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uwaec-my.sharepoint.com/personal/edwin_armas_uaw_edu_ec/Documents/2025/PAC 2025/6 SEXTA REFORMA PAC/"/>
    </mc:Choice>
  </mc:AlternateContent>
  <xr:revisionPtr revIDLastSave="0" documentId="8_{6D85945C-A5E9-4B87-ABAA-BAD6CDEFFD9F}" xr6:coauthVersionLast="47" xr6:coauthVersionMax="47" xr10:uidLastSave="{00000000-0000-0000-0000-000000000000}"/>
  <bookViews>
    <workbookView xWindow="28680" yWindow="-120" windowWidth="19440" windowHeight="14880" tabRatio="703" xr2:uid="{38F38F3B-5539-4D99-AAF1-CCF04A513427}"/>
  </bookViews>
  <sheets>
    <sheet name="POA" sheetId="1" r:id="rId1"/>
    <sheet name="MODIFICACIONES" sheetId="2" r:id="rId2"/>
    <sheet name="CERTIFICACIONES" sheetId="7" r:id="rId3"/>
    <sheet name="Hoja1" sheetId="8" state="hidden" r:id="rId4"/>
  </sheets>
  <externalReferences>
    <externalReference r:id="rId5"/>
  </externalReferences>
  <definedNames>
    <definedName name="_xlnm._FilterDatabase" localSheetId="2" hidden="1">CERTIFICACIONES!$A$2:$AI$247</definedName>
    <definedName name="_xlnm._FilterDatabase" localSheetId="1" hidden="1">MODIFICACIONES!$A$2:$Q$3131</definedName>
    <definedName name="_xlnm._FilterDatabase" localSheetId="0" hidden="1">POA!$A$3:$BY$103</definedName>
    <definedName name="_xlnm.Print_Area" localSheetId="1">MODIFICACIONES!$A$2:$M$3142</definedName>
    <definedName name="MESES_CAMBIO" localSheetId="0">#REF!</definedName>
    <definedName name="MESES_CAMBIO">#REF!</definedName>
    <definedName name="PROYECTO" localSheetId="0">#REF!</definedName>
    <definedName name="PROYECTO">#REF!</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7" l="1"/>
  <c r="G241" i="2"/>
  <c r="F241" i="2"/>
  <c r="E241" i="2"/>
  <c r="J241" i="2"/>
  <c r="I241" i="2"/>
  <c r="H241" i="2"/>
  <c r="I20" i="8"/>
  <c r="J20" i="8"/>
  <c r="I12" i="8"/>
  <c r="J12" i="8"/>
  <c r="J6" i="8"/>
  <c r="I6" i="8"/>
  <c r="AV73" i="1" l="1"/>
  <c r="AU73" i="1"/>
  <c r="AT73" i="1"/>
  <c r="AS73" i="1"/>
  <c r="AP73" i="1"/>
  <c r="AR73" i="1"/>
  <c r="AN73" i="1"/>
  <c r="AL73" i="1"/>
  <c r="AJ73" i="1"/>
  <c r="AH73" i="1"/>
  <c r="AF73" i="1"/>
  <c r="AD73" i="1"/>
  <c r="AB73" i="1"/>
  <c r="Z73" i="1"/>
  <c r="X73" i="1"/>
  <c r="V73" i="1"/>
  <c r="T73" i="1"/>
  <c r="AY73" i="1" l="1"/>
  <c r="R73" i="1"/>
  <c r="AZ73" i="1"/>
  <c r="G239" i="2"/>
  <c r="H239" i="2"/>
  <c r="I239" i="2"/>
  <c r="J239" i="2"/>
  <c r="G240" i="2"/>
  <c r="H240" i="2"/>
  <c r="I240" i="2"/>
  <c r="J240" i="2"/>
  <c r="E239" i="2"/>
  <c r="E240" i="2"/>
  <c r="F239" i="2"/>
  <c r="F240" i="2"/>
  <c r="AX73" i="1" l="1"/>
  <c r="BX73" i="1"/>
  <c r="BA73" i="1"/>
  <c r="H57" i="7"/>
  <c r="H76" i="7"/>
  <c r="H77" i="7"/>
  <c r="H56" i="7"/>
  <c r="H73" i="7"/>
  <c r="H64" i="7"/>
  <c r="H58" i="7"/>
  <c r="H71" i="7"/>
  <c r="H41" i="7"/>
  <c r="H29" i="7"/>
  <c r="H80" i="7"/>
  <c r="B84" i="7"/>
  <c r="C84" i="7"/>
  <c r="D84" i="7"/>
  <c r="K84" i="7"/>
  <c r="J84" i="7" s="1"/>
  <c r="L84" i="7"/>
  <c r="B85" i="7"/>
  <c r="C85" i="7"/>
  <c r="D85" i="7"/>
  <c r="K85" i="7"/>
  <c r="J85" i="7" s="1"/>
  <c r="L85" i="7"/>
  <c r="B86" i="7"/>
  <c r="C86" i="7"/>
  <c r="D86" i="7"/>
  <c r="K86" i="7"/>
  <c r="J86" i="7" s="1"/>
  <c r="L86" i="7"/>
  <c r="B87" i="7"/>
  <c r="C87" i="7"/>
  <c r="D87" i="7"/>
  <c r="K87" i="7"/>
  <c r="J87" i="7" s="1"/>
  <c r="L87" i="7"/>
  <c r="B91" i="7"/>
  <c r="C91" i="7"/>
  <c r="D91" i="7"/>
  <c r="K91" i="7"/>
  <c r="J91" i="7" s="1"/>
  <c r="L91" i="7"/>
  <c r="R16" i="7"/>
  <c r="AU17" i="1" s="1"/>
  <c r="R15" i="7"/>
  <c r="AU16" i="1" s="1"/>
  <c r="H68" i="7"/>
  <c r="H67" i="7"/>
  <c r="K232" i="2"/>
  <c r="K62" i="1"/>
  <c r="H20" i="7"/>
  <c r="H19" i="7"/>
  <c r="AR20" i="1" s="1"/>
  <c r="H17" i="7"/>
  <c r="AR18" i="1" s="1"/>
  <c r="H16" i="7"/>
  <c r="AR17" i="1" s="1"/>
  <c r="H15" i="7"/>
  <c r="AR16" i="1" s="1"/>
  <c r="H8" i="7"/>
  <c r="AR25" i="1" s="1"/>
  <c r="H21" i="7"/>
  <c r="AR22" i="1" s="1"/>
  <c r="K59" i="1"/>
  <c r="K58" i="1"/>
  <c r="K57" i="1"/>
  <c r="K56" i="1"/>
  <c r="K55" i="1"/>
  <c r="P37" i="7"/>
  <c r="AS32" i="1" s="1"/>
  <c r="P28" i="7"/>
  <c r="AS8" i="1" s="1"/>
  <c r="P27" i="7"/>
  <c r="AS44" i="1" s="1"/>
  <c r="P38" i="7"/>
  <c r="P34" i="7"/>
  <c r="V38" i="7"/>
  <c r="V37" i="7"/>
  <c r="V35" i="7"/>
  <c r="V34" i="7"/>
  <c r="V31" i="7"/>
  <c r="V30" i="7"/>
  <c r="V26" i="7"/>
  <c r="H39" i="7"/>
  <c r="AR10" i="1" s="1"/>
  <c r="H36" i="7"/>
  <c r="B3" i="7"/>
  <c r="C3" i="7"/>
  <c r="D3" i="7"/>
  <c r="K3" i="7"/>
  <c r="J3" i="7" s="1"/>
  <c r="L3" i="7"/>
  <c r="B27" i="7"/>
  <c r="C27" i="7"/>
  <c r="D27" i="7"/>
  <c r="K27" i="7"/>
  <c r="J27" i="7" s="1"/>
  <c r="L27" i="7"/>
  <c r="B28" i="7"/>
  <c r="C28" i="7"/>
  <c r="D28" i="7"/>
  <c r="K28" i="7"/>
  <c r="J28" i="7" s="1"/>
  <c r="L28" i="7"/>
  <c r="K50" i="1"/>
  <c r="K48" i="1"/>
  <c r="G67" i="2"/>
  <c r="E132" i="2"/>
  <c r="F132" i="2"/>
  <c r="G132" i="2"/>
  <c r="H132" i="2"/>
  <c r="I132" i="2"/>
  <c r="J132" i="2"/>
  <c r="AR63" i="1"/>
  <c r="J91" i="2"/>
  <c r="I91" i="2"/>
  <c r="H91" i="2"/>
  <c r="G91" i="2"/>
  <c r="F91" i="2"/>
  <c r="E91" i="2"/>
  <c r="J86" i="2"/>
  <c r="I86" i="2"/>
  <c r="H86" i="2"/>
  <c r="G86" i="2"/>
  <c r="F86" i="2"/>
  <c r="E86" i="2"/>
  <c r="C2" i="7"/>
  <c r="J197" i="2"/>
  <c r="J196" i="2"/>
  <c r="J195" i="2"/>
  <c r="J178" i="2"/>
  <c r="J177" i="2"/>
  <c r="J176" i="2"/>
  <c r="J175" i="2"/>
  <c r="J174" i="2"/>
  <c r="J173" i="2"/>
  <c r="J172" i="2"/>
  <c r="J171" i="2"/>
  <c r="J170" i="2"/>
  <c r="J169" i="2"/>
  <c r="J39" i="2"/>
  <c r="J37" i="2"/>
  <c r="I197" i="2"/>
  <c r="I196" i="2"/>
  <c r="I195" i="2"/>
  <c r="I178" i="2"/>
  <c r="I177" i="2"/>
  <c r="I176" i="2"/>
  <c r="I175" i="2"/>
  <c r="I174" i="2"/>
  <c r="I173" i="2"/>
  <c r="I172" i="2"/>
  <c r="I171" i="2"/>
  <c r="I170" i="2"/>
  <c r="I169" i="2"/>
  <c r="I39" i="2"/>
  <c r="I37" i="2"/>
  <c r="H197" i="2"/>
  <c r="H196" i="2"/>
  <c r="H195" i="2"/>
  <c r="H178" i="2"/>
  <c r="H177" i="2"/>
  <c r="H176" i="2"/>
  <c r="H175" i="2"/>
  <c r="H174" i="2"/>
  <c r="H173" i="2"/>
  <c r="H172" i="2"/>
  <c r="H171" i="2"/>
  <c r="H170" i="2"/>
  <c r="H169" i="2"/>
  <c r="H39" i="2"/>
  <c r="H37" i="2"/>
  <c r="AR4" i="1"/>
  <c r="AR5" i="1"/>
  <c r="B6" i="7"/>
  <c r="C6" i="7"/>
  <c r="D6" i="7"/>
  <c r="B7" i="7"/>
  <c r="C7" i="7"/>
  <c r="D7" i="7"/>
  <c r="B8" i="7"/>
  <c r="C8" i="7"/>
  <c r="D8" i="7"/>
  <c r="AV4" i="1"/>
  <c r="AU4" i="1"/>
  <c r="AT4" i="1"/>
  <c r="AS4" i="1"/>
  <c r="B2" i="7"/>
  <c r="G3131" i="2"/>
  <c r="G3130" i="2"/>
  <c r="G3129" i="2"/>
  <c r="G3128" i="2"/>
  <c r="G3127" i="2"/>
  <c r="G3126" i="2"/>
  <c r="G3125" i="2"/>
  <c r="G3124" i="2"/>
  <c r="G3123" i="2"/>
  <c r="G3122" i="2"/>
  <c r="G3121" i="2"/>
  <c r="G3120" i="2"/>
  <c r="G3119" i="2"/>
  <c r="G3118" i="2"/>
  <c r="G3117" i="2"/>
  <c r="G3116" i="2"/>
  <c r="G3115" i="2"/>
  <c r="G3114" i="2"/>
  <c r="G3113" i="2"/>
  <c r="G3112" i="2"/>
  <c r="G3111" i="2"/>
  <c r="G3110" i="2"/>
  <c r="G3109" i="2"/>
  <c r="G3108" i="2"/>
  <c r="G3107" i="2"/>
  <c r="G3106" i="2"/>
  <c r="G3105" i="2"/>
  <c r="G3104" i="2"/>
  <c r="G3103" i="2"/>
  <c r="G3102" i="2"/>
  <c r="G3101" i="2"/>
  <c r="G3100" i="2"/>
  <c r="G3099" i="2"/>
  <c r="G3098" i="2"/>
  <c r="G3097" i="2"/>
  <c r="G3096" i="2"/>
  <c r="G3095" i="2"/>
  <c r="G3094" i="2"/>
  <c r="G3093" i="2"/>
  <c r="G3092" i="2"/>
  <c r="G3091" i="2"/>
  <c r="G3090" i="2"/>
  <c r="G3089" i="2"/>
  <c r="G3088" i="2"/>
  <c r="G3087" i="2"/>
  <c r="G3086" i="2"/>
  <c r="G3085" i="2"/>
  <c r="G3084" i="2"/>
  <c r="G3083" i="2"/>
  <c r="G3082" i="2"/>
  <c r="G3081" i="2"/>
  <c r="G3080" i="2"/>
  <c r="G3079" i="2"/>
  <c r="G3078" i="2"/>
  <c r="G3077" i="2"/>
  <c r="G3076" i="2"/>
  <c r="G3075" i="2"/>
  <c r="G3074" i="2"/>
  <c r="G3073" i="2"/>
  <c r="G3072" i="2"/>
  <c r="G3071" i="2"/>
  <c r="G3070" i="2"/>
  <c r="G3069" i="2"/>
  <c r="G3068" i="2"/>
  <c r="G3067" i="2"/>
  <c r="G3066" i="2"/>
  <c r="G3065" i="2"/>
  <c r="G3064" i="2"/>
  <c r="G3063" i="2"/>
  <c r="G3062" i="2"/>
  <c r="G3061" i="2"/>
  <c r="G3060" i="2"/>
  <c r="G3059" i="2"/>
  <c r="G3058" i="2"/>
  <c r="G3057" i="2"/>
  <c r="G3056" i="2"/>
  <c r="G3055" i="2"/>
  <c r="G3054" i="2"/>
  <c r="G3053" i="2"/>
  <c r="G3052" i="2"/>
  <c r="G3051" i="2"/>
  <c r="G3050" i="2"/>
  <c r="G3049" i="2"/>
  <c r="G3048" i="2"/>
  <c r="G3047" i="2"/>
  <c r="G3046" i="2"/>
  <c r="G3045" i="2"/>
  <c r="G3044" i="2"/>
  <c r="G3043" i="2"/>
  <c r="G3042" i="2"/>
  <c r="G3041" i="2"/>
  <c r="G3040" i="2"/>
  <c r="G3039" i="2"/>
  <c r="G3038" i="2"/>
  <c r="G3037" i="2"/>
  <c r="G3036" i="2"/>
  <c r="G3035" i="2"/>
  <c r="G3034" i="2"/>
  <c r="G3033" i="2"/>
  <c r="G3032" i="2"/>
  <c r="G3031" i="2"/>
  <c r="G3030" i="2"/>
  <c r="G3029" i="2"/>
  <c r="G3028" i="2"/>
  <c r="G3027" i="2"/>
  <c r="G3026" i="2"/>
  <c r="G3025" i="2"/>
  <c r="G3024" i="2"/>
  <c r="G3023" i="2"/>
  <c r="G3022" i="2"/>
  <c r="G3021" i="2"/>
  <c r="G3020" i="2"/>
  <c r="G3019" i="2"/>
  <c r="G3018" i="2"/>
  <c r="G3017" i="2"/>
  <c r="G3016" i="2"/>
  <c r="G3015" i="2"/>
  <c r="G3014" i="2"/>
  <c r="G3013" i="2"/>
  <c r="G3012" i="2"/>
  <c r="G3011" i="2"/>
  <c r="G3010" i="2"/>
  <c r="G3009" i="2"/>
  <c r="G3008" i="2"/>
  <c r="G3007" i="2"/>
  <c r="G3006" i="2"/>
  <c r="G3005" i="2"/>
  <c r="G3004" i="2"/>
  <c r="G3003" i="2"/>
  <c r="G3002" i="2"/>
  <c r="G3001" i="2"/>
  <c r="G3000" i="2"/>
  <c r="G2999" i="2"/>
  <c r="G2998" i="2"/>
  <c r="G2997" i="2"/>
  <c r="G2996" i="2"/>
  <c r="G2995" i="2"/>
  <c r="G2994" i="2"/>
  <c r="G2993" i="2"/>
  <c r="G2992" i="2"/>
  <c r="G2991" i="2"/>
  <c r="G2990" i="2"/>
  <c r="G2989" i="2"/>
  <c r="G2988" i="2"/>
  <c r="G2987" i="2"/>
  <c r="G2986" i="2"/>
  <c r="G2985" i="2"/>
  <c r="G2984" i="2"/>
  <c r="G2983" i="2"/>
  <c r="G2982" i="2"/>
  <c r="G2981" i="2"/>
  <c r="G2980" i="2"/>
  <c r="G2979" i="2"/>
  <c r="G2978" i="2"/>
  <c r="G2977" i="2"/>
  <c r="G2976" i="2"/>
  <c r="G2975" i="2"/>
  <c r="G2974" i="2"/>
  <c r="G2973" i="2"/>
  <c r="G2972" i="2"/>
  <c r="G2971" i="2"/>
  <c r="G2970" i="2"/>
  <c r="G2969" i="2"/>
  <c r="G2968" i="2"/>
  <c r="G2967" i="2"/>
  <c r="G2966" i="2"/>
  <c r="G2965" i="2"/>
  <c r="G2964" i="2"/>
  <c r="G2963" i="2"/>
  <c r="G2962" i="2"/>
  <c r="G2961" i="2"/>
  <c r="G2960" i="2"/>
  <c r="G2959" i="2"/>
  <c r="G2958" i="2"/>
  <c r="G2957" i="2"/>
  <c r="G2956" i="2"/>
  <c r="G2955" i="2"/>
  <c r="G2954" i="2"/>
  <c r="G2953" i="2"/>
  <c r="G2952" i="2"/>
  <c r="G2951" i="2"/>
  <c r="G2950" i="2"/>
  <c r="G2949" i="2"/>
  <c r="G2948" i="2"/>
  <c r="G2947" i="2"/>
  <c r="G2946" i="2"/>
  <c r="G2945" i="2"/>
  <c r="G2944" i="2"/>
  <c r="G2943" i="2"/>
  <c r="G2942" i="2"/>
  <c r="G2941" i="2"/>
  <c r="G2940" i="2"/>
  <c r="G2939" i="2"/>
  <c r="G2938" i="2"/>
  <c r="G2937" i="2"/>
  <c r="G2936" i="2"/>
  <c r="G2935" i="2"/>
  <c r="G2934" i="2"/>
  <c r="G2933" i="2"/>
  <c r="G2932" i="2"/>
  <c r="G2931" i="2"/>
  <c r="G2930" i="2"/>
  <c r="G2929" i="2"/>
  <c r="G2928" i="2"/>
  <c r="G2927" i="2"/>
  <c r="G2926" i="2"/>
  <c r="G2925" i="2"/>
  <c r="G2924" i="2"/>
  <c r="G2923" i="2"/>
  <c r="G2922" i="2"/>
  <c r="G2921" i="2"/>
  <c r="G2920" i="2"/>
  <c r="G2919" i="2"/>
  <c r="G2918" i="2"/>
  <c r="G2917" i="2"/>
  <c r="G2916" i="2"/>
  <c r="G2915" i="2"/>
  <c r="G2914" i="2"/>
  <c r="G2913" i="2"/>
  <c r="G2912" i="2"/>
  <c r="G2911" i="2"/>
  <c r="G2910" i="2"/>
  <c r="G2909" i="2"/>
  <c r="G2908" i="2"/>
  <c r="G2907" i="2"/>
  <c r="G2906" i="2"/>
  <c r="G2905" i="2"/>
  <c r="G2904" i="2"/>
  <c r="G2903" i="2"/>
  <c r="G2902" i="2"/>
  <c r="G2901" i="2"/>
  <c r="G2900" i="2"/>
  <c r="G2899" i="2"/>
  <c r="G2898" i="2"/>
  <c r="G2897" i="2"/>
  <c r="G2896" i="2"/>
  <c r="G2895" i="2"/>
  <c r="G2894" i="2"/>
  <c r="G2893" i="2"/>
  <c r="G2892" i="2"/>
  <c r="G2891" i="2"/>
  <c r="G2890" i="2"/>
  <c r="G2889" i="2"/>
  <c r="G2888" i="2"/>
  <c r="G2887" i="2"/>
  <c r="G2886" i="2"/>
  <c r="G2885" i="2"/>
  <c r="G2884" i="2"/>
  <c r="G2883" i="2"/>
  <c r="G2882" i="2"/>
  <c r="G2881" i="2"/>
  <c r="G2880" i="2"/>
  <c r="G2879" i="2"/>
  <c r="G2878" i="2"/>
  <c r="G2877" i="2"/>
  <c r="G2876" i="2"/>
  <c r="G2875" i="2"/>
  <c r="G2874" i="2"/>
  <c r="G2873" i="2"/>
  <c r="G2872" i="2"/>
  <c r="G2871" i="2"/>
  <c r="G2870" i="2"/>
  <c r="G2869" i="2"/>
  <c r="G2868" i="2"/>
  <c r="G2867" i="2"/>
  <c r="G2866" i="2"/>
  <c r="G2865" i="2"/>
  <c r="G2864" i="2"/>
  <c r="G2863" i="2"/>
  <c r="G2862" i="2"/>
  <c r="G2861" i="2"/>
  <c r="G2860" i="2"/>
  <c r="G2859" i="2"/>
  <c r="G2858" i="2"/>
  <c r="G2857" i="2"/>
  <c r="G2856" i="2"/>
  <c r="G2855" i="2"/>
  <c r="G2854" i="2"/>
  <c r="G2853" i="2"/>
  <c r="G2852" i="2"/>
  <c r="G2851" i="2"/>
  <c r="G2850" i="2"/>
  <c r="G2849" i="2"/>
  <c r="G2848" i="2"/>
  <c r="G2847" i="2"/>
  <c r="G2846" i="2"/>
  <c r="G2845" i="2"/>
  <c r="G2844" i="2"/>
  <c r="G2843" i="2"/>
  <c r="G2842" i="2"/>
  <c r="G2841" i="2"/>
  <c r="G2840" i="2"/>
  <c r="G2839" i="2"/>
  <c r="G2838" i="2"/>
  <c r="G2837" i="2"/>
  <c r="G2836" i="2"/>
  <c r="G2835" i="2"/>
  <c r="G2834" i="2"/>
  <c r="G2833" i="2"/>
  <c r="G2832" i="2"/>
  <c r="G2831" i="2"/>
  <c r="G2830" i="2"/>
  <c r="G2829" i="2"/>
  <c r="G2828" i="2"/>
  <c r="G2827" i="2"/>
  <c r="G2826" i="2"/>
  <c r="G2825" i="2"/>
  <c r="G2824" i="2"/>
  <c r="G2823" i="2"/>
  <c r="G2822" i="2"/>
  <c r="G2821" i="2"/>
  <c r="G2820" i="2"/>
  <c r="G2819" i="2"/>
  <c r="G2818" i="2"/>
  <c r="G2817" i="2"/>
  <c r="G2816" i="2"/>
  <c r="G2815" i="2"/>
  <c r="G2814" i="2"/>
  <c r="G2813" i="2"/>
  <c r="G2812" i="2"/>
  <c r="G2811" i="2"/>
  <c r="G2810" i="2"/>
  <c r="G2809" i="2"/>
  <c r="G2808" i="2"/>
  <c r="G2807" i="2"/>
  <c r="G2806" i="2"/>
  <c r="G2805" i="2"/>
  <c r="G2804" i="2"/>
  <c r="G2803" i="2"/>
  <c r="G2802" i="2"/>
  <c r="G2801" i="2"/>
  <c r="G2800" i="2"/>
  <c r="G2799" i="2"/>
  <c r="G2798" i="2"/>
  <c r="G2797" i="2"/>
  <c r="G2796" i="2"/>
  <c r="G2795" i="2"/>
  <c r="G2794" i="2"/>
  <c r="G2793" i="2"/>
  <c r="G2792" i="2"/>
  <c r="G2791" i="2"/>
  <c r="G2790" i="2"/>
  <c r="G2789" i="2"/>
  <c r="G2788" i="2"/>
  <c r="G2787" i="2"/>
  <c r="G2786" i="2"/>
  <c r="G2785" i="2"/>
  <c r="G2784" i="2"/>
  <c r="G2783" i="2"/>
  <c r="G2782" i="2"/>
  <c r="G2781" i="2"/>
  <c r="G2780" i="2"/>
  <c r="G2779" i="2"/>
  <c r="G2778" i="2"/>
  <c r="G2777" i="2"/>
  <c r="G2776" i="2"/>
  <c r="G2775" i="2"/>
  <c r="G2774" i="2"/>
  <c r="G2773" i="2"/>
  <c r="G2772" i="2"/>
  <c r="G2771" i="2"/>
  <c r="G2770" i="2"/>
  <c r="G2769" i="2"/>
  <c r="G2768" i="2"/>
  <c r="G2767" i="2"/>
  <c r="G2766" i="2"/>
  <c r="G2765" i="2"/>
  <c r="G2764" i="2"/>
  <c r="G2763" i="2"/>
  <c r="G2762" i="2"/>
  <c r="G2761" i="2"/>
  <c r="G2760" i="2"/>
  <c r="G2759" i="2"/>
  <c r="G2758" i="2"/>
  <c r="G2757" i="2"/>
  <c r="G2756" i="2"/>
  <c r="G2755" i="2"/>
  <c r="G2754" i="2"/>
  <c r="G2753" i="2"/>
  <c r="G2752" i="2"/>
  <c r="G2751" i="2"/>
  <c r="G2750" i="2"/>
  <c r="G2749" i="2"/>
  <c r="G2748" i="2"/>
  <c r="G2747" i="2"/>
  <c r="G2746" i="2"/>
  <c r="G2745" i="2"/>
  <c r="G2744" i="2"/>
  <c r="G2743" i="2"/>
  <c r="G2742" i="2"/>
  <c r="G2741" i="2"/>
  <c r="G2740" i="2"/>
  <c r="G2739" i="2"/>
  <c r="G2738" i="2"/>
  <c r="G2737" i="2"/>
  <c r="G2736" i="2"/>
  <c r="G2735" i="2"/>
  <c r="G2734" i="2"/>
  <c r="G2733" i="2"/>
  <c r="G2732" i="2"/>
  <c r="G2731" i="2"/>
  <c r="G2730" i="2"/>
  <c r="G2729" i="2"/>
  <c r="G2728" i="2"/>
  <c r="G2727" i="2"/>
  <c r="G2726" i="2"/>
  <c r="G2725" i="2"/>
  <c r="G2724" i="2"/>
  <c r="G2723" i="2"/>
  <c r="G2722" i="2"/>
  <c r="G2721" i="2"/>
  <c r="G2720" i="2"/>
  <c r="G2719" i="2"/>
  <c r="G2718" i="2"/>
  <c r="G2717" i="2"/>
  <c r="G2716" i="2"/>
  <c r="G2715" i="2"/>
  <c r="G2714" i="2"/>
  <c r="G2713" i="2"/>
  <c r="G2712" i="2"/>
  <c r="G2711" i="2"/>
  <c r="G2710" i="2"/>
  <c r="G2709" i="2"/>
  <c r="G2708" i="2"/>
  <c r="G2707" i="2"/>
  <c r="G2706" i="2"/>
  <c r="G2705" i="2"/>
  <c r="G2704" i="2"/>
  <c r="G2703" i="2"/>
  <c r="G2702" i="2"/>
  <c r="G2701" i="2"/>
  <c r="G2700" i="2"/>
  <c r="G2699" i="2"/>
  <c r="G2698" i="2"/>
  <c r="G2697" i="2"/>
  <c r="G2696" i="2"/>
  <c r="G2695" i="2"/>
  <c r="G2694" i="2"/>
  <c r="G2693" i="2"/>
  <c r="G2692" i="2"/>
  <c r="G2691" i="2"/>
  <c r="G2690" i="2"/>
  <c r="G2689" i="2"/>
  <c r="G2688" i="2"/>
  <c r="G2687" i="2"/>
  <c r="G2686" i="2"/>
  <c r="G2685" i="2"/>
  <c r="G2684" i="2"/>
  <c r="G2683" i="2"/>
  <c r="G2682" i="2"/>
  <c r="G2681" i="2"/>
  <c r="G2680" i="2"/>
  <c r="G2679" i="2"/>
  <c r="G2678" i="2"/>
  <c r="G2677" i="2"/>
  <c r="G2676" i="2"/>
  <c r="G2675" i="2"/>
  <c r="G2674" i="2"/>
  <c r="G2673" i="2"/>
  <c r="G2672" i="2"/>
  <c r="G2671" i="2"/>
  <c r="G2670" i="2"/>
  <c r="G2669" i="2"/>
  <c r="G2668" i="2"/>
  <c r="G2667" i="2"/>
  <c r="G2666" i="2"/>
  <c r="G2665" i="2"/>
  <c r="G2664" i="2"/>
  <c r="G2663" i="2"/>
  <c r="G2662" i="2"/>
  <c r="G2661" i="2"/>
  <c r="G2660" i="2"/>
  <c r="G2659" i="2"/>
  <c r="G2658" i="2"/>
  <c r="G2657" i="2"/>
  <c r="G2656" i="2"/>
  <c r="G2655" i="2"/>
  <c r="G2654" i="2"/>
  <c r="G2653" i="2"/>
  <c r="G2652" i="2"/>
  <c r="G2651" i="2"/>
  <c r="G2650" i="2"/>
  <c r="G2649" i="2"/>
  <c r="G2648" i="2"/>
  <c r="G2647" i="2"/>
  <c r="G2646" i="2"/>
  <c r="G2645" i="2"/>
  <c r="G2644" i="2"/>
  <c r="G2643" i="2"/>
  <c r="G2642" i="2"/>
  <c r="G2641" i="2"/>
  <c r="G2640" i="2"/>
  <c r="G2639" i="2"/>
  <c r="G2638" i="2"/>
  <c r="G2637" i="2"/>
  <c r="G2636" i="2"/>
  <c r="G2635" i="2"/>
  <c r="G2634" i="2"/>
  <c r="G2633" i="2"/>
  <c r="G2632" i="2"/>
  <c r="G2631" i="2"/>
  <c r="G2630" i="2"/>
  <c r="G2629" i="2"/>
  <c r="G2628" i="2"/>
  <c r="G2627" i="2"/>
  <c r="G2626" i="2"/>
  <c r="G2625" i="2"/>
  <c r="G2624" i="2"/>
  <c r="G2623" i="2"/>
  <c r="G2622" i="2"/>
  <c r="G2621" i="2"/>
  <c r="G2620" i="2"/>
  <c r="G2619" i="2"/>
  <c r="G2618" i="2"/>
  <c r="G2617" i="2"/>
  <c r="G2616" i="2"/>
  <c r="G2615" i="2"/>
  <c r="G2614" i="2"/>
  <c r="G2613" i="2"/>
  <c r="G2612" i="2"/>
  <c r="G2611" i="2"/>
  <c r="G2610" i="2"/>
  <c r="G2609" i="2"/>
  <c r="G2608" i="2"/>
  <c r="G2607" i="2"/>
  <c r="G2606" i="2"/>
  <c r="G2605" i="2"/>
  <c r="G2604" i="2"/>
  <c r="G2603" i="2"/>
  <c r="G2602" i="2"/>
  <c r="G2601" i="2"/>
  <c r="G2600" i="2"/>
  <c r="G2599" i="2"/>
  <c r="G2598" i="2"/>
  <c r="G2597" i="2"/>
  <c r="G2596" i="2"/>
  <c r="G2595" i="2"/>
  <c r="G2594" i="2"/>
  <c r="G2593" i="2"/>
  <c r="G2592" i="2"/>
  <c r="G2591" i="2"/>
  <c r="G2590" i="2"/>
  <c r="G2589" i="2"/>
  <c r="G2588" i="2"/>
  <c r="G2587" i="2"/>
  <c r="G2586" i="2"/>
  <c r="G2585" i="2"/>
  <c r="G2584" i="2"/>
  <c r="G2583" i="2"/>
  <c r="G2582" i="2"/>
  <c r="G2581" i="2"/>
  <c r="G2580" i="2"/>
  <c r="G2579" i="2"/>
  <c r="G2578" i="2"/>
  <c r="G2577" i="2"/>
  <c r="G2576" i="2"/>
  <c r="G2575" i="2"/>
  <c r="G2574" i="2"/>
  <c r="G2573" i="2"/>
  <c r="G2572" i="2"/>
  <c r="G2571" i="2"/>
  <c r="G2570" i="2"/>
  <c r="G2569" i="2"/>
  <c r="G2568" i="2"/>
  <c r="G2567" i="2"/>
  <c r="G2566" i="2"/>
  <c r="G2565" i="2"/>
  <c r="G2564" i="2"/>
  <c r="G2563" i="2"/>
  <c r="G2562" i="2"/>
  <c r="G2561" i="2"/>
  <c r="G2560" i="2"/>
  <c r="G2559" i="2"/>
  <c r="G2558" i="2"/>
  <c r="G2557" i="2"/>
  <c r="G2556" i="2"/>
  <c r="G2555" i="2"/>
  <c r="G2554" i="2"/>
  <c r="G2553" i="2"/>
  <c r="G2552" i="2"/>
  <c r="G2551" i="2"/>
  <c r="G2550" i="2"/>
  <c r="G2549" i="2"/>
  <c r="G2548" i="2"/>
  <c r="G2547" i="2"/>
  <c r="G2546" i="2"/>
  <c r="G2545" i="2"/>
  <c r="G2544" i="2"/>
  <c r="G2543" i="2"/>
  <c r="G2542" i="2"/>
  <c r="G2541" i="2"/>
  <c r="G2540" i="2"/>
  <c r="G2539" i="2"/>
  <c r="G2538" i="2"/>
  <c r="G2537" i="2"/>
  <c r="G2536" i="2"/>
  <c r="G2535" i="2"/>
  <c r="G2534" i="2"/>
  <c r="G2533" i="2"/>
  <c r="G2532" i="2"/>
  <c r="G2531" i="2"/>
  <c r="G2530" i="2"/>
  <c r="G2529" i="2"/>
  <c r="G2528" i="2"/>
  <c r="G2527" i="2"/>
  <c r="G2526" i="2"/>
  <c r="G2525" i="2"/>
  <c r="G2524" i="2"/>
  <c r="G2523" i="2"/>
  <c r="G2522" i="2"/>
  <c r="G2521" i="2"/>
  <c r="G2520" i="2"/>
  <c r="G2519" i="2"/>
  <c r="G2518" i="2"/>
  <c r="G2517" i="2"/>
  <c r="G2516" i="2"/>
  <c r="G2515" i="2"/>
  <c r="G2514" i="2"/>
  <c r="G2513" i="2"/>
  <c r="G2512" i="2"/>
  <c r="G2511" i="2"/>
  <c r="G2510" i="2"/>
  <c r="G2509" i="2"/>
  <c r="G2508" i="2"/>
  <c r="G2507" i="2"/>
  <c r="G2506" i="2"/>
  <c r="G2505" i="2"/>
  <c r="G2504" i="2"/>
  <c r="G2503" i="2"/>
  <c r="G2502" i="2"/>
  <c r="G2501" i="2"/>
  <c r="G2500" i="2"/>
  <c r="G2499" i="2"/>
  <c r="G2498" i="2"/>
  <c r="G2497" i="2"/>
  <c r="G2496" i="2"/>
  <c r="G2495" i="2"/>
  <c r="G2494" i="2"/>
  <c r="G2493" i="2"/>
  <c r="G2492" i="2"/>
  <c r="G2491" i="2"/>
  <c r="G2490" i="2"/>
  <c r="G2489" i="2"/>
  <c r="G2488" i="2"/>
  <c r="G2487" i="2"/>
  <c r="G2486" i="2"/>
  <c r="G2485" i="2"/>
  <c r="G2484" i="2"/>
  <c r="G2483" i="2"/>
  <c r="G2482" i="2"/>
  <c r="G2481" i="2"/>
  <c r="G2480" i="2"/>
  <c r="G2479" i="2"/>
  <c r="G2478" i="2"/>
  <c r="G2477" i="2"/>
  <c r="G2476" i="2"/>
  <c r="G2475" i="2"/>
  <c r="G2474" i="2"/>
  <c r="G2473" i="2"/>
  <c r="G2472" i="2"/>
  <c r="G2471" i="2"/>
  <c r="G2470" i="2"/>
  <c r="G2469" i="2"/>
  <c r="G2468" i="2"/>
  <c r="G2467" i="2"/>
  <c r="G2466" i="2"/>
  <c r="G2465" i="2"/>
  <c r="G2464" i="2"/>
  <c r="G2463" i="2"/>
  <c r="G2462" i="2"/>
  <c r="G2461" i="2"/>
  <c r="G2460" i="2"/>
  <c r="G2459" i="2"/>
  <c r="G2458" i="2"/>
  <c r="G2457" i="2"/>
  <c r="G2456" i="2"/>
  <c r="G2455" i="2"/>
  <c r="G2454" i="2"/>
  <c r="G2453" i="2"/>
  <c r="G2452" i="2"/>
  <c r="G2451" i="2"/>
  <c r="G2450" i="2"/>
  <c r="G2449" i="2"/>
  <c r="G2448" i="2"/>
  <c r="G2447" i="2"/>
  <c r="G2446" i="2"/>
  <c r="G2445" i="2"/>
  <c r="G2444" i="2"/>
  <c r="G2443" i="2"/>
  <c r="G2442" i="2"/>
  <c r="G2441" i="2"/>
  <c r="G2440" i="2"/>
  <c r="G2439" i="2"/>
  <c r="G2438" i="2"/>
  <c r="G2437" i="2"/>
  <c r="G2436" i="2"/>
  <c r="G2435" i="2"/>
  <c r="G2434" i="2"/>
  <c r="G2433" i="2"/>
  <c r="G2432" i="2"/>
  <c r="G2431" i="2"/>
  <c r="G2430" i="2"/>
  <c r="G2429" i="2"/>
  <c r="G2428" i="2"/>
  <c r="G2427" i="2"/>
  <c r="G2426" i="2"/>
  <c r="G2425" i="2"/>
  <c r="G2424" i="2"/>
  <c r="G2423" i="2"/>
  <c r="G2422" i="2"/>
  <c r="G2421" i="2"/>
  <c r="G2420" i="2"/>
  <c r="G2419" i="2"/>
  <c r="G2418" i="2"/>
  <c r="G2417" i="2"/>
  <c r="G2416" i="2"/>
  <c r="G2415" i="2"/>
  <c r="G2414" i="2"/>
  <c r="G2413" i="2"/>
  <c r="G2412" i="2"/>
  <c r="G2411" i="2"/>
  <c r="G2410" i="2"/>
  <c r="G2409" i="2"/>
  <c r="G2408" i="2"/>
  <c r="G2407" i="2"/>
  <c r="G2406" i="2"/>
  <c r="G2405" i="2"/>
  <c r="G2404" i="2"/>
  <c r="G2403" i="2"/>
  <c r="G2402" i="2"/>
  <c r="G2401" i="2"/>
  <c r="G2400" i="2"/>
  <c r="G2399" i="2"/>
  <c r="G2398" i="2"/>
  <c r="G2397" i="2"/>
  <c r="G2396" i="2"/>
  <c r="G2395" i="2"/>
  <c r="G2394" i="2"/>
  <c r="G2393" i="2"/>
  <c r="G2392" i="2"/>
  <c r="G2391" i="2"/>
  <c r="G2390" i="2"/>
  <c r="G2389" i="2"/>
  <c r="G2388" i="2"/>
  <c r="G2387" i="2"/>
  <c r="G2386" i="2"/>
  <c r="G2385" i="2"/>
  <c r="G2384" i="2"/>
  <c r="G2383" i="2"/>
  <c r="G2382" i="2"/>
  <c r="G2381" i="2"/>
  <c r="G2380" i="2"/>
  <c r="G2379" i="2"/>
  <c r="G2378" i="2"/>
  <c r="G2377" i="2"/>
  <c r="G2376" i="2"/>
  <c r="G2375" i="2"/>
  <c r="G2374" i="2"/>
  <c r="G2373" i="2"/>
  <c r="G2372" i="2"/>
  <c r="G2371" i="2"/>
  <c r="G2370" i="2"/>
  <c r="G2369" i="2"/>
  <c r="G2368" i="2"/>
  <c r="G2367" i="2"/>
  <c r="G2366" i="2"/>
  <c r="G2365" i="2"/>
  <c r="G2364" i="2"/>
  <c r="G2363" i="2"/>
  <c r="G2362" i="2"/>
  <c r="G2361" i="2"/>
  <c r="G2360" i="2"/>
  <c r="G2359" i="2"/>
  <c r="G2358" i="2"/>
  <c r="G2357" i="2"/>
  <c r="G2356" i="2"/>
  <c r="G2355" i="2"/>
  <c r="G2354" i="2"/>
  <c r="G2353" i="2"/>
  <c r="G2352" i="2"/>
  <c r="G2351" i="2"/>
  <c r="G2350" i="2"/>
  <c r="G2349" i="2"/>
  <c r="G2348" i="2"/>
  <c r="G2347" i="2"/>
  <c r="G2346" i="2"/>
  <c r="G2345" i="2"/>
  <c r="G2344" i="2"/>
  <c r="G2343" i="2"/>
  <c r="G2342" i="2"/>
  <c r="G2341" i="2"/>
  <c r="G2340" i="2"/>
  <c r="G2339" i="2"/>
  <c r="G2338" i="2"/>
  <c r="G2337" i="2"/>
  <c r="G2336" i="2"/>
  <c r="G2335" i="2"/>
  <c r="G2334" i="2"/>
  <c r="G2333" i="2"/>
  <c r="G2332" i="2"/>
  <c r="G2331" i="2"/>
  <c r="G2330" i="2"/>
  <c r="G2329" i="2"/>
  <c r="G2328" i="2"/>
  <c r="G2327" i="2"/>
  <c r="G2326" i="2"/>
  <c r="G2325" i="2"/>
  <c r="G2324" i="2"/>
  <c r="G2323" i="2"/>
  <c r="G2322" i="2"/>
  <c r="G2321" i="2"/>
  <c r="G2320" i="2"/>
  <c r="G2319" i="2"/>
  <c r="G2318" i="2"/>
  <c r="G2317" i="2"/>
  <c r="G2316" i="2"/>
  <c r="G2315" i="2"/>
  <c r="G2314" i="2"/>
  <c r="G2313" i="2"/>
  <c r="G2312" i="2"/>
  <c r="G2311" i="2"/>
  <c r="G2310" i="2"/>
  <c r="G2309" i="2"/>
  <c r="G2308" i="2"/>
  <c r="G2307" i="2"/>
  <c r="G2306" i="2"/>
  <c r="G2305" i="2"/>
  <c r="G2304" i="2"/>
  <c r="G2303" i="2"/>
  <c r="G2302" i="2"/>
  <c r="G2301" i="2"/>
  <c r="G2300" i="2"/>
  <c r="G2299" i="2"/>
  <c r="G2298" i="2"/>
  <c r="G2297" i="2"/>
  <c r="G2296" i="2"/>
  <c r="G2295" i="2"/>
  <c r="G2294" i="2"/>
  <c r="G2293" i="2"/>
  <c r="G2292" i="2"/>
  <c r="G2291" i="2"/>
  <c r="G2290" i="2"/>
  <c r="G2289" i="2"/>
  <c r="G2288" i="2"/>
  <c r="G2287" i="2"/>
  <c r="G2286" i="2"/>
  <c r="G2285" i="2"/>
  <c r="G2284" i="2"/>
  <c r="G2283" i="2"/>
  <c r="G2282" i="2"/>
  <c r="G2281" i="2"/>
  <c r="G2280" i="2"/>
  <c r="G2279" i="2"/>
  <c r="G2278" i="2"/>
  <c r="G2277" i="2"/>
  <c r="G2276" i="2"/>
  <c r="G2275" i="2"/>
  <c r="G2274" i="2"/>
  <c r="G2273" i="2"/>
  <c r="G2272" i="2"/>
  <c r="G2271" i="2"/>
  <c r="G2270" i="2"/>
  <c r="G2269" i="2"/>
  <c r="G2268" i="2"/>
  <c r="G2267" i="2"/>
  <c r="G2266" i="2"/>
  <c r="G2265" i="2"/>
  <c r="G2264" i="2"/>
  <c r="G2263" i="2"/>
  <c r="G2262" i="2"/>
  <c r="G2261" i="2"/>
  <c r="G2260" i="2"/>
  <c r="G2259" i="2"/>
  <c r="G2258" i="2"/>
  <c r="G2257" i="2"/>
  <c r="G2256" i="2"/>
  <c r="G2255" i="2"/>
  <c r="G2254" i="2"/>
  <c r="G2253" i="2"/>
  <c r="G2252" i="2"/>
  <c r="G2251" i="2"/>
  <c r="G2250" i="2"/>
  <c r="G2249" i="2"/>
  <c r="G2248" i="2"/>
  <c r="G2247" i="2"/>
  <c r="G2246" i="2"/>
  <c r="G2245" i="2"/>
  <c r="G2244" i="2"/>
  <c r="G2243" i="2"/>
  <c r="G2242" i="2"/>
  <c r="G2241" i="2"/>
  <c r="G2240" i="2"/>
  <c r="G2239" i="2"/>
  <c r="G2238" i="2"/>
  <c r="G2237" i="2"/>
  <c r="G2236" i="2"/>
  <c r="G2235" i="2"/>
  <c r="G2234" i="2"/>
  <c r="G2233" i="2"/>
  <c r="G2232" i="2"/>
  <c r="G2231" i="2"/>
  <c r="G2230" i="2"/>
  <c r="G2229" i="2"/>
  <c r="G2228" i="2"/>
  <c r="G2227" i="2"/>
  <c r="G2226" i="2"/>
  <c r="G2225" i="2"/>
  <c r="G2224" i="2"/>
  <c r="G2223" i="2"/>
  <c r="G2222" i="2"/>
  <c r="G2221" i="2"/>
  <c r="G2220" i="2"/>
  <c r="G2219" i="2"/>
  <c r="G2218" i="2"/>
  <c r="G2217" i="2"/>
  <c r="G2216" i="2"/>
  <c r="G2215" i="2"/>
  <c r="G2214" i="2"/>
  <c r="G2213" i="2"/>
  <c r="G2212" i="2"/>
  <c r="G2211" i="2"/>
  <c r="G2210" i="2"/>
  <c r="G2209" i="2"/>
  <c r="G2208" i="2"/>
  <c r="G2207" i="2"/>
  <c r="G2206" i="2"/>
  <c r="G2205" i="2"/>
  <c r="G2204" i="2"/>
  <c r="G2203" i="2"/>
  <c r="G2202" i="2"/>
  <c r="G2201" i="2"/>
  <c r="G2200" i="2"/>
  <c r="G2199" i="2"/>
  <c r="G2198" i="2"/>
  <c r="G2197" i="2"/>
  <c r="G2196" i="2"/>
  <c r="G2195" i="2"/>
  <c r="G2194" i="2"/>
  <c r="G2193" i="2"/>
  <c r="G2192" i="2"/>
  <c r="G2191" i="2"/>
  <c r="G2190" i="2"/>
  <c r="G2189" i="2"/>
  <c r="G2188" i="2"/>
  <c r="G2187" i="2"/>
  <c r="G2186" i="2"/>
  <c r="G2185" i="2"/>
  <c r="G2184" i="2"/>
  <c r="G2183" i="2"/>
  <c r="G2182" i="2"/>
  <c r="G2181" i="2"/>
  <c r="G2180" i="2"/>
  <c r="G2179" i="2"/>
  <c r="G2178" i="2"/>
  <c r="G2177" i="2"/>
  <c r="G2176" i="2"/>
  <c r="G2175" i="2"/>
  <c r="G2174" i="2"/>
  <c r="G2173" i="2"/>
  <c r="G2172" i="2"/>
  <c r="G2171" i="2"/>
  <c r="G2170" i="2"/>
  <c r="G2169" i="2"/>
  <c r="G2168" i="2"/>
  <c r="G2167" i="2"/>
  <c r="G2166" i="2"/>
  <c r="G2165" i="2"/>
  <c r="G2164" i="2"/>
  <c r="G2163" i="2"/>
  <c r="G2162" i="2"/>
  <c r="G2161" i="2"/>
  <c r="G2160" i="2"/>
  <c r="G2159" i="2"/>
  <c r="G2158" i="2"/>
  <c r="G2157" i="2"/>
  <c r="G2156" i="2"/>
  <c r="G2155" i="2"/>
  <c r="G2154" i="2"/>
  <c r="G2153" i="2"/>
  <c r="G2152" i="2"/>
  <c r="G2151" i="2"/>
  <c r="G2150" i="2"/>
  <c r="G2149" i="2"/>
  <c r="G2148" i="2"/>
  <c r="G2147" i="2"/>
  <c r="G2146" i="2"/>
  <c r="G2145" i="2"/>
  <c r="G2144" i="2"/>
  <c r="G2143" i="2"/>
  <c r="G2142" i="2"/>
  <c r="G2141" i="2"/>
  <c r="G2140" i="2"/>
  <c r="G2139" i="2"/>
  <c r="G2138" i="2"/>
  <c r="G2137" i="2"/>
  <c r="G2136" i="2"/>
  <c r="G2135" i="2"/>
  <c r="G2134" i="2"/>
  <c r="G2133" i="2"/>
  <c r="G2132" i="2"/>
  <c r="G2131" i="2"/>
  <c r="G2130" i="2"/>
  <c r="G2129" i="2"/>
  <c r="G2128" i="2"/>
  <c r="G2127" i="2"/>
  <c r="G2126" i="2"/>
  <c r="G2125" i="2"/>
  <c r="G2124" i="2"/>
  <c r="G2123" i="2"/>
  <c r="G2122" i="2"/>
  <c r="G2121" i="2"/>
  <c r="G2120" i="2"/>
  <c r="G2119" i="2"/>
  <c r="G2118" i="2"/>
  <c r="G2117" i="2"/>
  <c r="G2116" i="2"/>
  <c r="G2115" i="2"/>
  <c r="G2114" i="2"/>
  <c r="G2113" i="2"/>
  <c r="G2112" i="2"/>
  <c r="G2111" i="2"/>
  <c r="G2110" i="2"/>
  <c r="G2109" i="2"/>
  <c r="G2108" i="2"/>
  <c r="G2107" i="2"/>
  <c r="G2106" i="2"/>
  <c r="G2105" i="2"/>
  <c r="G2104" i="2"/>
  <c r="G2103" i="2"/>
  <c r="G2102" i="2"/>
  <c r="G2101" i="2"/>
  <c r="G2100" i="2"/>
  <c r="G2099" i="2"/>
  <c r="G2098" i="2"/>
  <c r="G2097" i="2"/>
  <c r="G2096" i="2"/>
  <c r="G2095" i="2"/>
  <c r="G2094" i="2"/>
  <c r="G2093" i="2"/>
  <c r="G2092" i="2"/>
  <c r="G2091" i="2"/>
  <c r="G2090" i="2"/>
  <c r="G2089" i="2"/>
  <c r="G2088" i="2"/>
  <c r="G2087" i="2"/>
  <c r="G2086" i="2"/>
  <c r="G2085" i="2"/>
  <c r="G2084" i="2"/>
  <c r="G2083" i="2"/>
  <c r="G2082" i="2"/>
  <c r="G2081" i="2"/>
  <c r="G2080" i="2"/>
  <c r="G2079" i="2"/>
  <c r="G2078" i="2"/>
  <c r="G2077" i="2"/>
  <c r="G2076" i="2"/>
  <c r="G2075" i="2"/>
  <c r="G2074" i="2"/>
  <c r="G2073" i="2"/>
  <c r="G2072" i="2"/>
  <c r="G2071" i="2"/>
  <c r="G2070" i="2"/>
  <c r="G2069" i="2"/>
  <c r="G2068" i="2"/>
  <c r="G2067" i="2"/>
  <c r="G2066" i="2"/>
  <c r="G2065" i="2"/>
  <c r="G2064" i="2"/>
  <c r="G2063" i="2"/>
  <c r="G2062" i="2"/>
  <c r="G2061" i="2"/>
  <c r="G2060" i="2"/>
  <c r="G2059" i="2"/>
  <c r="G2058" i="2"/>
  <c r="G2057" i="2"/>
  <c r="G2056" i="2"/>
  <c r="G2055" i="2"/>
  <c r="G2054" i="2"/>
  <c r="G2053" i="2"/>
  <c r="G2052" i="2"/>
  <c r="G2051" i="2"/>
  <c r="G2050" i="2"/>
  <c r="G2049" i="2"/>
  <c r="G2048" i="2"/>
  <c r="G2047" i="2"/>
  <c r="G2046" i="2"/>
  <c r="G2045" i="2"/>
  <c r="G2044" i="2"/>
  <c r="G2043" i="2"/>
  <c r="G2042" i="2"/>
  <c r="G2041" i="2"/>
  <c r="G2040" i="2"/>
  <c r="G2039" i="2"/>
  <c r="G2038" i="2"/>
  <c r="G2037" i="2"/>
  <c r="G2036" i="2"/>
  <c r="G2035" i="2"/>
  <c r="G2034" i="2"/>
  <c r="G2033" i="2"/>
  <c r="G2032" i="2"/>
  <c r="G2031" i="2"/>
  <c r="G2030" i="2"/>
  <c r="G2029" i="2"/>
  <c r="G2028" i="2"/>
  <c r="G2027" i="2"/>
  <c r="G2026" i="2"/>
  <c r="G2025" i="2"/>
  <c r="G2024" i="2"/>
  <c r="G2023" i="2"/>
  <c r="G2022" i="2"/>
  <c r="G2021" i="2"/>
  <c r="G2020" i="2"/>
  <c r="G2019" i="2"/>
  <c r="G2018" i="2"/>
  <c r="G2017" i="2"/>
  <c r="G2016" i="2"/>
  <c r="G2015" i="2"/>
  <c r="G2014" i="2"/>
  <c r="G2013" i="2"/>
  <c r="G2012" i="2"/>
  <c r="G2011" i="2"/>
  <c r="G2010" i="2"/>
  <c r="G2009" i="2"/>
  <c r="G2008" i="2"/>
  <c r="G2007" i="2"/>
  <c r="G2006" i="2"/>
  <c r="G2005" i="2"/>
  <c r="G2004" i="2"/>
  <c r="G2003" i="2"/>
  <c r="G2002" i="2"/>
  <c r="G2001" i="2"/>
  <c r="G2000" i="2"/>
  <c r="G1999" i="2"/>
  <c r="G1998" i="2"/>
  <c r="G1997" i="2"/>
  <c r="G1996" i="2"/>
  <c r="G1995" i="2"/>
  <c r="G1994" i="2"/>
  <c r="G1993" i="2"/>
  <c r="G1992" i="2"/>
  <c r="G1991" i="2"/>
  <c r="G1990" i="2"/>
  <c r="G1989" i="2"/>
  <c r="G1988" i="2"/>
  <c r="G1987" i="2"/>
  <c r="G1986" i="2"/>
  <c r="G1985" i="2"/>
  <c r="G1984" i="2"/>
  <c r="G1983" i="2"/>
  <c r="G1982" i="2"/>
  <c r="G1981" i="2"/>
  <c r="G1980" i="2"/>
  <c r="G1979" i="2"/>
  <c r="G1978" i="2"/>
  <c r="G1977" i="2"/>
  <c r="G1976" i="2"/>
  <c r="G1975" i="2"/>
  <c r="G1974" i="2"/>
  <c r="G1973" i="2"/>
  <c r="G1972" i="2"/>
  <c r="G1971" i="2"/>
  <c r="G1970" i="2"/>
  <c r="G1969" i="2"/>
  <c r="G1968" i="2"/>
  <c r="G1967" i="2"/>
  <c r="G1966" i="2"/>
  <c r="G1965" i="2"/>
  <c r="G1964" i="2"/>
  <c r="G1963" i="2"/>
  <c r="G1962" i="2"/>
  <c r="G1961" i="2"/>
  <c r="G1960" i="2"/>
  <c r="G1959" i="2"/>
  <c r="G1958" i="2"/>
  <c r="G1957" i="2"/>
  <c r="G1956" i="2"/>
  <c r="G1955" i="2"/>
  <c r="G1954" i="2"/>
  <c r="G1953" i="2"/>
  <c r="G1952" i="2"/>
  <c r="G1951" i="2"/>
  <c r="G1950" i="2"/>
  <c r="G1949" i="2"/>
  <c r="G1948" i="2"/>
  <c r="G1947" i="2"/>
  <c r="G1946" i="2"/>
  <c r="G1945" i="2"/>
  <c r="G1944" i="2"/>
  <c r="G1943" i="2"/>
  <c r="G1942" i="2"/>
  <c r="G1941" i="2"/>
  <c r="G1940" i="2"/>
  <c r="G1939" i="2"/>
  <c r="G1938" i="2"/>
  <c r="G1937" i="2"/>
  <c r="G1936" i="2"/>
  <c r="G1935" i="2"/>
  <c r="G1934" i="2"/>
  <c r="G1933" i="2"/>
  <c r="G1932" i="2"/>
  <c r="G1931" i="2"/>
  <c r="G1930" i="2"/>
  <c r="G1929" i="2"/>
  <c r="G1928" i="2"/>
  <c r="G1927" i="2"/>
  <c r="G1926" i="2"/>
  <c r="G1925" i="2"/>
  <c r="G1924" i="2"/>
  <c r="G1923" i="2"/>
  <c r="G1922" i="2"/>
  <c r="G1921" i="2"/>
  <c r="G1920" i="2"/>
  <c r="G1919" i="2"/>
  <c r="G1918" i="2"/>
  <c r="G1917" i="2"/>
  <c r="G1916" i="2"/>
  <c r="G1915" i="2"/>
  <c r="G1914" i="2"/>
  <c r="G1913" i="2"/>
  <c r="G1912" i="2"/>
  <c r="G1911" i="2"/>
  <c r="G1910" i="2"/>
  <c r="G1909" i="2"/>
  <c r="G1908" i="2"/>
  <c r="G1907" i="2"/>
  <c r="G1906" i="2"/>
  <c r="G1905" i="2"/>
  <c r="G1904" i="2"/>
  <c r="G1903" i="2"/>
  <c r="G1902" i="2"/>
  <c r="G1901" i="2"/>
  <c r="G1900" i="2"/>
  <c r="G1899" i="2"/>
  <c r="G1898" i="2"/>
  <c r="G1897" i="2"/>
  <c r="G1896" i="2"/>
  <c r="G1895" i="2"/>
  <c r="G1894" i="2"/>
  <c r="G1893" i="2"/>
  <c r="G1892" i="2"/>
  <c r="G1891" i="2"/>
  <c r="G1890" i="2"/>
  <c r="G1889" i="2"/>
  <c r="G1888" i="2"/>
  <c r="G1887" i="2"/>
  <c r="G1886" i="2"/>
  <c r="G1885" i="2"/>
  <c r="G1884" i="2"/>
  <c r="G1883" i="2"/>
  <c r="G1882" i="2"/>
  <c r="G1881" i="2"/>
  <c r="G1880" i="2"/>
  <c r="G1879" i="2"/>
  <c r="G1878" i="2"/>
  <c r="G1877" i="2"/>
  <c r="G1876" i="2"/>
  <c r="G1875" i="2"/>
  <c r="G1874" i="2"/>
  <c r="G1873" i="2"/>
  <c r="G1872" i="2"/>
  <c r="G1871" i="2"/>
  <c r="G1870" i="2"/>
  <c r="G1869" i="2"/>
  <c r="G1868" i="2"/>
  <c r="G1867" i="2"/>
  <c r="G1866" i="2"/>
  <c r="G1865" i="2"/>
  <c r="G1864" i="2"/>
  <c r="G1863" i="2"/>
  <c r="G1862" i="2"/>
  <c r="G1861" i="2"/>
  <c r="G1860" i="2"/>
  <c r="G1859" i="2"/>
  <c r="G1858" i="2"/>
  <c r="G1857" i="2"/>
  <c r="G1856" i="2"/>
  <c r="G1855" i="2"/>
  <c r="G1854" i="2"/>
  <c r="G1853" i="2"/>
  <c r="G1852" i="2"/>
  <c r="G1851" i="2"/>
  <c r="G1850" i="2"/>
  <c r="G1849" i="2"/>
  <c r="G1848" i="2"/>
  <c r="G1847" i="2"/>
  <c r="G1846" i="2"/>
  <c r="G1845" i="2"/>
  <c r="G1844" i="2"/>
  <c r="G1843" i="2"/>
  <c r="G1842" i="2"/>
  <c r="G1841" i="2"/>
  <c r="G1840" i="2"/>
  <c r="G1839" i="2"/>
  <c r="G1838" i="2"/>
  <c r="G1837" i="2"/>
  <c r="G1836" i="2"/>
  <c r="G1835" i="2"/>
  <c r="G1834" i="2"/>
  <c r="G1833" i="2"/>
  <c r="G1832" i="2"/>
  <c r="G1831" i="2"/>
  <c r="G1830" i="2"/>
  <c r="G1829" i="2"/>
  <c r="G1828" i="2"/>
  <c r="G1827" i="2"/>
  <c r="G1826" i="2"/>
  <c r="G1825" i="2"/>
  <c r="G1824" i="2"/>
  <c r="G1823" i="2"/>
  <c r="G1822" i="2"/>
  <c r="G1821" i="2"/>
  <c r="G1820" i="2"/>
  <c r="G1819" i="2"/>
  <c r="G1818" i="2"/>
  <c r="G1817" i="2"/>
  <c r="G1816" i="2"/>
  <c r="G1815" i="2"/>
  <c r="G1814" i="2"/>
  <c r="G1813" i="2"/>
  <c r="G1812" i="2"/>
  <c r="G1811" i="2"/>
  <c r="G1810" i="2"/>
  <c r="G1809" i="2"/>
  <c r="G1808" i="2"/>
  <c r="G1807" i="2"/>
  <c r="G1806" i="2"/>
  <c r="G1805" i="2"/>
  <c r="G1804" i="2"/>
  <c r="G1803" i="2"/>
  <c r="G1802" i="2"/>
  <c r="G1801" i="2"/>
  <c r="G1800" i="2"/>
  <c r="G1799" i="2"/>
  <c r="G1798" i="2"/>
  <c r="G1797" i="2"/>
  <c r="G1796" i="2"/>
  <c r="G1795" i="2"/>
  <c r="G1794" i="2"/>
  <c r="G1793" i="2"/>
  <c r="G1792" i="2"/>
  <c r="G1791" i="2"/>
  <c r="G1790" i="2"/>
  <c r="G1789" i="2"/>
  <c r="G1788" i="2"/>
  <c r="G1787" i="2"/>
  <c r="G1786" i="2"/>
  <c r="G1785" i="2"/>
  <c r="G1784" i="2"/>
  <c r="G1783" i="2"/>
  <c r="G1782" i="2"/>
  <c r="G1781" i="2"/>
  <c r="G1780" i="2"/>
  <c r="G1779" i="2"/>
  <c r="G1778" i="2"/>
  <c r="G1777" i="2"/>
  <c r="G1776" i="2"/>
  <c r="G1775" i="2"/>
  <c r="G1774" i="2"/>
  <c r="G1773" i="2"/>
  <c r="G1772" i="2"/>
  <c r="G1771" i="2"/>
  <c r="G1770" i="2"/>
  <c r="G1769" i="2"/>
  <c r="G1768" i="2"/>
  <c r="G1767" i="2"/>
  <c r="G1766" i="2"/>
  <c r="G1765" i="2"/>
  <c r="G1764" i="2"/>
  <c r="G1763" i="2"/>
  <c r="G1762" i="2"/>
  <c r="G1761" i="2"/>
  <c r="G1760" i="2"/>
  <c r="G1759" i="2"/>
  <c r="G1758" i="2"/>
  <c r="G1757" i="2"/>
  <c r="G1756" i="2"/>
  <c r="G1755" i="2"/>
  <c r="G1754" i="2"/>
  <c r="G1753" i="2"/>
  <c r="G1752" i="2"/>
  <c r="G1751" i="2"/>
  <c r="G1750" i="2"/>
  <c r="G1749" i="2"/>
  <c r="G1748" i="2"/>
  <c r="G1747" i="2"/>
  <c r="G1746" i="2"/>
  <c r="G1745" i="2"/>
  <c r="G1744" i="2"/>
  <c r="G1743" i="2"/>
  <c r="G1742" i="2"/>
  <c r="G1741" i="2"/>
  <c r="G1740" i="2"/>
  <c r="G1739" i="2"/>
  <c r="G1738" i="2"/>
  <c r="G1737" i="2"/>
  <c r="G1736" i="2"/>
  <c r="G1735" i="2"/>
  <c r="G1734" i="2"/>
  <c r="G1733" i="2"/>
  <c r="G1732" i="2"/>
  <c r="G1731" i="2"/>
  <c r="G1730" i="2"/>
  <c r="G1729" i="2"/>
  <c r="G1728" i="2"/>
  <c r="G1727" i="2"/>
  <c r="G1726" i="2"/>
  <c r="G1725" i="2"/>
  <c r="G1724" i="2"/>
  <c r="G1723" i="2"/>
  <c r="G1722" i="2"/>
  <c r="G1721" i="2"/>
  <c r="G1720" i="2"/>
  <c r="G1719" i="2"/>
  <c r="G1718" i="2"/>
  <c r="G1717" i="2"/>
  <c r="G1716" i="2"/>
  <c r="G1715" i="2"/>
  <c r="G1714" i="2"/>
  <c r="G1713" i="2"/>
  <c r="G1712" i="2"/>
  <c r="G1711" i="2"/>
  <c r="G1710" i="2"/>
  <c r="G1709" i="2"/>
  <c r="G1708" i="2"/>
  <c r="G1707" i="2"/>
  <c r="G1706" i="2"/>
  <c r="G1705" i="2"/>
  <c r="G1704" i="2"/>
  <c r="G1703" i="2"/>
  <c r="G1702" i="2"/>
  <c r="G1701" i="2"/>
  <c r="G1700" i="2"/>
  <c r="G1699" i="2"/>
  <c r="G1698" i="2"/>
  <c r="G1697" i="2"/>
  <c r="G1696" i="2"/>
  <c r="G1695" i="2"/>
  <c r="G1694" i="2"/>
  <c r="G1693" i="2"/>
  <c r="G1692" i="2"/>
  <c r="G1691" i="2"/>
  <c r="G1690" i="2"/>
  <c r="G1689" i="2"/>
  <c r="G1688" i="2"/>
  <c r="G1687" i="2"/>
  <c r="G1686" i="2"/>
  <c r="G1685" i="2"/>
  <c r="G1684" i="2"/>
  <c r="G1683" i="2"/>
  <c r="G1682" i="2"/>
  <c r="G1681" i="2"/>
  <c r="G1680" i="2"/>
  <c r="G1679" i="2"/>
  <c r="G1678" i="2"/>
  <c r="G1677" i="2"/>
  <c r="G1676" i="2"/>
  <c r="G1675" i="2"/>
  <c r="G1674" i="2"/>
  <c r="G1673" i="2"/>
  <c r="G1672" i="2"/>
  <c r="G1671" i="2"/>
  <c r="G1670" i="2"/>
  <c r="G1669" i="2"/>
  <c r="G1668" i="2"/>
  <c r="G1667" i="2"/>
  <c r="G1666" i="2"/>
  <c r="G1665" i="2"/>
  <c r="G1664" i="2"/>
  <c r="G1663" i="2"/>
  <c r="G1662" i="2"/>
  <c r="G1661" i="2"/>
  <c r="G1660" i="2"/>
  <c r="G1659" i="2"/>
  <c r="G1658" i="2"/>
  <c r="G1657" i="2"/>
  <c r="G1656" i="2"/>
  <c r="G1655" i="2"/>
  <c r="G1654" i="2"/>
  <c r="G1653" i="2"/>
  <c r="G1652" i="2"/>
  <c r="G1651" i="2"/>
  <c r="G1650" i="2"/>
  <c r="G1649" i="2"/>
  <c r="G1648" i="2"/>
  <c r="G1647" i="2"/>
  <c r="G1646" i="2"/>
  <c r="G1645" i="2"/>
  <c r="G1644" i="2"/>
  <c r="G1643" i="2"/>
  <c r="G1642" i="2"/>
  <c r="G1641" i="2"/>
  <c r="G1640" i="2"/>
  <c r="G1639" i="2"/>
  <c r="G1638" i="2"/>
  <c r="G1637" i="2"/>
  <c r="G1636" i="2"/>
  <c r="G1635" i="2"/>
  <c r="G1634" i="2"/>
  <c r="G1633" i="2"/>
  <c r="G1632" i="2"/>
  <c r="G1631" i="2"/>
  <c r="G1630" i="2"/>
  <c r="G1629" i="2"/>
  <c r="G1628" i="2"/>
  <c r="G1627" i="2"/>
  <c r="G1626" i="2"/>
  <c r="G1625" i="2"/>
  <c r="G1624" i="2"/>
  <c r="G1623" i="2"/>
  <c r="G1622" i="2"/>
  <c r="G1621" i="2"/>
  <c r="G1620" i="2"/>
  <c r="G1619" i="2"/>
  <c r="G1618" i="2"/>
  <c r="G1617" i="2"/>
  <c r="G1616" i="2"/>
  <c r="G1615" i="2"/>
  <c r="G1614" i="2"/>
  <c r="G1613" i="2"/>
  <c r="G1612" i="2"/>
  <c r="G1611" i="2"/>
  <c r="G1610" i="2"/>
  <c r="G1609" i="2"/>
  <c r="G1608" i="2"/>
  <c r="G1607" i="2"/>
  <c r="G1606" i="2"/>
  <c r="G1605" i="2"/>
  <c r="G1604" i="2"/>
  <c r="G1603" i="2"/>
  <c r="G1602" i="2"/>
  <c r="G1601" i="2"/>
  <c r="G1600" i="2"/>
  <c r="G1599" i="2"/>
  <c r="G1598" i="2"/>
  <c r="G1597" i="2"/>
  <c r="G1596" i="2"/>
  <c r="G1595" i="2"/>
  <c r="G1594" i="2"/>
  <c r="G1593" i="2"/>
  <c r="G1592" i="2"/>
  <c r="G1591" i="2"/>
  <c r="G1590" i="2"/>
  <c r="G1589" i="2"/>
  <c r="G1588" i="2"/>
  <c r="G1587" i="2"/>
  <c r="G1586" i="2"/>
  <c r="G1585" i="2"/>
  <c r="G1584" i="2"/>
  <c r="G1583" i="2"/>
  <c r="G1582" i="2"/>
  <c r="G1581" i="2"/>
  <c r="G1580" i="2"/>
  <c r="G1579" i="2"/>
  <c r="G1578" i="2"/>
  <c r="G1577" i="2"/>
  <c r="G1576" i="2"/>
  <c r="G1575" i="2"/>
  <c r="G1574" i="2"/>
  <c r="G1573" i="2"/>
  <c r="G1572" i="2"/>
  <c r="G1571" i="2"/>
  <c r="G1570" i="2"/>
  <c r="G1569" i="2"/>
  <c r="G1568" i="2"/>
  <c r="G1567" i="2"/>
  <c r="G1566" i="2"/>
  <c r="G1565" i="2"/>
  <c r="G1564" i="2"/>
  <c r="G1563" i="2"/>
  <c r="G1562" i="2"/>
  <c r="G1561" i="2"/>
  <c r="G1560" i="2"/>
  <c r="G1559" i="2"/>
  <c r="G1558" i="2"/>
  <c r="G1557" i="2"/>
  <c r="G1556" i="2"/>
  <c r="G1555" i="2"/>
  <c r="G1554" i="2"/>
  <c r="G1553" i="2"/>
  <c r="G1552" i="2"/>
  <c r="G1551" i="2"/>
  <c r="G1550" i="2"/>
  <c r="G1549" i="2"/>
  <c r="G1548" i="2"/>
  <c r="G1547" i="2"/>
  <c r="G1546" i="2"/>
  <c r="G1545" i="2"/>
  <c r="G1544" i="2"/>
  <c r="G1543" i="2"/>
  <c r="G1542" i="2"/>
  <c r="G1541" i="2"/>
  <c r="G1540" i="2"/>
  <c r="G1539" i="2"/>
  <c r="G1538" i="2"/>
  <c r="G1537" i="2"/>
  <c r="G1536" i="2"/>
  <c r="G1535" i="2"/>
  <c r="G1534" i="2"/>
  <c r="G1533" i="2"/>
  <c r="G1532" i="2"/>
  <c r="G1531" i="2"/>
  <c r="G1530" i="2"/>
  <c r="G1529" i="2"/>
  <c r="G1528" i="2"/>
  <c r="G1527" i="2"/>
  <c r="G1526" i="2"/>
  <c r="G1525" i="2"/>
  <c r="G1524" i="2"/>
  <c r="G1523" i="2"/>
  <c r="G1522" i="2"/>
  <c r="G1521" i="2"/>
  <c r="G1520" i="2"/>
  <c r="G1519" i="2"/>
  <c r="G1518" i="2"/>
  <c r="G1517" i="2"/>
  <c r="G1516" i="2"/>
  <c r="G1515" i="2"/>
  <c r="G1514" i="2"/>
  <c r="G1513" i="2"/>
  <c r="G1512" i="2"/>
  <c r="G1511" i="2"/>
  <c r="G1510" i="2"/>
  <c r="G1509" i="2"/>
  <c r="G1508" i="2"/>
  <c r="G1507" i="2"/>
  <c r="G1506" i="2"/>
  <c r="G1505" i="2"/>
  <c r="G1504" i="2"/>
  <c r="G1503" i="2"/>
  <c r="G1502" i="2"/>
  <c r="G1501" i="2"/>
  <c r="G1500" i="2"/>
  <c r="G1499" i="2"/>
  <c r="G1498" i="2"/>
  <c r="G1497" i="2"/>
  <c r="G1496" i="2"/>
  <c r="G1495" i="2"/>
  <c r="G1494" i="2"/>
  <c r="G1493" i="2"/>
  <c r="G1492" i="2"/>
  <c r="G1491" i="2"/>
  <c r="G1490" i="2"/>
  <c r="G1489" i="2"/>
  <c r="G1488" i="2"/>
  <c r="G1487" i="2"/>
  <c r="G1486" i="2"/>
  <c r="G1485" i="2"/>
  <c r="G1484" i="2"/>
  <c r="G1483" i="2"/>
  <c r="G1482" i="2"/>
  <c r="G1481" i="2"/>
  <c r="G1480" i="2"/>
  <c r="G1479" i="2"/>
  <c r="G1478" i="2"/>
  <c r="G1477" i="2"/>
  <c r="G1476" i="2"/>
  <c r="G1475" i="2"/>
  <c r="G1474" i="2"/>
  <c r="G1473" i="2"/>
  <c r="G1472" i="2"/>
  <c r="G1471" i="2"/>
  <c r="G1470" i="2"/>
  <c r="G1469" i="2"/>
  <c r="G1468" i="2"/>
  <c r="G1467" i="2"/>
  <c r="G1466" i="2"/>
  <c r="G1465" i="2"/>
  <c r="G1464" i="2"/>
  <c r="G1463" i="2"/>
  <c r="G1462" i="2"/>
  <c r="G1461" i="2"/>
  <c r="G1460" i="2"/>
  <c r="G1459" i="2"/>
  <c r="G1458" i="2"/>
  <c r="G1457" i="2"/>
  <c r="G1456" i="2"/>
  <c r="G1455" i="2"/>
  <c r="G1454" i="2"/>
  <c r="G1453" i="2"/>
  <c r="G1452" i="2"/>
  <c r="G1451" i="2"/>
  <c r="G1450" i="2"/>
  <c r="G1449" i="2"/>
  <c r="G1448" i="2"/>
  <c r="G1447" i="2"/>
  <c r="G1446" i="2"/>
  <c r="G1445" i="2"/>
  <c r="G1444" i="2"/>
  <c r="G1443" i="2"/>
  <c r="G1442" i="2"/>
  <c r="G1441" i="2"/>
  <c r="G1440" i="2"/>
  <c r="G1439" i="2"/>
  <c r="G1438" i="2"/>
  <c r="G1437" i="2"/>
  <c r="G1436" i="2"/>
  <c r="G1435" i="2"/>
  <c r="G1434" i="2"/>
  <c r="G1433" i="2"/>
  <c r="G1432" i="2"/>
  <c r="G1431" i="2"/>
  <c r="G1430" i="2"/>
  <c r="G1429" i="2"/>
  <c r="G1428" i="2"/>
  <c r="G1427" i="2"/>
  <c r="G1426" i="2"/>
  <c r="G1425" i="2"/>
  <c r="G1424" i="2"/>
  <c r="G1423" i="2"/>
  <c r="G1422" i="2"/>
  <c r="G1421" i="2"/>
  <c r="G1420" i="2"/>
  <c r="G1419" i="2"/>
  <c r="G1418" i="2"/>
  <c r="G1417" i="2"/>
  <c r="G1416" i="2"/>
  <c r="G1415" i="2"/>
  <c r="G1414" i="2"/>
  <c r="G1413" i="2"/>
  <c r="G1412" i="2"/>
  <c r="G1411" i="2"/>
  <c r="G1410" i="2"/>
  <c r="G1409" i="2"/>
  <c r="G1408" i="2"/>
  <c r="G1407" i="2"/>
  <c r="G1406" i="2"/>
  <c r="G1405" i="2"/>
  <c r="G1404" i="2"/>
  <c r="G1403" i="2"/>
  <c r="G1402" i="2"/>
  <c r="G1401" i="2"/>
  <c r="G1400" i="2"/>
  <c r="G1399" i="2"/>
  <c r="G1398" i="2"/>
  <c r="G1397" i="2"/>
  <c r="G1396" i="2"/>
  <c r="G1395" i="2"/>
  <c r="G1394" i="2"/>
  <c r="G1393" i="2"/>
  <c r="G1392" i="2"/>
  <c r="G1391" i="2"/>
  <c r="G1390" i="2"/>
  <c r="G1389" i="2"/>
  <c r="G1388" i="2"/>
  <c r="G1387" i="2"/>
  <c r="G1386" i="2"/>
  <c r="G1385" i="2"/>
  <c r="G1384" i="2"/>
  <c r="G1383" i="2"/>
  <c r="G1382" i="2"/>
  <c r="G1381" i="2"/>
  <c r="G1380" i="2"/>
  <c r="G1379" i="2"/>
  <c r="G1378" i="2"/>
  <c r="G1377" i="2"/>
  <c r="G1376" i="2"/>
  <c r="G1375" i="2"/>
  <c r="G1374" i="2"/>
  <c r="G1373" i="2"/>
  <c r="G1372" i="2"/>
  <c r="G1371" i="2"/>
  <c r="G1370" i="2"/>
  <c r="G1369" i="2"/>
  <c r="G1368" i="2"/>
  <c r="G1367" i="2"/>
  <c r="G1366" i="2"/>
  <c r="G1365" i="2"/>
  <c r="G1364" i="2"/>
  <c r="G1363" i="2"/>
  <c r="G1362" i="2"/>
  <c r="G1361" i="2"/>
  <c r="G1360" i="2"/>
  <c r="G1359" i="2"/>
  <c r="G1358" i="2"/>
  <c r="G1357" i="2"/>
  <c r="G1356" i="2"/>
  <c r="G1355" i="2"/>
  <c r="G1354" i="2"/>
  <c r="G1353" i="2"/>
  <c r="G1352" i="2"/>
  <c r="G1351" i="2"/>
  <c r="G1350" i="2"/>
  <c r="G1349" i="2"/>
  <c r="G1348" i="2"/>
  <c r="G1347" i="2"/>
  <c r="G1346" i="2"/>
  <c r="G1345" i="2"/>
  <c r="G1344" i="2"/>
  <c r="G1343" i="2"/>
  <c r="G1342" i="2"/>
  <c r="G1341" i="2"/>
  <c r="G1340" i="2"/>
  <c r="G1339" i="2"/>
  <c r="G1338" i="2"/>
  <c r="G1337" i="2"/>
  <c r="G1336" i="2"/>
  <c r="G1335" i="2"/>
  <c r="G1334" i="2"/>
  <c r="G1333" i="2"/>
  <c r="G1332" i="2"/>
  <c r="G1331" i="2"/>
  <c r="G1330" i="2"/>
  <c r="G1329" i="2"/>
  <c r="G1328" i="2"/>
  <c r="G1327" i="2"/>
  <c r="G1326" i="2"/>
  <c r="G1325" i="2"/>
  <c r="G1324" i="2"/>
  <c r="G1323" i="2"/>
  <c r="G1322" i="2"/>
  <c r="G1321" i="2"/>
  <c r="G1320" i="2"/>
  <c r="G1319" i="2"/>
  <c r="G1318" i="2"/>
  <c r="G1317" i="2"/>
  <c r="G1316" i="2"/>
  <c r="G1315" i="2"/>
  <c r="G1314" i="2"/>
  <c r="G1313" i="2"/>
  <c r="G1312" i="2"/>
  <c r="G1311" i="2"/>
  <c r="G1310" i="2"/>
  <c r="G1309" i="2"/>
  <c r="G1308" i="2"/>
  <c r="G1307" i="2"/>
  <c r="G1306" i="2"/>
  <c r="G1305" i="2"/>
  <c r="G1304" i="2"/>
  <c r="G1303" i="2"/>
  <c r="G1302" i="2"/>
  <c r="G1301" i="2"/>
  <c r="G1300" i="2"/>
  <c r="G1299" i="2"/>
  <c r="G1298" i="2"/>
  <c r="G1297" i="2"/>
  <c r="G1296" i="2"/>
  <c r="G1295" i="2"/>
  <c r="G1294" i="2"/>
  <c r="G1293" i="2"/>
  <c r="G1292" i="2"/>
  <c r="G1291" i="2"/>
  <c r="G1290" i="2"/>
  <c r="G1289" i="2"/>
  <c r="G1288" i="2"/>
  <c r="G1287" i="2"/>
  <c r="G1286" i="2"/>
  <c r="G1285" i="2"/>
  <c r="G1284" i="2"/>
  <c r="G1283" i="2"/>
  <c r="G1282" i="2"/>
  <c r="G1281" i="2"/>
  <c r="G1280" i="2"/>
  <c r="G1279" i="2"/>
  <c r="G1278" i="2"/>
  <c r="G1277" i="2"/>
  <c r="G1276" i="2"/>
  <c r="G1275" i="2"/>
  <c r="G1274" i="2"/>
  <c r="G1273" i="2"/>
  <c r="G1272" i="2"/>
  <c r="G1271" i="2"/>
  <c r="G1270" i="2"/>
  <c r="G1269" i="2"/>
  <c r="G1268" i="2"/>
  <c r="G1267" i="2"/>
  <c r="G1266" i="2"/>
  <c r="G1265" i="2"/>
  <c r="G1264" i="2"/>
  <c r="G1263" i="2"/>
  <c r="G1262" i="2"/>
  <c r="G1261" i="2"/>
  <c r="G1260" i="2"/>
  <c r="G1259" i="2"/>
  <c r="G1258" i="2"/>
  <c r="G1257" i="2"/>
  <c r="G1256" i="2"/>
  <c r="G1255" i="2"/>
  <c r="G1254" i="2"/>
  <c r="G1253" i="2"/>
  <c r="G1252" i="2"/>
  <c r="G1251" i="2"/>
  <c r="G1250" i="2"/>
  <c r="G1249" i="2"/>
  <c r="G1248" i="2"/>
  <c r="G1247" i="2"/>
  <c r="G1246" i="2"/>
  <c r="G1245" i="2"/>
  <c r="G1244" i="2"/>
  <c r="G1243" i="2"/>
  <c r="G1242" i="2"/>
  <c r="G1241" i="2"/>
  <c r="G1240" i="2"/>
  <c r="G1239" i="2"/>
  <c r="G1238" i="2"/>
  <c r="G1237" i="2"/>
  <c r="G1236" i="2"/>
  <c r="G1235" i="2"/>
  <c r="G1234" i="2"/>
  <c r="G1233" i="2"/>
  <c r="G1232" i="2"/>
  <c r="G1231" i="2"/>
  <c r="G1230" i="2"/>
  <c r="G1229" i="2"/>
  <c r="G1228" i="2"/>
  <c r="G1227" i="2"/>
  <c r="G1226" i="2"/>
  <c r="G1225" i="2"/>
  <c r="G1224" i="2"/>
  <c r="G1223" i="2"/>
  <c r="G1222" i="2"/>
  <c r="G1221" i="2"/>
  <c r="G1220" i="2"/>
  <c r="G1219" i="2"/>
  <c r="G1218" i="2"/>
  <c r="G1217" i="2"/>
  <c r="G1216" i="2"/>
  <c r="G1215" i="2"/>
  <c r="G1214" i="2"/>
  <c r="G1213" i="2"/>
  <c r="G1212" i="2"/>
  <c r="G1211" i="2"/>
  <c r="G1210" i="2"/>
  <c r="G1209" i="2"/>
  <c r="G1208" i="2"/>
  <c r="G1207" i="2"/>
  <c r="G1206" i="2"/>
  <c r="G1205" i="2"/>
  <c r="G1204" i="2"/>
  <c r="G1203" i="2"/>
  <c r="G1202" i="2"/>
  <c r="G1201" i="2"/>
  <c r="G1200" i="2"/>
  <c r="G1199" i="2"/>
  <c r="G1198" i="2"/>
  <c r="G1197" i="2"/>
  <c r="G1196" i="2"/>
  <c r="G1195" i="2"/>
  <c r="G1194" i="2"/>
  <c r="G1193" i="2"/>
  <c r="G1192" i="2"/>
  <c r="G1191" i="2"/>
  <c r="G1190" i="2"/>
  <c r="G1189" i="2"/>
  <c r="G1188" i="2"/>
  <c r="G1187" i="2"/>
  <c r="G1186" i="2"/>
  <c r="G1185" i="2"/>
  <c r="G1184" i="2"/>
  <c r="G1183" i="2"/>
  <c r="G1182" i="2"/>
  <c r="G1181" i="2"/>
  <c r="G1180" i="2"/>
  <c r="G1179" i="2"/>
  <c r="G1178" i="2"/>
  <c r="G1177" i="2"/>
  <c r="G1176" i="2"/>
  <c r="G1175" i="2"/>
  <c r="G1174" i="2"/>
  <c r="G1173" i="2"/>
  <c r="G1172" i="2"/>
  <c r="G1171" i="2"/>
  <c r="G1170" i="2"/>
  <c r="G1169" i="2"/>
  <c r="G1168" i="2"/>
  <c r="G1167" i="2"/>
  <c r="G1166" i="2"/>
  <c r="G1165" i="2"/>
  <c r="G1164" i="2"/>
  <c r="G1163" i="2"/>
  <c r="G1162" i="2"/>
  <c r="G1161" i="2"/>
  <c r="G1160" i="2"/>
  <c r="G1159" i="2"/>
  <c r="G1158" i="2"/>
  <c r="G1157" i="2"/>
  <c r="G1156" i="2"/>
  <c r="G1155" i="2"/>
  <c r="G1154" i="2"/>
  <c r="G1153" i="2"/>
  <c r="G1152" i="2"/>
  <c r="G1151" i="2"/>
  <c r="G1150" i="2"/>
  <c r="G1149" i="2"/>
  <c r="G1148" i="2"/>
  <c r="G1147" i="2"/>
  <c r="G1146" i="2"/>
  <c r="G1145" i="2"/>
  <c r="G1144" i="2"/>
  <c r="G1143" i="2"/>
  <c r="G1142" i="2"/>
  <c r="G1141" i="2"/>
  <c r="G1140" i="2"/>
  <c r="G1139" i="2"/>
  <c r="G1138" i="2"/>
  <c r="G1137" i="2"/>
  <c r="G1136" i="2"/>
  <c r="G1135" i="2"/>
  <c r="G1134" i="2"/>
  <c r="G1133" i="2"/>
  <c r="G1132" i="2"/>
  <c r="G1131" i="2"/>
  <c r="G1130" i="2"/>
  <c r="G1129" i="2"/>
  <c r="G1128" i="2"/>
  <c r="G1127" i="2"/>
  <c r="G1126" i="2"/>
  <c r="G1125" i="2"/>
  <c r="G1124" i="2"/>
  <c r="G1123" i="2"/>
  <c r="G1122" i="2"/>
  <c r="G1121" i="2"/>
  <c r="G1120" i="2"/>
  <c r="G1119" i="2"/>
  <c r="G1118" i="2"/>
  <c r="G1117" i="2"/>
  <c r="G1116" i="2"/>
  <c r="G1115" i="2"/>
  <c r="G1114" i="2"/>
  <c r="G1113" i="2"/>
  <c r="G1112" i="2"/>
  <c r="G1111" i="2"/>
  <c r="G1110" i="2"/>
  <c r="G1109" i="2"/>
  <c r="G1108" i="2"/>
  <c r="G1107" i="2"/>
  <c r="G1106" i="2"/>
  <c r="G1105" i="2"/>
  <c r="G1104" i="2"/>
  <c r="G1103" i="2"/>
  <c r="G1102" i="2"/>
  <c r="G1101" i="2"/>
  <c r="G1100" i="2"/>
  <c r="G1099" i="2"/>
  <c r="G1098" i="2"/>
  <c r="G1097" i="2"/>
  <c r="G1096" i="2"/>
  <c r="G1095" i="2"/>
  <c r="G1094" i="2"/>
  <c r="G1093" i="2"/>
  <c r="G1092" i="2"/>
  <c r="G1091" i="2"/>
  <c r="G1090" i="2"/>
  <c r="G1089" i="2"/>
  <c r="G1088" i="2"/>
  <c r="G1087" i="2"/>
  <c r="G1086" i="2"/>
  <c r="G1085" i="2"/>
  <c r="G1084" i="2"/>
  <c r="G1083" i="2"/>
  <c r="G1082" i="2"/>
  <c r="G1081" i="2"/>
  <c r="G1080" i="2"/>
  <c r="G1079" i="2"/>
  <c r="G1078" i="2"/>
  <c r="G1077" i="2"/>
  <c r="G1076" i="2"/>
  <c r="G1075" i="2"/>
  <c r="G1074" i="2"/>
  <c r="G1073" i="2"/>
  <c r="G1072" i="2"/>
  <c r="G1071" i="2"/>
  <c r="G1070" i="2"/>
  <c r="G1069" i="2"/>
  <c r="G1068" i="2"/>
  <c r="G1067" i="2"/>
  <c r="G1066" i="2"/>
  <c r="G1065" i="2"/>
  <c r="G1064" i="2"/>
  <c r="G1063" i="2"/>
  <c r="G1062" i="2"/>
  <c r="G1061" i="2"/>
  <c r="G1060" i="2"/>
  <c r="G1059" i="2"/>
  <c r="G1058" i="2"/>
  <c r="G1057" i="2"/>
  <c r="G1056" i="2"/>
  <c r="G1055" i="2"/>
  <c r="G1054" i="2"/>
  <c r="G1053" i="2"/>
  <c r="G1052" i="2"/>
  <c r="G1051" i="2"/>
  <c r="G1050" i="2"/>
  <c r="G1049" i="2"/>
  <c r="G1048" i="2"/>
  <c r="G1047" i="2"/>
  <c r="G1046" i="2"/>
  <c r="G1045" i="2"/>
  <c r="G1044" i="2"/>
  <c r="G1043" i="2"/>
  <c r="G1042" i="2"/>
  <c r="G1041" i="2"/>
  <c r="G1040" i="2"/>
  <c r="G1039" i="2"/>
  <c r="G1038" i="2"/>
  <c r="G1037" i="2"/>
  <c r="G1036" i="2"/>
  <c r="G1035" i="2"/>
  <c r="G1034" i="2"/>
  <c r="G1033" i="2"/>
  <c r="G1032" i="2"/>
  <c r="G1031" i="2"/>
  <c r="G1030" i="2"/>
  <c r="G1029" i="2"/>
  <c r="G1028" i="2"/>
  <c r="G1027" i="2"/>
  <c r="G1026" i="2"/>
  <c r="G1025" i="2"/>
  <c r="G1024" i="2"/>
  <c r="G1023" i="2"/>
  <c r="G1022" i="2"/>
  <c r="G1021" i="2"/>
  <c r="G1020" i="2"/>
  <c r="G1019" i="2"/>
  <c r="G1018" i="2"/>
  <c r="G1017" i="2"/>
  <c r="G1016" i="2"/>
  <c r="G1015" i="2"/>
  <c r="G1014" i="2"/>
  <c r="G1013" i="2"/>
  <c r="G1012" i="2"/>
  <c r="G1011" i="2"/>
  <c r="G1010" i="2"/>
  <c r="G1009" i="2"/>
  <c r="G1008" i="2"/>
  <c r="G1007" i="2"/>
  <c r="G1006" i="2"/>
  <c r="G1005" i="2"/>
  <c r="G1004" i="2"/>
  <c r="G1003" i="2"/>
  <c r="G1002" i="2"/>
  <c r="G1001" i="2"/>
  <c r="G1000" i="2"/>
  <c r="G999" i="2"/>
  <c r="G998" i="2"/>
  <c r="G997" i="2"/>
  <c r="G996" i="2"/>
  <c r="G995" i="2"/>
  <c r="G994" i="2"/>
  <c r="G993" i="2"/>
  <c r="G992" i="2"/>
  <c r="G991" i="2"/>
  <c r="G990" i="2"/>
  <c r="G989" i="2"/>
  <c r="G988" i="2"/>
  <c r="G987" i="2"/>
  <c r="G986" i="2"/>
  <c r="G985" i="2"/>
  <c r="G984" i="2"/>
  <c r="G983" i="2"/>
  <c r="G982" i="2"/>
  <c r="G981" i="2"/>
  <c r="G980" i="2"/>
  <c r="G979" i="2"/>
  <c r="G978" i="2"/>
  <c r="G977" i="2"/>
  <c r="G976" i="2"/>
  <c r="G975" i="2"/>
  <c r="G974" i="2"/>
  <c r="G973" i="2"/>
  <c r="G972" i="2"/>
  <c r="G971" i="2"/>
  <c r="G970" i="2"/>
  <c r="G969" i="2"/>
  <c r="G968" i="2"/>
  <c r="G967" i="2"/>
  <c r="G966" i="2"/>
  <c r="G965" i="2"/>
  <c r="G964" i="2"/>
  <c r="G963" i="2"/>
  <c r="G962" i="2"/>
  <c r="G961" i="2"/>
  <c r="G960" i="2"/>
  <c r="G959" i="2"/>
  <c r="G958" i="2"/>
  <c r="G957" i="2"/>
  <c r="G956" i="2"/>
  <c r="G955" i="2"/>
  <c r="G954" i="2"/>
  <c r="G953" i="2"/>
  <c r="G952" i="2"/>
  <c r="G951" i="2"/>
  <c r="G950" i="2"/>
  <c r="G949" i="2"/>
  <c r="G948" i="2"/>
  <c r="G947" i="2"/>
  <c r="G946" i="2"/>
  <c r="G945" i="2"/>
  <c r="G944" i="2"/>
  <c r="G943" i="2"/>
  <c r="G942" i="2"/>
  <c r="G941" i="2"/>
  <c r="G940" i="2"/>
  <c r="G939" i="2"/>
  <c r="G938" i="2"/>
  <c r="G937" i="2"/>
  <c r="G936" i="2"/>
  <c r="G935" i="2"/>
  <c r="G934" i="2"/>
  <c r="G933" i="2"/>
  <c r="G932" i="2"/>
  <c r="G931" i="2"/>
  <c r="G930" i="2"/>
  <c r="G929" i="2"/>
  <c r="G928" i="2"/>
  <c r="G927" i="2"/>
  <c r="G926" i="2"/>
  <c r="G925" i="2"/>
  <c r="G924" i="2"/>
  <c r="G923" i="2"/>
  <c r="G922" i="2"/>
  <c r="G921" i="2"/>
  <c r="G920" i="2"/>
  <c r="G919" i="2"/>
  <c r="G918" i="2"/>
  <c r="G917" i="2"/>
  <c r="G916" i="2"/>
  <c r="G915" i="2"/>
  <c r="G914" i="2"/>
  <c r="G913" i="2"/>
  <c r="G912" i="2"/>
  <c r="G911" i="2"/>
  <c r="G910" i="2"/>
  <c r="G909" i="2"/>
  <c r="G908" i="2"/>
  <c r="G907" i="2"/>
  <c r="G906" i="2"/>
  <c r="G905" i="2"/>
  <c r="G904" i="2"/>
  <c r="G903" i="2"/>
  <c r="G902" i="2"/>
  <c r="G901" i="2"/>
  <c r="G900" i="2"/>
  <c r="G899" i="2"/>
  <c r="G898" i="2"/>
  <c r="G897" i="2"/>
  <c r="G896" i="2"/>
  <c r="G895" i="2"/>
  <c r="G894" i="2"/>
  <c r="G893" i="2"/>
  <c r="G892" i="2"/>
  <c r="G891" i="2"/>
  <c r="G890" i="2"/>
  <c r="G889" i="2"/>
  <c r="G888" i="2"/>
  <c r="G887" i="2"/>
  <c r="G886" i="2"/>
  <c r="G885" i="2"/>
  <c r="G884" i="2"/>
  <c r="G883" i="2"/>
  <c r="G882" i="2"/>
  <c r="G881" i="2"/>
  <c r="G880" i="2"/>
  <c r="G879" i="2"/>
  <c r="G878" i="2"/>
  <c r="G877" i="2"/>
  <c r="G876" i="2"/>
  <c r="G875" i="2"/>
  <c r="G874" i="2"/>
  <c r="G873" i="2"/>
  <c r="G872" i="2"/>
  <c r="G871" i="2"/>
  <c r="G870" i="2"/>
  <c r="G869" i="2"/>
  <c r="G868" i="2"/>
  <c r="G867" i="2"/>
  <c r="G866" i="2"/>
  <c r="G865" i="2"/>
  <c r="G864" i="2"/>
  <c r="G863" i="2"/>
  <c r="G862" i="2"/>
  <c r="G861" i="2"/>
  <c r="G860" i="2"/>
  <c r="G859" i="2"/>
  <c r="G858" i="2"/>
  <c r="G857" i="2"/>
  <c r="G856" i="2"/>
  <c r="G855" i="2"/>
  <c r="G854" i="2"/>
  <c r="G853" i="2"/>
  <c r="G852" i="2"/>
  <c r="G851" i="2"/>
  <c r="G850" i="2"/>
  <c r="G849" i="2"/>
  <c r="G848" i="2"/>
  <c r="G847" i="2"/>
  <c r="G846" i="2"/>
  <c r="G845" i="2"/>
  <c r="G844" i="2"/>
  <c r="G843" i="2"/>
  <c r="G842" i="2"/>
  <c r="G841" i="2"/>
  <c r="G840" i="2"/>
  <c r="G839" i="2"/>
  <c r="G838" i="2"/>
  <c r="G837" i="2"/>
  <c r="G836" i="2"/>
  <c r="G835" i="2"/>
  <c r="G834" i="2"/>
  <c r="G833" i="2"/>
  <c r="G832" i="2"/>
  <c r="G831" i="2"/>
  <c r="G830" i="2"/>
  <c r="G829" i="2"/>
  <c r="G828" i="2"/>
  <c r="G827" i="2"/>
  <c r="G826" i="2"/>
  <c r="G825" i="2"/>
  <c r="G824" i="2"/>
  <c r="G823" i="2"/>
  <c r="G822" i="2"/>
  <c r="G821" i="2"/>
  <c r="G820" i="2"/>
  <c r="G819" i="2"/>
  <c r="G818" i="2"/>
  <c r="G817" i="2"/>
  <c r="G816" i="2"/>
  <c r="G815" i="2"/>
  <c r="G814" i="2"/>
  <c r="G813" i="2"/>
  <c r="G812" i="2"/>
  <c r="G811" i="2"/>
  <c r="G810" i="2"/>
  <c r="G809" i="2"/>
  <c r="G808" i="2"/>
  <c r="G807" i="2"/>
  <c r="G806" i="2"/>
  <c r="G805" i="2"/>
  <c r="G804" i="2"/>
  <c r="G803" i="2"/>
  <c r="G802" i="2"/>
  <c r="G801" i="2"/>
  <c r="G800" i="2"/>
  <c r="G799" i="2"/>
  <c r="G798" i="2"/>
  <c r="G797" i="2"/>
  <c r="G796" i="2"/>
  <c r="G795" i="2"/>
  <c r="G794" i="2"/>
  <c r="G793" i="2"/>
  <c r="G792" i="2"/>
  <c r="G791" i="2"/>
  <c r="G790" i="2"/>
  <c r="G789" i="2"/>
  <c r="G788" i="2"/>
  <c r="G787" i="2"/>
  <c r="G786" i="2"/>
  <c r="G785" i="2"/>
  <c r="G784" i="2"/>
  <c r="G783" i="2"/>
  <c r="G782" i="2"/>
  <c r="G781" i="2"/>
  <c r="G780" i="2"/>
  <c r="G779" i="2"/>
  <c r="G778" i="2"/>
  <c r="G777" i="2"/>
  <c r="G776" i="2"/>
  <c r="G775" i="2"/>
  <c r="G774" i="2"/>
  <c r="G773" i="2"/>
  <c r="G772" i="2"/>
  <c r="G771" i="2"/>
  <c r="G770" i="2"/>
  <c r="G769" i="2"/>
  <c r="G768" i="2"/>
  <c r="G767" i="2"/>
  <c r="G766" i="2"/>
  <c r="G765" i="2"/>
  <c r="G764" i="2"/>
  <c r="G763" i="2"/>
  <c r="G762" i="2"/>
  <c r="G761" i="2"/>
  <c r="G760" i="2"/>
  <c r="G759" i="2"/>
  <c r="G758" i="2"/>
  <c r="G757" i="2"/>
  <c r="G756" i="2"/>
  <c r="G755" i="2"/>
  <c r="G754" i="2"/>
  <c r="G753" i="2"/>
  <c r="G752" i="2"/>
  <c r="G751" i="2"/>
  <c r="G750" i="2"/>
  <c r="G749" i="2"/>
  <c r="G748" i="2"/>
  <c r="G747" i="2"/>
  <c r="G746" i="2"/>
  <c r="G745" i="2"/>
  <c r="G744" i="2"/>
  <c r="G743" i="2"/>
  <c r="G742" i="2"/>
  <c r="G741" i="2"/>
  <c r="G740" i="2"/>
  <c r="G739" i="2"/>
  <c r="G738" i="2"/>
  <c r="G737" i="2"/>
  <c r="G736" i="2"/>
  <c r="G735" i="2"/>
  <c r="G734" i="2"/>
  <c r="G733" i="2"/>
  <c r="G732" i="2"/>
  <c r="G731" i="2"/>
  <c r="G730" i="2"/>
  <c r="G729" i="2"/>
  <c r="G728" i="2"/>
  <c r="G727" i="2"/>
  <c r="G726" i="2"/>
  <c r="G725" i="2"/>
  <c r="G724" i="2"/>
  <c r="G723" i="2"/>
  <c r="G722" i="2"/>
  <c r="G721" i="2"/>
  <c r="G720" i="2"/>
  <c r="G719" i="2"/>
  <c r="G718" i="2"/>
  <c r="G717" i="2"/>
  <c r="G716" i="2"/>
  <c r="G715" i="2"/>
  <c r="G714" i="2"/>
  <c r="G713" i="2"/>
  <c r="G712" i="2"/>
  <c r="G711" i="2"/>
  <c r="G710" i="2"/>
  <c r="G709" i="2"/>
  <c r="G708" i="2"/>
  <c r="G707" i="2"/>
  <c r="G706" i="2"/>
  <c r="G705" i="2"/>
  <c r="G704" i="2"/>
  <c r="G703" i="2"/>
  <c r="G702" i="2"/>
  <c r="G701" i="2"/>
  <c r="G700" i="2"/>
  <c r="G699" i="2"/>
  <c r="G698" i="2"/>
  <c r="G697" i="2"/>
  <c r="G696" i="2"/>
  <c r="G695" i="2"/>
  <c r="G694" i="2"/>
  <c r="G693" i="2"/>
  <c r="G692" i="2"/>
  <c r="G691" i="2"/>
  <c r="G690" i="2"/>
  <c r="G689" i="2"/>
  <c r="G688" i="2"/>
  <c r="G687" i="2"/>
  <c r="G686" i="2"/>
  <c r="G685" i="2"/>
  <c r="G684" i="2"/>
  <c r="G683" i="2"/>
  <c r="G682" i="2"/>
  <c r="G681" i="2"/>
  <c r="G680" i="2"/>
  <c r="G679" i="2"/>
  <c r="G678" i="2"/>
  <c r="G677" i="2"/>
  <c r="G676" i="2"/>
  <c r="G675" i="2"/>
  <c r="G674" i="2"/>
  <c r="G673" i="2"/>
  <c r="G672" i="2"/>
  <c r="G671" i="2"/>
  <c r="G670" i="2"/>
  <c r="G669" i="2"/>
  <c r="G668" i="2"/>
  <c r="G667" i="2"/>
  <c r="G666" i="2"/>
  <c r="G665" i="2"/>
  <c r="G664" i="2"/>
  <c r="G663" i="2"/>
  <c r="G662" i="2"/>
  <c r="G661" i="2"/>
  <c r="G660" i="2"/>
  <c r="G659" i="2"/>
  <c r="G658" i="2"/>
  <c r="G657" i="2"/>
  <c r="G656" i="2"/>
  <c r="G655" i="2"/>
  <c r="G654" i="2"/>
  <c r="G653" i="2"/>
  <c r="G652" i="2"/>
  <c r="G651" i="2"/>
  <c r="G650" i="2"/>
  <c r="G649" i="2"/>
  <c r="G648" i="2"/>
  <c r="G647" i="2"/>
  <c r="G646" i="2"/>
  <c r="G645" i="2"/>
  <c r="G644" i="2"/>
  <c r="G643" i="2"/>
  <c r="G642" i="2"/>
  <c r="G641" i="2"/>
  <c r="G640" i="2"/>
  <c r="G639" i="2"/>
  <c r="G638" i="2"/>
  <c r="G637" i="2"/>
  <c r="G636" i="2"/>
  <c r="G635" i="2"/>
  <c r="G634" i="2"/>
  <c r="G633" i="2"/>
  <c r="G632" i="2"/>
  <c r="G631" i="2"/>
  <c r="G630" i="2"/>
  <c r="G629" i="2"/>
  <c r="G628" i="2"/>
  <c r="G627" i="2"/>
  <c r="G626" i="2"/>
  <c r="G625" i="2"/>
  <c r="G624" i="2"/>
  <c r="G623" i="2"/>
  <c r="G622" i="2"/>
  <c r="G621" i="2"/>
  <c r="G620" i="2"/>
  <c r="G619" i="2"/>
  <c r="G618" i="2"/>
  <c r="G617" i="2"/>
  <c r="G616" i="2"/>
  <c r="G615" i="2"/>
  <c r="G614" i="2"/>
  <c r="G613" i="2"/>
  <c r="G612" i="2"/>
  <c r="G611" i="2"/>
  <c r="G610" i="2"/>
  <c r="G609" i="2"/>
  <c r="G608" i="2"/>
  <c r="G607" i="2"/>
  <c r="G606" i="2"/>
  <c r="G605" i="2"/>
  <c r="G604" i="2"/>
  <c r="G603" i="2"/>
  <c r="G602" i="2"/>
  <c r="G601" i="2"/>
  <c r="G600" i="2"/>
  <c r="G599" i="2"/>
  <c r="G598" i="2"/>
  <c r="G597" i="2"/>
  <c r="G596" i="2"/>
  <c r="G595" i="2"/>
  <c r="G594" i="2"/>
  <c r="G593" i="2"/>
  <c r="G592" i="2"/>
  <c r="G591" i="2"/>
  <c r="G590" i="2"/>
  <c r="G589" i="2"/>
  <c r="G588" i="2"/>
  <c r="G587" i="2"/>
  <c r="G586" i="2"/>
  <c r="G585" i="2"/>
  <c r="G584" i="2"/>
  <c r="G583" i="2"/>
  <c r="G582" i="2"/>
  <c r="G581" i="2"/>
  <c r="G580" i="2"/>
  <c r="G579" i="2"/>
  <c r="G578" i="2"/>
  <c r="G577" i="2"/>
  <c r="G576" i="2"/>
  <c r="G575" i="2"/>
  <c r="G574" i="2"/>
  <c r="G573" i="2"/>
  <c r="G572" i="2"/>
  <c r="G571" i="2"/>
  <c r="G570" i="2"/>
  <c r="G569" i="2"/>
  <c r="G568" i="2"/>
  <c r="G567" i="2"/>
  <c r="G566" i="2"/>
  <c r="G565" i="2"/>
  <c r="G564" i="2"/>
  <c r="G563" i="2"/>
  <c r="G562" i="2"/>
  <c r="G561" i="2"/>
  <c r="G560" i="2"/>
  <c r="G559" i="2"/>
  <c r="G558" i="2"/>
  <c r="G557" i="2"/>
  <c r="G556" i="2"/>
  <c r="G555" i="2"/>
  <c r="G554" i="2"/>
  <c r="G553" i="2"/>
  <c r="G552" i="2"/>
  <c r="G551" i="2"/>
  <c r="G550" i="2"/>
  <c r="G549" i="2"/>
  <c r="G548" i="2"/>
  <c r="G547" i="2"/>
  <c r="G546" i="2"/>
  <c r="G545" i="2"/>
  <c r="G544" i="2"/>
  <c r="G543" i="2"/>
  <c r="G542" i="2"/>
  <c r="G541" i="2"/>
  <c r="G540" i="2"/>
  <c r="G539" i="2"/>
  <c r="G538" i="2"/>
  <c r="G537" i="2"/>
  <c r="G536" i="2"/>
  <c r="G535" i="2"/>
  <c r="G534" i="2"/>
  <c r="G533" i="2"/>
  <c r="G532" i="2"/>
  <c r="G531" i="2"/>
  <c r="G530" i="2"/>
  <c r="G529" i="2"/>
  <c r="G528" i="2"/>
  <c r="G527" i="2"/>
  <c r="G526" i="2"/>
  <c r="G525" i="2"/>
  <c r="G524" i="2"/>
  <c r="G523" i="2"/>
  <c r="G522" i="2"/>
  <c r="G521" i="2"/>
  <c r="G520" i="2"/>
  <c r="G519" i="2"/>
  <c r="G518" i="2"/>
  <c r="G517" i="2"/>
  <c r="G516" i="2"/>
  <c r="G515" i="2"/>
  <c r="G514" i="2"/>
  <c r="G513" i="2"/>
  <c r="G512" i="2"/>
  <c r="G511" i="2"/>
  <c r="G510" i="2"/>
  <c r="G509" i="2"/>
  <c r="G508" i="2"/>
  <c r="G507" i="2"/>
  <c r="G506" i="2"/>
  <c r="G505" i="2"/>
  <c r="G504" i="2"/>
  <c r="G503" i="2"/>
  <c r="G502" i="2"/>
  <c r="G501" i="2"/>
  <c r="G500" i="2"/>
  <c r="G499" i="2"/>
  <c r="G498" i="2"/>
  <c r="G497" i="2"/>
  <c r="G496" i="2"/>
  <c r="G495" i="2"/>
  <c r="G494" i="2"/>
  <c r="G493" i="2"/>
  <c r="G492" i="2"/>
  <c r="G491" i="2"/>
  <c r="G490" i="2"/>
  <c r="G489" i="2"/>
  <c r="G488" i="2"/>
  <c r="G487" i="2"/>
  <c r="G486" i="2"/>
  <c r="G485" i="2"/>
  <c r="G484" i="2"/>
  <c r="G483" i="2"/>
  <c r="G482" i="2"/>
  <c r="G481" i="2"/>
  <c r="G480" i="2"/>
  <c r="G479" i="2"/>
  <c r="G478" i="2"/>
  <c r="G477" i="2"/>
  <c r="G476" i="2"/>
  <c r="G475" i="2"/>
  <c r="G474" i="2"/>
  <c r="G473" i="2"/>
  <c r="G472" i="2"/>
  <c r="G471" i="2"/>
  <c r="G470" i="2"/>
  <c r="G469" i="2"/>
  <c r="G468" i="2"/>
  <c r="G467" i="2"/>
  <c r="G466" i="2"/>
  <c r="G465" i="2"/>
  <c r="G464" i="2"/>
  <c r="G463" i="2"/>
  <c r="G462" i="2"/>
  <c r="G461" i="2"/>
  <c r="G460" i="2"/>
  <c r="G459" i="2"/>
  <c r="G458" i="2"/>
  <c r="G457" i="2"/>
  <c r="G456" i="2"/>
  <c r="G455" i="2"/>
  <c r="G454" i="2"/>
  <c r="G453" i="2"/>
  <c r="G452" i="2"/>
  <c r="G451" i="2"/>
  <c r="G450" i="2"/>
  <c r="G449" i="2"/>
  <c r="G448" i="2"/>
  <c r="G447"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0" i="2"/>
  <c r="G89" i="2"/>
  <c r="G88" i="2"/>
  <c r="G87" i="2"/>
  <c r="G85" i="2"/>
  <c r="G84" i="2"/>
  <c r="G83" i="2"/>
  <c r="G82" i="2"/>
  <c r="G81" i="2"/>
  <c r="G80" i="2"/>
  <c r="G79" i="2"/>
  <c r="G78" i="2"/>
  <c r="G77" i="2"/>
  <c r="G76" i="2"/>
  <c r="G75" i="2"/>
  <c r="G74" i="2"/>
  <c r="G73" i="2"/>
  <c r="G72" i="2"/>
  <c r="G71" i="2"/>
  <c r="G70" i="2"/>
  <c r="G69" i="2"/>
  <c r="G68"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H1333" i="2"/>
  <c r="E3096" i="2"/>
  <c r="F3096" i="2"/>
  <c r="H3096" i="2"/>
  <c r="I3096" i="2"/>
  <c r="J3096" i="2"/>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51" i="1"/>
  <c r="K52" i="1"/>
  <c r="K53" i="1"/>
  <c r="K54" i="1"/>
  <c r="K60" i="1"/>
  <c r="K61" i="1"/>
  <c r="K63" i="1"/>
  <c r="K78" i="1"/>
  <c r="K79" i="1"/>
  <c r="K80" i="1"/>
  <c r="K81" i="1"/>
  <c r="K82" i="1"/>
  <c r="K83" i="1"/>
  <c r="K84" i="1"/>
  <c r="K85" i="1"/>
  <c r="K86" i="1"/>
  <c r="K87" i="1"/>
  <c r="K88" i="1"/>
  <c r="K89" i="1"/>
  <c r="K90" i="1"/>
  <c r="K91" i="1"/>
  <c r="K92" i="1"/>
  <c r="K93" i="1"/>
  <c r="K94" i="1"/>
  <c r="K95" i="1"/>
  <c r="K96" i="1"/>
  <c r="K97" i="1"/>
  <c r="K98" i="1"/>
  <c r="K99" i="1"/>
  <c r="K100" i="1"/>
  <c r="K101" i="1"/>
  <c r="K102" i="1"/>
  <c r="K103" i="1"/>
  <c r="E3001" i="2"/>
  <c r="F3001" i="2"/>
  <c r="H3001" i="2"/>
  <c r="I3001" i="2"/>
  <c r="J3001" i="2"/>
  <c r="E3094" i="2"/>
  <c r="F3094" i="2"/>
  <c r="H3094" i="2"/>
  <c r="I3094" i="2"/>
  <c r="J3094" i="2"/>
  <c r="E3095" i="2"/>
  <c r="F3095" i="2"/>
  <c r="H3095" i="2"/>
  <c r="I3095" i="2"/>
  <c r="J3095" i="2"/>
  <c r="E3097" i="2"/>
  <c r="F3097" i="2"/>
  <c r="H3097" i="2"/>
  <c r="I3097" i="2"/>
  <c r="J3097" i="2"/>
  <c r="E3098" i="2"/>
  <c r="F3098" i="2"/>
  <c r="H3098" i="2"/>
  <c r="I3098" i="2"/>
  <c r="J3098" i="2"/>
  <c r="E3099" i="2"/>
  <c r="F3099" i="2"/>
  <c r="H3099" i="2"/>
  <c r="I3099" i="2"/>
  <c r="J3099" i="2"/>
  <c r="E3100" i="2"/>
  <c r="F3100" i="2"/>
  <c r="H3100" i="2"/>
  <c r="I3100" i="2"/>
  <c r="J3100" i="2"/>
  <c r="E3101" i="2"/>
  <c r="F3101" i="2"/>
  <c r="H3101" i="2"/>
  <c r="I3101" i="2"/>
  <c r="J3101" i="2"/>
  <c r="E3102" i="2"/>
  <c r="F3102" i="2"/>
  <c r="H3102" i="2"/>
  <c r="I3102" i="2"/>
  <c r="J3102" i="2"/>
  <c r="E3103" i="2"/>
  <c r="F3103" i="2"/>
  <c r="H3103" i="2"/>
  <c r="I3103" i="2"/>
  <c r="J3103" i="2"/>
  <c r="E3104" i="2"/>
  <c r="F3104" i="2"/>
  <c r="H3104" i="2"/>
  <c r="I3104" i="2"/>
  <c r="J3104" i="2"/>
  <c r="E3105" i="2"/>
  <c r="F3105" i="2"/>
  <c r="H3105" i="2"/>
  <c r="I3105" i="2"/>
  <c r="J3105" i="2"/>
  <c r="E3106" i="2"/>
  <c r="F3106" i="2"/>
  <c r="H3106" i="2"/>
  <c r="I3106" i="2"/>
  <c r="J3106" i="2"/>
  <c r="E3107" i="2"/>
  <c r="F3107" i="2"/>
  <c r="H3107" i="2"/>
  <c r="I3107" i="2"/>
  <c r="J3107" i="2"/>
  <c r="E3108" i="2"/>
  <c r="F3108" i="2"/>
  <c r="H3108" i="2"/>
  <c r="I3108" i="2"/>
  <c r="J3108" i="2"/>
  <c r="E3109" i="2"/>
  <c r="F3109" i="2"/>
  <c r="H3109" i="2"/>
  <c r="I3109" i="2"/>
  <c r="J3109" i="2"/>
  <c r="E3110" i="2"/>
  <c r="F3110" i="2"/>
  <c r="H3110" i="2"/>
  <c r="I3110" i="2"/>
  <c r="J3110" i="2"/>
  <c r="E3111" i="2"/>
  <c r="F3111" i="2"/>
  <c r="H3111" i="2"/>
  <c r="I3111" i="2"/>
  <c r="J3111" i="2"/>
  <c r="E3112" i="2"/>
  <c r="F3112" i="2"/>
  <c r="H3112" i="2"/>
  <c r="I3112" i="2"/>
  <c r="J3112" i="2"/>
  <c r="E3113" i="2"/>
  <c r="F3113" i="2"/>
  <c r="H3113" i="2"/>
  <c r="I3113" i="2"/>
  <c r="J3113" i="2"/>
  <c r="E3114" i="2"/>
  <c r="F3114" i="2"/>
  <c r="H3114" i="2"/>
  <c r="I3114" i="2"/>
  <c r="J3114" i="2"/>
  <c r="E3115" i="2"/>
  <c r="F3115" i="2"/>
  <c r="H3115" i="2"/>
  <c r="I3115" i="2"/>
  <c r="J3115" i="2"/>
  <c r="E3116" i="2"/>
  <c r="F3116" i="2"/>
  <c r="H3116" i="2"/>
  <c r="I3116" i="2"/>
  <c r="J3116" i="2"/>
  <c r="E3117" i="2"/>
  <c r="F3117" i="2"/>
  <c r="H3117" i="2"/>
  <c r="I3117" i="2"/>
  <c r="J3117" i="2"/>
  <c r="E3118" i="2"/>
  <c r="F3118" i="2"/>
  <c r="H3118" i="2"/>
  <c r="I3118" i="2"/>
  <c r="J3118" i="2"/>
  <c r="E3119" i="2"/>
  <c r="F3119" i="2"/>
  <c r="H3119" i="2"/>
  <c r="I3119" i="2"/>
  <c r="J3119" i="2"/>
  <c r="E3120" i="2"/>
  <c r="F3120" i="2"/>
  <c r="H3120" i="2"/>
  <c r="I3120" i="2"/>
  <c r="J3120" i="2"/>
  <c r="E3121" i="2"/>
  <c r="F3121" i="2"/>
  <c r="H3121" i="2"/>
  <c r="I3121" i="2"/>
  <c r="J3121" i="2"/>
  <c r="E3122" i="2"/>
  <c r="F3122" i="2"/>
  <c r="H3122" i="2"/>
  <c r="I3122" i="2"/>
  <c r="J3122" i="2"/>
  <c r="E3123" i="2"/>
  <c r="F3123" i="2"/>
  <c r="H3123" i="2"/>
  <c r="I3123" i="2"/>
  <c r="J3123" i="2"/>
  <c r="E3124" i="2"/>
  <c r="F3124" i="2"/>
  <c r="H3124" i="2"/>
  <c r="I3124" i="2"/>
  <c r="J3124" i="2"/>
  <c r="E3125" i="2"/>
  <c r="F3125" i="2"/>
  <c r="H3125" i="2"/>
  <c r="I3125" i="2"/>
  <c r="J3125" i="2"/>
  <c r="E3126" i="2"/>
  <c r="F3126" i="2"/>
  <c r="H3126" i="2"/>
  <c r="I3126" i="2"/>
  <c r="J3126" i="2"/>
  <c r="E3127" i="2"/>
  <c r="F3127" i="2"/>
  <c r="H3127" i="2"/>
  <c r="I3127" i="2"/>
  <c r="J3127" i="2"/>
  <c r="E3128" i="2"/>
  <c r="F3128" i="2"/>
  <c r="H3128" i="2"/>
  <c r="I3128" i="2"/>
  <c r="J3128" i="2"/>
  <c r="E3129" i="2"/>
  <c r="F3129" i="2"/>
  <c r="H3129" i="2"/>
  <c r="I3129" i="2"/>
  <c r="J3129" i="2"/>
  <c r="E3130" i="2"/>
  <c r="F3130" i="2"/>
  <c r="H3130" i="2"/>
  <c r="I3130" i="2"/>
  <c r="J3130" i="2"/>
  <c r="E3131" i="2"/>
  <c r="F3131" i="2"/>
  <c r="H3131" i="2"/>
  <c r="I3131" i="2"/>
  <c r="J3131" i="2"/>
  <c r="E3002" i="2"/>
  <c r="F3002" i="2"/>
  <c r="H3002" i="2"/>
  <c r="I3002" i="2"/>
  <c r="J3002" i="2"/>
  <c r="E3003" i="2"/>
  <c r="F3003" i="2"/>
  <c r="H3003" i="2"/>
  <c r="I3003" i="2"/>
  <c r="J3003" i="2"/>
  <c r="E3004" i="2"/>
  <c r="F3004" i="2"/>
  <c r="H3004" i="2"/>
  <c r="I3004" i="2"/>
  <c r="J3004" i="2"/>
  <c r="E3005" i="2"/>
  <c r="F3005" i="2"/>
  <c r="H3005" i="2"/>
  <c r="I3005" i="2"/>
  <c r="J3005" i="2"/>
  <c r="E3006" i="2"/>
  <c r="F3006" i="2"/>
  <c r="H3006" i="2"/>
  <c r="I3006" i="2"/>
  <c r="J3006" i="2"/>
  <c r="E3007" i="2"/>
  <c r="F3007" i="2"/>
  <c r="H3007" i="2"/>
  <c r="I3007" i="2"/>
  <c r="J3007" i="2"/>
  <c r="E3008" i="2"/>
  <c r="F3008" i="2"/>
  <c r="H3008" i="2"/>
  <c r="I3008" i="2"/>
  <c r="J3008" i="2"/>
  <c r="E3009" i="2"/>
  <c r="F3009" i="2"/>
  <c r="H3009" i="2"/>
  <c r="I3009" i="2"/>
  <c r="J3009" i="2"/>
  <c r="E3010" i="2"/>
  <c r="F3010" i="2"/>
  <c r="H3010" i="2"/>
  <c r="I3010" i="2"/>
  <c r="J3010" i="2"/>
  <c r="E3011" i="2"/>
  <c r="F3011" i="2"/>
  <c r="H3011" i="2"/>
  <c r="I3011" i="2"/>
  <c r="J3011" i="2"/>
  <c r="E3012" i="2"/>
  <c r="F3012" i="2"/>
  <c r="H3012" i="2"/>
  <c r="I3012" i="2"/>
  <c r="J3012" i="2"/>
  <c r="E3013" i="2"/>
  <c r="F3013" i="2"/>
  <c r="H3013" i="2"/>
  <c r="I3013" i="2"/>
  <c r="J3013" i="2"/>
  <c r="E3014" i="2"/>
  <c r="F3014" i="2"/>
  <c r="H3014" i="2"/>
  <c r="I3014" i="2"/>
  <c r="J3014" i="2"/>
  <c r="E3015" i="2"/>
  <c r="F3015" i="2"/>
  <c r="H3015" i="2"/>
  <c r="I3015" i="2"/>
  <c r="J3015" i="2"/>
  <c r="E3016" i="2"/>
  <c r="F3016" i="2"/>
  <c r="H3016" i="2"/>
  <c r="I3016" i="2"/>
  <c r="J3016" i="2"/>
  <c r="E3017" i="2"/>
  <c r="F3017" i="2"/>
  <c r="H3017" i="2"/>
  <c r="I3017" i="2"/>
  <c r="J3017" i="2"/>
  <c r="E3018" i="2"/>
  <c r="F3018" i="2"/>
  <c r="H3018" i="2"/>
  <c r="I3018" i="2"/>
  <c r="J3018" i="2"/>
  <c r="E3019" i="2"/>
  <c r="F3019" i="2"/>
  <c r="H3019" i="2"/>
  <c r="I3019" i="2"/>
  <c r="J3019" i="2"/>
  <c r="E3020" i="2"/>
  <c r="F3020" i="2"/>
  <c r="H3020" i="2"/>
  <c r="I3020" i="2"/>
  <c r="J3020" i="2"/>
  <c r="E3021" i="2"/>
  <c r="F3021" i="2"/>
  <c r="H3021" i="2"/>
  <c r="I3021" i="2"/>
  <c r="J3021" i="2"/>
  <c r="E3022" i="2"/>
  <c r="F3022" i="2"/>
  <c r="H3022" i="2"/>
  <c r="I3022" i="2"/>
  <c r="J3022" i="2"/>
  <c r="E3023" i="2"/>
  <c r="F3023" i="2"/>
  <c r="H3023" i="2"/>
  <c r="I3023" i="2"/>
  <c r="J3023" i="2"/>
  <c r="E3024" i="2"/>
  <c r="F3024" i="2"/>
  <c r="H3024" i="2"/>
  <c r="I3024" i="2"/>
  <c r="J3024" i="2"/>
  <c r="E3025" i="2"/>
  <c r="F3025" i="2"/>
  <c r="H3025" i="2"/>
  <c r="I3025" i="2"/>
  <c r="J3025" i="2"/>
  <c r="E3026" i="2"/>
  <c r="F3026" i="2"/>
  <c r="H3026" i="2"/>
  <c r="I3026" i="2"/>
  <c r="J3026" i="2"/>
  <c r="E3027" i="2"/>
  <c r="F3027" i="2"/>
  <c r="H3027" i="2"/>
  <c r="I3027" i="2"/>
  <c r="J3027" i="2"/>
  <c r="E3028" i="2"/>
  <c r="F3028" i="2"/>
  <c r="H3028" i="2"/>
  <c r="I3028" i="2"/>
  <c r="J3028" i="2"/>
  <c r="E3029" i="2"/>
  <c r="F3029" i="2"/>
  <c r="H3029" i="2"/>
  <c r="I3029" i="2"/>
  <c r="J3029" i="2"/>
  <c r="E3030" i="2"/>
  <c r="F3030" i="2"/>
  <c r="H3030" i="2"/>
  <c r="I3030" i="2"/>
  <c r="J3030" i="2"/>
  <c r="E3031" i="2"/>
  <c r="F3031" i="2"/>
  <c r="H3031" i="2"/>
  <c r="I3031" i="2"/>
  <c r="J3031" i="2"/>
  <c r="E3032" i="2"/>
  <c r="F3032" i="2"/>
  <c r="H3032" i="2"/>
  <c r="I3032" i="2"/>
  <c r="J3032" i="2"/>
  <c r="E3033" i="2"/>
  <c r="F3033" i="2"/>
  <c r="H3033" i="2"/>
  <c r="I3033" i="2"/>
  <c r="J3033" i="2"/>
  <c r="E3034" i="2"/>
  <c r="F3034" i="2"/>
  <c r="H3034" i="2"/>
  <c r="I3034" i="2"/>
  <c r="J3034" i="2"/>
  <c r="E3035" i="2"/>
  <c r="F3035" i="2"/>
  <c r="H3035" i="2"/>
  <c r="I3035" i="2"/>
  <c r="J3035" i="2"/>
  <c r="E3036" i="2"/>
  <c r="F3036" i="2"/>
  <c r="H3036" i="2"/>
  <c r="I3036" i="2"/>
  <c r="J3036" i="2"/>
  <c r="E3037" i="2"/>
  <c r="F3037" i="2"/>
  <c r="H3037" i="2"/>
  <c r="I3037" i="2"/>
  <c r="J3037" i="2"/>
  <c r="E3038" i="2"/>
  <c r="F3038" i="2"/>
  <c r="H3038" i="2"/>
  <c r="I3038" i="2"/>
  <c r="J3038" i="2"/>
  <c r="E3039" i="2"/>
  <c r="F3039" i="2"/>
  <c r="H3039" i="2"/>
  <c r="I3039" i="2"/>
  <c r="J3039" i="2"/>
  <c r="E3040" i="2"/>
  <c r="F3040" i="2"/>
  <c r="H3040" i="2"/>
  <c r="I3040" i="2"/>
  <c r="J3040" i="2"/>
  <c r="E3041" i="2"/>
  <c r="F3041" i="2"/>
  <c r="H3041" i="2"/>
  <c r="I3041" i="2"/>
  <c r="J3041" i="2"/>
  <c r="E3042" i="2"/>
  <c r="F3042" i="2"/>
  <c r="H3042" i="2"/>
  <c r="I3042" i="2"/>
  <c r="J3042" i="2"/>
  <c r="E3043" i="2"/>
  <c r="F3043" i="2"/>
  <c r="H3043" i="2"/>
  <c r="I3043" i="2"/>
  <c r="J3043" i="2"/>
  <c r="E3044" i="2"/>
  <c r="F3044" i="2"/>
  <c r="H3044" i="2"/>
  <c r="I3044" i="2"/>
  <c r="J3044" i="2"/>
  <c r="E3045" i="2"/>
  <c r="F3045" i="2"/>
  <c r="H3045" i="2"/>
  <c r="I3045" i="2"/>
  <c r="J3045" i="2"/>
  <c r="E3046" i="2"/>
  <c r="F3046" i="2"/>
  <c r="H3046" i="2"/>
  <c r="I3046" i="2"/>
  <c r="J3046" i="2"/>
  <c r="E3047" i="2"/>
  <c r="F3047" i="2"/>
  <c r="H3047" i="2"/>
  <c r="I3047" i="2"/>
  <c r="J3047" i="2"/>
  <c r="E3048" i="2"/>
  <c r="F3048" i="2"/>
  <c r="H3048" i="2"/>
  <c r="I3048" i="2"/>
  <c r="J3048" i="2"/>
  <c r="E3049" i="2"/>
  <c r="F3049" i="2"/>
  <c r="H3049" i="2"/>
  <c r="I3049" i="2"/>
  <c r="J3049" i="2"/>
  <c r="E3050" i="2"/>
  <c r="F3050" i="2"/>
  <c r="H3050" i="2"/>
  <c r="I3050" i="2"/>
  <c r="J3050" i="2"/>
  <c r="E3051" i="2"/>
  <c r="F3051" i="2"/>
  <c r="H3051" i="2"/>
  <c r="I3051" i="2"/>
  <c r="J3051" i="2"/>
  <c r="E3052" i="2"/>
  <c r="F3052" i="2"/>
  <c r="H3052" i="2"/>
  <c r="I3052" i="2"/>
  <c r="J3052" i="2"/>
  <c r="E3053" i="2"/>
  <c r="F3053" i="2"/>
  <c r="H3053" i="2"/>
  <c r="I3053" i="2"/>
  <c r="J3053" i="2"/>
  <c r="E3054" i="2"/>
  <c r="F3054" i="2"/>
  <c r="H3054" i="2"/>
  <c r="I3054" i="2"/>
  <c r="J3054" i="2"/>
  <c r="E3055" i="2"/>
  <c r="F3055" i="2"/>
  <c r="H3055" i="2"/>
  <c r="I3055" i="2"/>
  <c r="J3055" i="2"/>
  <c r="E3056" i="2"/>
  <c r="F3056" i="2"/>
  <c r="H3056" i="2"/>
  <c r="I3056" i="2"/>
  <c r="J3056" i="2"/>
  <c r="E3057" i="2"/>
  <c r="F3057" i="2"/>
  <c r="H3057" i="2"/>
  <c r="I3057" i="2"/>
  <c r="J3057" i="2"/>
  <c r="E3058" i="2"/>
  <c r="F3058" i="2"/>
  <c r="H3058" i="2"/>
  <c r="I3058" i="2"/>
  <c r="J3058" i="2"/>
  <c r="E3059" i="2"/>
  <c r="F3059" i="2"/>
  <c r="H3059" i="2"/>
  <c r="I3059" i="2"/>
  <c r="J3059" i="2"/>
  <c r="E3060" i="2"/>
  <c r="F3060" i="2"/>
  <c r="H3060" i="2"/>
  <c r="I3060" i="2"/>
  <c r="J3060" i="2"/>
  <c r="E3061" i="2"/>
  <c r="F3061" i="2"/>
  <c r="H3061" i="2"/>
  <c r="I3061" i="2"/>
  <c r="J3061" i="2"/>
  <c r="E3062" i="2"/>
  <c r="F3062" i="2"/>
  <c r="H3062" i="2"/>
  <c r="I3062" i="2"/>
  <c r="J3062" i="2"/>
  <c r="E3063" i="2"/>
  <c r="F3063" i="2"/>
  <c r="H3063" i="2"/>
  <c r="I3063" i="2"/>
  <c r="J3063" i="2"/>
  <c r="E3064" i="2"/>
  <c r="F3064" i="2"/>
  <c r="H3064" i="2"/>
  <c r="I3064" i="2"/>
  <c r="J3064" i="2"/>
  <c r="E3065" i="2"/>
  <c r="F3065" i="2"/>
  <c r="H3065" i="2"/>
  <c r="I3065" i="2"/>
  <c r="J3065" i="2"/>
  <c r="E3066" i="2"/>
  <c r="F3066" i="2"/>
  <c r="H3066" i="2"/>
  <c r="I3066" i="2"/>
  <c r="J3066" i="2"/>
  <c r="E3067" i="2"/>
  <c r="F3067" i="2"/>
  <c r="H3067" i="2"/>
  <c r="I3067" i="2"/>
  <c r="J3067" i="2"/>
  <c r="E3068" i="2"/>
  <c r="F3068" i="2"/>
  <c r="H3068" i="2"/>
  <c r="I3068" i="2"/>
  <c r="J3068" i="2"/>
  <c r="E3069" i="2"/>
  <c r="F3069" i="2"/>
  <c r="H3069" i="2"/>
  <c r="I3069" i="2"/>
  <c r="J3069" i="2"/>
  <c r="E3070" i="2"/>
  <c r="F3070" i="2"/>
  <c r="H3070" i="2"/>
  <c r="I3070" i="2"/>
  <c r="J3070" i="2"/>
  <c r="E3071" i="2"/>
  <c r="F3071" i="2"/>
  <c r="H3071" i="2"/>
  <c r="I3071" i="2"/>
  <c r="J3071" i="2"/>
  <c r="E3072" i="2"/>
  <c r="F3072" i="2"/>
  <c r="H3072" i="2"/>
  <c r="I3072" i="2"/>
  <c r="J3072" i="2"/>
  <c r="E3073" i="2"/>
  <c r="F3073" i="2"/>
  <c r="H3073" i="2"/>
  <c r="I3073" i="2"/>
  <c r="J3073" i="2"/>
  <c r="E3074" i="2"/>
  <c r="F3074" i="2"/>
  <c r="H3074" i="2"/>
  <c r="I3074" i="2"/>
  <c r="J3074" i="2"/>
  <c r="E3075" i="2"/>
  <c r="F3075" i="2"/>
  <c r="H3075" i="2"/>
  <c r="I3075" i="2"/>
  <c r="J3075" i="2"/>
  <c r="E3076" i="2"/>
  <c r="F3076" i="2"/>
  <c r="H3076" i="2"/>
  <c r="I3076" i="2"/>
  <c r="J3076" i="2"/>
  <c r="E3077" i="2"/>
  <c r="F3077" i="2"/>
  <c r="H3077" i="2"/>
  <c r="I3077" i="2"/>
  <c r="J3077" i="2"/>
  <c r="E3078" i="2"/>
  <c r="F3078" i="2"/>
  <c r="H3078" i="2"/>
  <c r="I3078" i="2"/>
  <c r="J3078" i="2"/>
  <c r="E3079" i="2"/>
  <c r="F3079" i="2"/>
  <c r="H3079" i="2"/>
  <c r="I3079" i="2"/>
  <c r="J3079" i="2"/>
  <c r="E3080" i="2"/>
  <c r="F3080" i="2"/>
  <c r="H3080" i="2"/>
  <c r="I3080" i="2"/>
  <c r="J3080" i="2"/>
  <c r="E3081" i="2"/>
  <c r="F3081" i="2"/>
  <c r="H3081" i="2"/>
  <c r="I3081" i="2"/>
  <c r="J3081" i="2"/>
  <c r="E3082" i="2"/>
  <c r="F3082" i="2"/>
  <c r="H3082" i="2"/>
  <c r="I3082" i="2"/>
  <c r="J3082" i="2"/>
  <c r="E3083" i="2"/>
  <c r="F3083" i="2"/>
  <c r="H3083" i="2"/>
  <c r="I3083" i="2"/>
  <c r="J3083" i="2"/>
  <c r="E3084" i="2"/>
  <c r="F3084" i="2"/>
  <c r="H3084" i="2"/>
  <c r="I3084" i="2"/>
  <c r="J3084" i="2"/>
  <c r="E3085" i="2"/>
  <c r="F3085" i="2"/>
  <c r="H3085" i="2"/>
  <c r="I3085" i="2"/>
  <c r="J3085" i="2"/>
  <c r="E3086" i="2"/>
  <c r="F3086" i="2"/>
  <c r="H3086" i="2"/>
  <c r="I3086" i="2"/>
  <c r="J3086" i="2"/>
  <c r="E3087" i="2"/>
  <c r="F3087" i="2"/>
  <c r="H3087" i="2"/>
  <c r="I3087" i="2"/>
  <c r="J3087" i="2"/>
  <c r="E3088" i="2"/>
  <c r="F3088" i="2"/>
  <c r="H3088" i="2"/>
  <c r="I3088" i="2"/>
  <c r="J3088" i="2"/>
  <c r="E3089" i="2"/>
  <c r="F3089" i="2"/>
  <c r="H3089" i="2"/>
  <c r="I3089" i="2"/>
  <c r="J3089" i="2"/>
  <c r="E3090" i="2"/>
  <c r="F3090" i="2"/>
  <c r="H3090" i="2"/>
  <c r="I3090" i="2"/>
  <c r="J3090" i="2"/>
  <c r="E3091" i="2"/>
  <c r="F3091" i="2"/>
  <c r="H3091" i="2"/>
  <c r="I3091" i="2"/>
  <c r="J3091" i="2"/>
  <c r="E3092" i="2"/>
  <c r="F3092" i="2"/>
  <c r="H3092" i="2"/>
  <c r="I3092" i="2"/>
  <c r="J3092" i="2"/>
  <c r="E3093" i="2"/>
  <c r="F3093" i="2"/>
  <c r="H3093" i="2"/>
  <c r="I3093" i="2"/>
  <c r="J3093" i="2"/>
  <c r="E2950" i="2"/>
  <c r="F2950" i="2"/>
  <c r="H2950" i="2"/>
  <c r="I2950" i="2"/>
  <c r="J2950" i="2"/>
  <c r="E2951" i="2"/>
  <c r="F2951" i="2"/>
  <c r="H2951" i="2"/>
  <c r="I2951" i="2"/>
  <c r="J2951" i="2"/>
  <c r="E2952" i="2"/>
  <c r="F2952" i="2"/>
  <c r="H2952" i="2"/>
  <c r="I2952" i="2"/>
  <c r="J2952" i="2"/>
  <c r="E2953" i="2"/>
  <c r="F2953" i="2"/>
  <c r="H2953" i="2"/>
  <c r="I2953" i="2"/>
  <c r="J2953" i="2"/>
  <c r="E2954" i="2"/>
  <c r="F2954" i="2"/>
  <c r="H2954" i="2"/>
  <c r="I2954" i="2"/>
  <c r="J2954" i="2"/>
  <c r="E2955" i="2"/>
  <c r="F2955" i="2"/>
  <c r="H2955" i="2"/>
  <c r="I2955" i="2"/>
  <c r="J2955" i="2"/>
  <c r="E2956" i="2"/>
  <c r="F2956" i="2"/>
  <c r="H2956" i="2"/>
  <c r="I2956" i="2"/>
  <c r="J2956" i="2"/>
  <c r="E2957" i="2"/>
  <c r="F2957" i="2"/>
  <c r="H2957" i="2"/>
  <c r="I2957" i="2"/>
  <c r="J2957" i="2"/>
  <c r="E2958" i="2"/>
  <c r="F2958" i="2"/>
  <c r="H2958" i="2"/>
  <c r="I2958" i="2"/>
  <c r="J2958" i="2"/>
  <c r="E2959" i="2"/>
  <c r="F2959" i="2"/>
  <c r="H2959" i="2"/>
  <c r="I2959" i="2"/>
  <c r="J2959" i="2"/>
  <c r="E2960" i="2"/>
  <c r="F2960" i="2"/>
  <c r="H2960" i="2"/>
  <c r="I2960" i="2"/>
  <c r="J2960" i="2"/>
  <c r="E2961" i="2"/>
  <c r="F2961" i="2"/>
  <c r="H2961" i="2"/>
  <c r="I2961" i="2"/>
  <c r="J2961" i="2"/>
  <c r="E2962" i="2"/>
  <c r="F2962" i="2"/>
  <c r="H2962" i="2"/>
  <c r="I2962" i="2"/>
  <c r="J2962" i="2"/>
  <c r="E2963" i="2"/>
  <c r="F2963" i="2"/>
  <c r="H2963" i="2"/>
  <c r="I2963" i="2"/>
  <c r="J2963" i="2"/>
  <c r="E2964" i="2"/>
  <c r="F2964" i="2"/>
  <c r="H2964" i="2"/>
  <c r="I2964" i="2"/>
  <c r="J2964" i="2"/>
  <c r="E2965" i="2"/>
  <c r="F2965" i="2"/>
  <c r="H2965" i="2"/>
  <c r="I2965" i="2"/>
  <c r="J2965" i="2"/>
  <c r="E2966" i="2"/>
  <c r="F2966" i="2"/>
  <c r="H2966" i="2"/>
  <c r="I2966" i="2"/>
  <c r="J2966" i="2"/>
  <c r="E2967" i="2"/>
  <c r="F2967" i="2"/>
  <c r="H2967" i="2"/>
  <c r="I2967" i="2"/>
  <c r="J2967" i="2"/>
  <c r="E2968" i="2"/>
  <c r="F2968" i="2"/>
  <c r="H2968" i="2"/>
  <c r="I2968" i="2"/>
  <c r="J2968" i="2"/>
  <c r="E2906" i="2"/>
  <c r="F2906" i="2"/>
  <c r="H2906" i="2"/>
  <c r="I2906" i="2"/>
  <c r="J2906" i="2"/>
  <c r="E2907" i="2"/>
  <c r="F2907" i="2"/>
  <c r="H2907" i="2"/>
  <c r="I2907" i="2"/>
  <c r="J2907" i="2"/>
  <c r="E2908" i="2"/>
  <c r="F2908" i="2"/>
  <c r="H2908" i="2"/>
  <c r="I2908" i="2"/>
  <c r="J2908" i="2"/>
  <c r="E2909" i="2"/>
  <c r="F2909" i="2"/>
  <c r="H2909" i="2"/>
  <c r="I2909" i="2"/>
  <c r="J2909" i="2"/>
  <c r="E2910" i="2"/>
  <c r="F2910" i="2"/>
  <c r="H2910" i="2"/>
  <c r="I2910" i="2"/>
  <c r="J2910" i="2"/>
  <c r="E2911" i="2"/>
  <c r="F2911" i="2"/>
  <c r="H2911" i="2"/>
  <c r="I2911" i="2"/>
  <c r="J2911" i="2"/>
  <c r="E2912" i="2"/>
  <c r="F2912" i="2"/>
  <c r="H2912" i="2"/>
  <c r="I2912" i="2"/>
  <c r="J2912" i="2"/>
  <c r="E2913" i="2"/>
  <c r="F2913" i="2"/>
  <c r="H2913" i="2"/>
  <c r="I2913" i="2"/>
  <c r="J2913" i="2"/>
  <c r="E2914" i="2"/>
  <c r="F2914" i="2"/>
  <c r="H2914" i="2"/>
  <c r="I2914" i="2"/>
  <c r="J2914" i="2"/>
  <c r="E2915" i="2"/>
  <c r="F2915" i="2"/>
  <c r="H2915" i="2"/>
  <c r="I2915" i="2"/>
  <c r="J2915" i="2"/>
  <c r="E2916" i="2"/>
  <c r="F2916" i="2"/>
  <c r="H2916" i="2"/>
  <c r="I2916" i="2"/>
  <c r="J2916" i="2"/>
  <c r="E2917" i="2"/>
  <c r="F2917" i="2"/>
  <c r="H2917" i="2"/>
  <c r="I2917" i="2"/>
  <c r="J2917" i="2"/>
  <c r="E2918" i="2"/>
  <c r="F2918" i="2"/>
  <c r="H2918" i="2"/>
  <c r="I2918" i="2"/>
  <c r="J2918" i="2"/>
  <c r="E2919" i="2"/>
  <c r="F2919" i="2"/>
  <c r="H2919" i="2"/>
  <c r="I2919" i="2"/>
  <c r="J2919" i="2"/>
  <c r="E2920" i="2"/>
  <c r="F2920" i="2"/>
  <c r="H2920" i="2"/>
  <c r="I2920" i="2"/>
  <c r="J2920" i="2"/>
  <c r="E2921" i="2"/>
  <c r="F2921" i="2"/>
  <c r="H2921" i="2"/>
  <c r="I2921" i="2"/>
  <c r="J2921" i="2"/>
  <c r="E2922" i="2"/>
  <c r="F2922" i="2"/>
  <c r="H2922" i="2"/>
  <c r="I2922" i="2"/>
  <c r="J2922" i="2"/>
  <c r="E2923" i="2"/>
  <c r="F2923" i="2"/>
  <c r="H2923" i="2"/>
  <c r="I2923" i="2"/>
  <c r="J2923" i="2"/>
  <c r="E2924" i="2"/>
  <c r="F2924" i="2"/>
  <c r="H2924" i="2"/>
  <c r="I2924" i="2"/>
  <c r="J2924" i="2"/>
  <c r="E2925" i="2"/>
  <c r="F2925" i="2"/>
  <c r="H2925" i="2"/>
  <c r="I2925" i="2"/>
  <c r="J2925" i="2"/>
  <c r="E2926" i="2"/>
  <c r="F2926" i="2"/>
  <c r="H2926" i="2"/>
  <c r="I2926" i="2"/>
  <c r="J2926" i="2"/>
  <c r="E2927" i="2"/>
  <c r="F2927" i="2"/>
  <c r="H2927" i="2"/>
  <c r="I2927" i="2"/>
  <c r="J2927" i="2"/>
  <c r="E2928" i="2"/>
  <c r="F2928" i="2"/>
  <c r="H2928" i="2"/>
  <c r="I2928" i="2"/>
  <c r="J2928" i="2"/>
  <c r="E2929" i="2"/>
  <c r="F2929" i="2"/>
  <c r="H2929" i="2"/>
  <c r="I2929" i="2"/>
  <c r="J2929" i="2"/>
  <c r="E2930" i="2"/>
  <c r="F2930" i="2"/>
  <c r="H2930" i="2"/>
  <c r="I2930" i="2"/>
  <c r="J2930" i="2"/>
  <c r="E2931" i="2"/>
  <c r="F2931" i="2"/>
  <c r="H2931" i="2"/>
  <c r="I2931" i="2"/>
  <c r="J2931" i="2"/>
  <c r="E2932" i="2"/>
  <c r="F2932" i="2"/>
  <c r="H2932" i="2"/>
  <c r="I2932" i="2"/>
  <c r="J2932" i="2"/>
  <c r="E2933" i="2"/>
  <c r="F2933" i="2"/>
  <c r="H2933" i="2"/>
  <c r="I2933" i="2"/>
  <c r="J2933" i="2"/>
  <c r="E2934" i="2"/>
  <c r="F2934" i="2"/>
  <c r="H2934" i="2"/>
  <c r="I2934" i="2"/>
  <c r="J2934" i="2"/>
  <c r="E2935" i="2"/>
  <c r="F2935" i="2"/>
  <c r="H2935" i="2"/>
  <c r="I2935" i="2"/>
  <c r="J2935" i="2"/>
  <c r="E2936" i="2"/>
  <c r="F2936" i="2"/>
  <c r="H2936" i="2"/>
  <c r="I2936" i="2"/>
  <c r="J2936" i="2"/>
  <c r="E2937" i="2"/>
  <c r="F2937" i="2"/>
  <c r="H2937" i="2"/>
  <c r="I2937" i="2"/>
  <c r="J2937" i="2"/>
  <c r="E2938" i="2"/>
  <c r="F2938" i="2"/>
  <c r="H2938" i="2"/>
  <c r="I2938" i="2"/>
  <c r="J2938" i="2"/>
  <c r="E2939" i="2"/>
  <c r="F2939" i="2"/>
  <c r="H2939" i="2"/>
  <c r="I2939" i="2"/>
  <c r="J2939" i="2"/>
  <c r="E2940" i="2"/>
  <c r="F2940" i="2"/>
  <c r="H2940" i="2"/>
  <c r="I2940" i="2"/>
  <c r="J2940" i="2"/>
  <c r="E2941" i="2"/>
  <c r="F2941" i="2"/>
  <c r="H2941" i="2"/>
  <c r="I2941" i="2"/>
  <c r="J2941" i="2"/>
  <c r="E2942" i="2"/>
  <c r="F2942" i="2"/>
  <c r="H2942" i="2"/>
  <c r="I2942" i="2"/>
  <c r="J2942" i="2"/>
  <c r="E2943" i="2"/>
  <c r="F2943" i="2"/>
  <c r="H2943" i="2"/>
  <c r="I2943" i="2"/>
  <c r="J2943" i="2"/>
  <c r="E2944" i="2"/>
  <c r="F2944" i="2"/>
  <c r="H2944" i="2"/>
  <c r="I2944" i="2"/>
  <c r="J2944" i="2"/>
  <c r="E2945" i="2"/>
  <c r="F2945" i="2"/>
  <c r="H2945" i="2"/>
  <c r="I2945" i="2"/>
  <c r="J2945" i="2"/>
  <c r="E2946" i="2"/>
  <c r="F2946" i="2"/>
  <c r="H2946" i="2"/>
  <c r="I2946" i="2"/>
  <c r="J2946" i="2"/>
  <c r="E2947" i="2"/>
  <c r="F2947" i="2"/>
  <c r="H2947" i="2"/>
  <c r="I2947" i="2"/>
  <c r="J2947" i="2"/>
  <c r="E2948" i="2"/>
  <c r="F2948" i="2"/>
  <c r="H2948" i="2"/>
  <c r="I2948" i="2"/>
  <c r="J2948" i="2"/>
  <c r="E2949" i="2"/>
  <c r="F2949" i="2"/>
  <c r="H2949" i="2"/>
  <c r="I2949" i="2"/>
  <c r="J2949" i="2"/>
  <c r="E2969" i="2"/>
  <c r="F2969" i="2"/>
  <c r="H2969" i="2"/>
  <c r="I2969" i="2"/>
  <c r="J2969" i="2"/>
  <c r="E2970" i="2"/>
  <c r="F2970" i="2"/>
  <c r="H2970" i="2"/>
  <c r="I2970" i="2"/>
  <c r="J2970" i="2"/>
  <c r="E2971" i="2"/>
  <c r="F2971" i="2"/>
  <c r="H2971" i="2"/>
  <c r="I2971" i="2"/>
  <c r="J2971" i="2"/>
  <c r="E2972" i="2"/>
  <c r="F2972" i="2"/>
  <c r="H2972" i="2"/>
  <c r="I2972" i="2"/>
  <c r="J2972" i="2"/>
  <c r="E2973" i="2"/>
  <c r="F2973" i="2"/>
  <c r="H2973" i="2"/>
  <c r="I2973" i="2"/>
  <c r="J2973" i="2"/>
  <c r="E2974" i="2"/>
  <c r="F2974" i="2"/>
  <c r="H2974" i="2"/>
  <c r="I2974" i="2"/>
  <c r="J2974" i="2"/>
  <c r="E2975" i="2"/>
  <c r="F2975" i="2"/>
  <c r="H2975" i="2"/>
  <c r="I2975" i="2"/>
  <c r="J2975" i="2"/>
  <c r="E2976" i="2"/>
  <c r="F2976" i="2"/>
  <c r="H2976" i="2"/>
  <c r="I2976" i="2"/>
  <c r="J2976" i="2"/>
  <c r="E2977" i="2"/>
  <c r="F2977" i="2"/>
  <c r="H2977" i="2"/>
  <c r="I2977" i="2"/>
  <c r="J2977" i="2"/>
  <c r="E2978" i="2"/>
  <c r="F2978" i="2"/>
  <c r="H2978" i="2"/>
  <c r="I2978" i="2"/>
  <c r="J2978" i="2"/>
  <c r="E2979" i="2"/>
  <c r="F2979" i="2"/>
  <c r="H2979" i="2"/>
  <c r="I2979" i="2"/>
  <c r="J2979" i="2"/>
  <c r="E2980" i="2"/>
  <c r="F2980" i="2"/>
  <c r="H2980" i="2"/>
  <c r="I2980" i="2"/>
  <c r="J2980" i="2"/>
  <c r="E2981" i="2"/>
  <c r="F2981" i="2"/>
  <c r="H2981" i="2"/>
  <c r="I2981" i="2"/>
  <c r="J2981" i="2"/>
  <c r="E2982" i="2"/>
  <c r="F2982" i="2"/>
  <c r="H2982" i="2"/>
  <c r="I2982" i="2"/>
  <c r="J2982" i="2"/>
  <c r="E2983" i="2"/>
  <c r="F2983" i="2"/>
  <c r="H2983" i="2"/>
  <c r="I2983" i="2"/>
  <c r="J2983" i="2"/>
  <c r="E2984" i="2"/>
  <c r="F2984" i="2"/>
  <c r="H2984" i="2"/>
  <c r="I2984" i="2"/>
  <c r="J2984" i="2"/>
  <c r="E2985" i="2"/>
  <c r="F2985" i="2"/>
  <c r="H2985" i="2"/>
  <c r="I2985" i="2"/>
  <c r="J2985" i="2"/>
  <c r="E2986" i="2"/>
  <c r="F2986" i="2"/>
  <c r="H2986" i="2"/>
  <c r="I2986" i="2"/>
  <c r="J2986" i="2"/>
  <c r="E2987" i="2"/>
  <c r="F2987" i="2"/>
  <c r="H2987" i="2"/>
  <c r="I2987" i="2"/>
  <c r="J2987" i="2"/>
  <c r="E2988" i="2"/>
  <c r="F2988" i="2"/>
  <c r="H2988" i="2"/>
  <c r="I2988" i="2"/>
  <c r="J2988" i="2"/>
  <c r="E2989" i="2"/>
  <c r="F2989" i="2"/>
  <c r="H2989" i="2"/>
  <c r="I2989" i="2"/>
  <c r="J2989" i="2"/>
  <c r="E2990" i="2"/>
  <c r="F2990" i="2"/>
  <c r="H2990" i="2"/>
  <c r="I2990" i="2"/>
  <c r="J2990" i="2"/>
  <c r="E2991" i="2"/>
  <c r="F2991" i="2"/>
  <c r="H2991" i="2"/>
  <c r="I2991" i="2"/>
  <c r="J2991" i="2"/>
  <c r="E2992" i="2"/>
  <c r="F2992" i="2"/>
  <c r="H2992" i="2"/>
  <c r="I2992" i="2"/>
  <c r="J2992" i="2"/>
  <c r="E2993" i="2"/>
  <c r="F2993" i="2"/>
  <c r="H2993" i="2"/>
  <c r="I2993" i="2"/>
  <c r="J2993" i="2"/>
  <c r="E2994" i="2"/>
  <c r="F2994" i="2"/>
  <c r="H2994" i="2"/>
  <c r="I2994" i="2"/>
  <c r="J2994" i="2"/>
  <c r="E2995" i="2"/>
  <c r="F2995" i="2"/>
  <c r="H2995" i="2"/>
  <c r="I2995" i="2"/>
  <c r="J2995" i="2"/>
  <c r="E2996" i="2"/>
  <c r="F2996" i="2"/>
  <c r="H2996" i="2"/>
  <c r="I2996" i="2"/>
  <c r="J2996" i="2"/>
  <c r="E2997" i="2"/>
  <c r="F2997" i="2"/>
  <c r="H2997" i="2"/>
  <c r="I2997" i="2"/>
  <c r="J2997" i="2"/>
  <c r="E2998" i="2"/>
  <c r="F2998" i="2"/>
  <c r="H2998" i="2"/>
  <c r="I2998" i="2"/>
  <c r="J2998" i="2"/>
  <c r="E2999" i="2"/>
  <c r="F2999" i="2"/>
  <c r="H2999" i="2"/>
  <c r="I2999" i="2"/>
  <c r="J2999" i="2"/>
  <c r="E3000" i="2"/>
  <c r="F3000" i="2"/>
  <c r="H3000" i="2"/>
  <c r="I3000" i="2"/>
  <c r="J3000" i="2"/>
  <c r="J2881" i="2"/>
  <c r="J2882" i="2"/>
  <c r="J2883" i="2"/>
  <c r="J2884" i="2"/>
  <c r="J2885" i="2"/>
  <c r="J2886" i="2"/>
  <c r="J2887" i="2"/>
  <c r="J2888" i="2"/>
  <c r="J2889" i="2"/>
  <c r="J2890" i="2"/>
  <c r="J2891" i="2"/>
  <c r="J2892" i="2"/>
  <c r="J2893" i="2"/>
  <c r="J2894" i="2"/>
  <c r="J2895" i="2"/>
  <c r="J2896" i="2"/>
  <c r="J2897" i="2"/>
  <c r="J2898" i="2"/>
  <c r="J2899" i="2"/>
  <c r="J2900" i="2"/>
  <c r="J2901" i="2"/>
  <c r="J2902" i="2"/>
  <c r="J2903" i="2"/>
  <c r="J2904" i="2"/>
  <c r="I2881" i="2"/>
  <c r="I2882" i="2"/>
  <c r="I2883" i="2"/>
  <c r="I2884" i="2"/>
  <c r="I2885" i="2"/>
  <c r="I2886" i="2"/>
  <c r="I2887" i="2"/>
  <c r="I2888" i="2"/>
  <c r="I2889" i="2"/>
  <c r="I2890" i="2"/>
  <c r="I2891" i="2"/>
  <c r="I2892" i="2"/>
  <c r="I2893" i="2"/>
  <c r="I2894" i="2"/>
  <c r="I2895" i="2"/>
  <c r="I2896" i="2"/>
  <c r="I2897" i="2"/>
  <c r="I2898" i="2"/>
  <c r="I2899" i="2"/>
  <c r="I2900" i="2"/>
  <c r="I2901" i="2"/>
  <c r="I2902" i="2"/>
  <c r="I2903" i="2"/>
  <c r="I2904" i="2"/>
  <c r="H2881" i="2"/>
  <c r="H2882" i="2"/>
  <c r="H2883" i="2"/>
  <c r="H2884" i="2"/>
  <c r="H2885" i="2"/>
  <c r="H2886" i="2"/>
  <c r="H2887" i="2"/>
  <c r="H2888" i="2"/>
  <c r="H2889" i="2"/>
  <c r="H2890" i="2"/>
  <c r="H2891" i="2"/>
  <c r="H2892" i="2"/>
  <c r="H2893" i="2"/>
  <c r="H2894" i="2"/>
  <c r="H2895" i="2"/>
  <c r="H2896" i="2"/>
  <c r="H2897" i="2"/>
  <c r="H2898" i="2"/>
  <c r="H2899" i="2"/>
  <c r="H2900" i="2"/>
  <c r="H2901" i="2"/>
  <c r="H2902" i="2"/>
  <c r="H2903" i="2"/>
  <c r="H2904"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E2881" i="2"/>
  <c r="E2882" i="2"/>
  <c r="E2883" i="2"/>
  <c r="E2884" i="2"/>
  <c r="E2885" i="2"/>
  <c r="E2886" i="2"/>
  <c r="E2887" i="2"/>
  <c r="E2888" i="2"/>
  <c r="E2889" i="2"/>
  <c r="E2890" i="2"/>
  <c r="E2891" i="2"/>
  <c r="E2892" i="2"/>
  <c r="E2893" i="2"/>
  <c r="E2894" i="2"/>
  <c r="E2895" i="2"/>
  <c r="E2896" i="2"/>
  <c r="E2897" i="2"/>
  <c r="E2898" i="2"/>
  <c r="E2899" i="2"/>
  <c r="E2900" i="2"/>
  <c r="E2901" i="2"/>
  <c r="E2902" i="2"/>
  <c r="E2903" i="2"/>
  <c r="E2904" i="2"/>
  <c r="J2862" i="2"/>
  <c r="J2863" i="2"/>
  <c r="J2864" i="2"/>
  <c r="J2865" i="2"/>
  <c r="J2866" i="2"/>
  <c r="J2867" i="2"/>
  <c r="J2868" i="2"/>
  <c r="J2869" i="2"/>
  <c r="J2870" i="2"/>
  <c r="J2871" i="2"/>
  <c r="J2872" i="2"/>
  <c r="J2873" i="2"/>
  <c r="J2874" i="2"/>
  <c r="J2875" i="2"/>
  <c r="J2876" i="2"/>
  <c r="J2877" i="2"/>
  <c r="J2878" i="2"/>
  <c r="J2879" i="2"/>
  <c r="J2880" i="2"/>
  <c r="J2905" i="2"/>
  <c r="I2862" i="2"/>
  <c r="I2863" i="2"/>
  <c r="I2864" i="2"/>
  <c r="I2865" i="2"/>
  <c r="I2866" i="2"/>
  <c r="I2867" i="2"/>
  <c r="I2868" i="2"/>
  <c r="I2869" i="2"/>
  <c r="I2870" i="2"/>
  <c r="I2871" i="2"/>
  <c r="I2872" i="2"/>
  <c r="I2873" i="2"/>
  <c r="I2874" i="2"/>
  <c r="I2875" i="2"/>
  <c r="I2876" i="2"/>
  <c r="I2877" i="2"/>
  <c r="I2878" i="2"/>
  <c r="I2879" i="2"/>
  <c r="I2880" i="2"/>
  <c r="I2905" i="2"/>
  <c r="H2862" i="2"/>
  <c r="H2863" i="2"/>
  <c r="H2864" i="2"/>
  <c r="H2865" i="2"/>
  <c r="H2866" i="2"/>
  <c r="H2867" i="2"/>
  <c r="H2868" i="2"/>
  <c r="H2869" i="2"/>
  <c r="H2870" i="2"/>
  <c r="H2871" i="2"/>
  <c r="H2872" i="2"/>
  <c r="H2873" i="2"/>
  <c r="H2874" i="2"/>
  <c r="H2875" i="2"/>
  <c r="H2876" i="2"/>
  <c r="H2877" i="2"/>
  <c r="H2878" i="2"/>
  <c r="H2879" i="2"/>
  <c r="H2880" i="2"/>
  <c r="H2905" i="2"/>
  <c r="F2862" i="2"/>
  <c r="F2863" i="2"/>
  <c r="F2864" i="2"/>
  <c r="F2865" i="2"/>
  <c r="F2866" i="2"/>
  <c r="F2867" i="2"/>
  <c r="F2868" i="2"/>
  <c r="F2869" i="2"/>
  <c r="F2870" i="2"/>
  <c r="F2871" i="2"/>
  <c r="F2872" i="2"/>
  <c r="F2873" i="2"/>
  <c r="F2874" i="2"/>
  <c r="F2875" i="2"/>
  <c r="F2876" i="2"/>
  <c r="F2877" i="2"/>
  <c r="F2878" i="2"/>
  <c r="F2879" i="2"/>
  <c r="F2880" i="2"/>
  <c r="F2905" i="2"/>
  <c r="E2862" i="2"/>
  <c r="E2863" i="2"/>
  <c r="E2864" i="2"/>
  <c r="E2865" i="2"/>
  <c r="E2866" i="2"/>
  <c r="E2867" i="2"/>
  <c r="E2868" i="2"/>
  <c r="E2869" i="2"/>
  <c r="E2870" i="2"/>
  <c r="E2871" i="2"/>
  <c r="E2872" i="2"/>
  <c r="E2873" i="2"/>
  <c r="E2874" i="2"/>
  <c r="E2875" i="2"/>
  <c r="E2876" i="2"/>
  <c r="E2877" i="2"/>
  <c r="E2878" i="2"/>
  <c r="E2879" i="2"/>
  <c r="E2880" i="2"/>
  <c r="E2905" i="2"/>
  <c r="E2840" i="2"/>
  <c r="E2841" i="2"/>
  <c r="E2842" i="2"/>
  <c r="E2843" i="2"/>
  <c r="E2844" i="2"/>
  <c r="E2845" i="2"/>
  <c r="E2846" i="2"/>
  <c r="E2847" i="2"/>
  <c r="E2848" i="2"/>
  <c r="E2849" i="2"/>
  <c r="E2850" i="2"/>
  <c r="E2851" i="2"/>
  <c r="E2852" i="2"/>
  <c r="E2853" i="2"/>
  <c r="E2854" i="2"/>
  <c r="E2855" i="2"/>
  <c r="E2856" i="2"/>
  <c r="E2857" i="2"/>
  <c r="E2858" i="2"/>
  <c r="E2859" i="2"/>
  <c r="E2860" i="2"/>
  <c r="E2861" i="2"/>
  <c r="F2840" i="2"/>
  <c r="H2840" i="2"/>
  <c r="I2840" i="2"/>
  <c r="J2840" i="2"/>
  <c r="F2841" i="2"/>
  <c r="H2841" i="2"/>
  <c r="I2841" i="2"/>
  <c r="J2841" i="2"/>
  <c r="F2842" i="2"/>
  <c r="H2842" i="2"/>
  <c r="I2842" i="2"/>
  <c r="J2842" i="2"/>
  <c r="F2843" i="2"/>
  <c r="H2843" i="2"/>
  <c r="I2843" i="2"/>
  <c r="J2843" i="2"/>
  <c r="F2844" i="2"/>
  <c r="H2844" i="2"/>
  <c r="I2844" i="2"/>
  <c r="J2844" i="2"/>
  <c r="F2845" i="2"/>
  <c r="H2845" i="2"/>
  <c r="I2845" i="2"/>
  <c r="J2845" i="2"/>
  <c r="F2846" i="2"/>
  <c r="H2846" i="2"/>
  <c r="I2846" i="2"/>
  <c r="J2846" i="2"/>
  <c r="F2847" i="2"/>
  <c r="H2847" i="2"/>
  <c r="I2847" i="2"/>
  <c r="J2847" i="2"/>
  <c r="F2848" i="2"/>
  <c r="H2848" i="2"/>
  <c r="I2848" i="2"/>
  <c r="J2848" i="2"/>
  <c r="F2849" i="2"/>
  <c r="H2849" i="2"/>
  <c r="I2849" i="2"/>
  <c r="J2849" i="2"/>
  <c r="F2850" i="2"/>
  <c r="H2850" i="2"/>
  <c r="I2850" i="2"/>
  <c r="J2850" i="2"/>
  <c r="F2851" i="2"/>
  <c r="H2851" i="2"/>
  <c r="I2851" i="2"/>
  <c r="J2851" i="2"/>
  <c r="F2852" i="2"/>
  <c r="H2852" i="2"/>
  <c r="I2852" i="2"/>
  <c r="J2852" i="2"/>
  <c r="F2853" i="2"/>
  <c r="H2853" i="2"/>
  <c r="I2853" i="2"/>
  <c r="J2853" i="2"/>
  <c r="F2854" i="2"/>
  <c r="H2854" i="2"/>
  <c r="I2854" i="2"/>
  <c r="J2854" i="2"/>
  <c r="F2855" i="2"/>
  <c r="H2855" i="2"/>
  <c r="I2855" i="2"/>
  <c r="J2855" i="2"/>
  <c r="F2856" i="2"/>
  <c r="H2856" i="2"/>
  <c r="I2856" i="2"/>
  <c r="J2856" i="2"/>
  <c r="F2857" i="2"/>
  <c r="H2857" i="2"/>
  <c r="I2857" i="2"/>
  <c r="J2857" i="2"/>
  <c r="F2858" i="2"/>
  <c r="H2858" i="2"/>
  <c r="I2858" i="2"/>
  <c r="J2858" i="2"/>
  <c r="F2859" i="2"/>
  <c r="H2859" i="2"/>
  <c r="I2859" i="2"/>
  <c r="J2859" i="2"/>
  <c r="F2860" i="2"/>
  <c r="H2860" i="2"/>
  <c r="I2860" i="2"/>
  <c r="J2860" i="2"/>
  <c r="F2861" i="2"/>
  <c r="H2861" i="2"/>
  <c r="I2861" i="2"/>
  <c r="J2861" i="2"/>
  <c r="E2822" i="2"/>
  <c r="F2822" i="2"/>
  <c r="H2822" i="2"/>
  <c r="I2822" i="2"/>
  <c r="J2822" i="2"/>
  <c r="E2823" i="2"/>
  <c r="F2823" i="2"/>
  <c r="H2823" i="2"/>
  <c r="I2823" i="2"/>
  <c r="J2823" i="2"/>
  <c r="E2824" i="2"/>
  <c r="F2824" i="2"/>
  <c r="H2824" i="2"/>
  <c r="I2824" i="2"/>
  <c r="J2824" i="2"/>
  <c r="E2825" i="2"/>
  <c r="F2825" i="2"/>
  <c r="H2825" i="2"/>
  <c r="I2825" i="2"/>
  <c r="J2825" i="2"/>
  <c r="E2826" i="2"/>
  <c r="F2826" i="2"/>
  <c r="H2826" i="2"/>
  <c r="I2826" i="2"/>
  <c r="J2826" i="2"/>
  <c r="E2827" i="2"/>
  <c r="F2827" i="2"/>
  <c r="H2827" i="2"/>
  <c r="I2827" i="2"/>
  <c r="J2827" i="2"/>
  <c r="E2828" i="2"/>
  <c r="F2828" i="2"/>
  <c r="H2828" i="2"/>
  <c r="I2828" i="2"/>
  <c r="J2828" i="2"/>
  <c r="E2829" i="2"/>
  <c r="F2829" i="2"/>
  <c r="H2829" i="2"/>
  <c r="I2829" i="2"/>
  <c r="J2829" i="2"/>
  <c r="E2830" i="2"/>
  <c r="F2830" i="2"/>
  <c r="H2830" i="2"/>
  <c r="I2830" i="2"/>
  <c r="J2830" i="2"/>
  <c r="E2831" i="2"/>
  <c r="F2831" i="2"/>
  <c r="H2831" i="2"/>
  <c r="I2831" i="2"/>
  <c r="J2831" i="2"/>
  <c r="E2832" i="2"/>
  <c r="F2832" i="2"/>
  <c r="H2832" i="2"/>
  <c r="I2832" i="2"/>
  <c r="J2832" i="2"/>
  <c r="E2833" i="2"/>
  <c r="F2833" i="2"/>
  <c r="H2833" i="2"/>
  <c r="I2833" i="2"/>
  <c r="J2833" i="2"/>
  <c r="E2834" i="2"/>
  <c r="F2834" i="2"/>
  <c r="H2834" i="2"/>
  <c r="I2834" i="2"/>
  <c r="J2834" i="2"/>
  <c r="E2835" i="2"/>
  <c r="F2835" i="2"/>
  <c r="H2835" i="2"/>
  <c r="I2835" i="2"/>
  <c r="J2835" i="2"/>
  <c r="E2836" i="2"/>
  <c r="F2836" i="2"/>
  <c r="H2836" i="2"/>
  <c r="I2836" i="2"/>
  <c r="J2836" i="2"/>
  <c r="E2837" i="2"/>
  <c r="F2837" i="2"/>
  <c r="H2837" i="2"/>
  <c r="I2837" i="2"/>
  <c r="J2837" i="2"/>
  <c r="E2838" i="2"/>
  <c r="F2838" i="2"/>
  <c r="H2838" i="2"/>
  <c r="I2838" i="2"/>
  <c r="J2838" i="2"/>
  <c r="E2839" i="2"/>
  <c r="F2839" i="2"/>
  <c r="H2839" i="2"/>
  <c r="I2839" i="2"/>
  <c r="J2839" i="2"/>
  <c r="E2791" i="2"/>
  <c r="F2791" i="2"/>
  <c r="H2791" i="2"/>
  <c r="I2791" i="2"/>
  <c r="J2791" i="2"/>
  <c r="E2792" i="2"/>
  <c r="F2792" i="2"/>
  <c r="H2792" i="2"/>
  <c r="I2792" i="2"/>
  <c r="J2792" i="2"/>
  <c r="E2793" i="2"/>
  <c r="F2793" i="2"/>
  <c r="H2793" i="2"/>
  <c r="I2793" i="2"/>
  <c r="J2793" i="2"/>
  <c r="E2796" i="2"/>
  <c r="F2796" i="2"/>
  <c r="H2796" i="2"/>
  <c r="I2796" i="2"/>
  <c r="J2796" i="2"/>
  <c r="E2797" i="2"/>
  <c r="F2797" i="2"/>
  <c r="H2797" i="2"/>
  <c r="I2797" i="2"/>
  <c r="J2797" i="2"/>
  <c r="E2798" i="2"/>
  <c r="F2798" i="2"/>
  <c r="H2798" i="2"/>
  <c r="I2798" i="2"/>
  <c r="J2798" i="2"/>
  <c r="E2799" i="2"/>
  <c r="F2799" i="2"/>
  <c r="H2799" i="2"/>
  <c r="I2799" i="2"/>
  <c r="J2799" i="2"/>
  <c r="E2800" i="2"/>
  <c r="F2800" i="2"/>
  <c r="H2800" i="2"/>
  <c r="I2800" i="2"/>
  <c r="J2800" i="2"/>
  <c r="E2801" i="2"/>
  <c r="F2801" i="2"/>
  <c r="H2801" i="2"/>
  <c r="I2801" i="2"/>
  <c r="J2801" i="2"/>
  <c r="E2802" i="2"/>
  <c r="F2802" i="2"/>
  <c r="H2802" i="2"/>
  <c r="I2802" i="2"/>
  <c r="J2802" i="2"/>
  <c r="E2803" i="2"/>
  <c r="F2803" i="2"/>
  <c r="H2803" i="2"/>
  <c r="I2803" i="2"/>
  <c r="J2803" i="2"/>
  <c r="E2804" i="2"/>
  <c r="F2804" i="2"/>
  <c r="H2804" i="2"/>
  <c r="I2804" i="2"/>
  <c r="J2804" i="2"/>
  <c r="E2805" i="2"/>
  <c r="F2805" i="2"/>
  <c r="H2805" i="2"/>
  <c r="I2805" i="2"/>
  <c r="J2805" i="2"/>
  <c r="E2806" i="2"/>
  <c r="F2806" i="2"/>
  <c r="H2806" i="2"/>
  <c r="I2806" i="2"/>
  <c r="J2806" i="2"/>
  <c r="E2807" i="2"/>
  <c r="F2807" i="2"/>
  <c r="H2807" i="2"/>
  <c r="I2807" i="2"/>
  <c r="J2807" i="2"/>
  <c r="E2808" i="2"/>
  <c r="F2808" i="2"/>
  <c r="H2808" i="2"/>
  <c r="I2808" i="2"/>
  <c r="J2808" i="2"/>
  <c r="E2809" i="2"/>
  <c r="F2809" i="2"/>
  <c r="H2809" i="2"/>
  <c r="I2809" i="2"/>
  <c r="J2809" i="2"/>
  <c r="E2810" i="2"/>
  <c r="F2810" i="2"/>
  <c r="H2810" i="2"/>
  <c r="I2810" i="2"/>
  <c r="J2810" i="2"/>
  <c r="E2811" i="2"/>
  <c r="F2811" i="2"/>
  <c r="H2811" i="2"/>
  <c r="I2811" i="2"/>
  <c r="J2811" i="2"/>
  <c r="E2812" i="2"/>
  <c r="F2812" i="2"/>
  <c r="H2812" i="2"/>
  <c r="I2812" i="2"/>
  <c r="J2812" i="2"/>
  <c r="E2813" i="2"/>
  <c r="F2813" i="2"/>
  <c r="H2813" i="2"/>
  <c r="I2813" i="2"/>
  <c r="J2813" i="2"/>
  <c r="E2814" i="2"/>
  <c r="F2814" i="2"/>
  <c r="H2814" i="2"/>
  <c r="I2814" i="2"/>
  <c r="J2814" i="2"/>
  <c r="E2815" i="2"/>
  <c r="F2815" i="2"/>
  <c r="H2815" i="2"/>
  <c r="I2815" i="2"/>
  <c r="J2815" i="2"/>
  <c r="E2816" i="2"/>
  <c r="F2816" i="2"/>
  <c r="H2816" i="2"/>
  <c r="I2816" i="2"/>
  <c r="J2816" i="2"/>
  <c r="E2817" i="2"/>
  <c r="F2817" i="2"/>
  <c r="H2817" i="2"/>
  <c r="I2817" i="2"/>
  <c r="J2817" i="2"/>
  <c r="E2818" i="2"/>
  <c r="F2818" i="2"/>
  <c r="H2818" i="2"/>
  <c r="I2818" i="2"/>
  <c r="J2818" i="2"/>
  <c r="E2794" i="2"/>
  <c r="F2794" i="2"/>
  <c r="H2794" i="2"/>
  <c r="I2794" i="2"/>
  <c r="J2794" i="2"/>
  <c r="E2795" i="2"/>
  <c r="F2795" i="2"/>
  <c r="H2795" i="2"/>
  <c r="I2795" i="2"/>
  <c r="J2795" i="2"/>
  <c r="F2786" i="2"/>
  <c r="H2786" i="2"/>
  <c r="I2786" i="2"/>
  <c r="J2786" i="2"/>
  <c r="E2786" i="2"/>
  <c r="E2772" i="2"/>
  <c r="F2772" i="2"/>
  <c r="H2772" i="2"/>
  <c r="I2772" i="2"/>
  <c r="J2772" i="2"/>
  <c r="E2773" i="2"/>
  <c r="F2773" i="2"/>
  <c r="H2773" i="2"/>
  <c r="I2773" i="2"/>
  <c r="J2773" i="2"/>
  <c r="E2774" i="2"/>
  <c r="F2774" i="2"/>
  <c r="H2774" i="2"/>
  <c r="I2774" i="2"/>
  <c r="J2774" i="2"/>
  <c r="E2775" i="2"/>
  <c r="F2775" i="2"/>
  <c r="H2775" i="2"/>
  <c r="I2775" i="2"/>
  <c r="J2775" i="2"/>
  <c r="E2776" i="2"/>
  <c r="F2776" i="2"/>
  <c r="H2776" i="2"/>
  <c r="I2776" i="2"/>
  <c r="J2776" i="2"/>
  <c r="E2777" i="2"/>
  <c r="F2777" i="2"/>
  <c r="H2777" i="2"/>
  <c r="I2777" i="2"/>
  <c r="J2777" i="2"/>
  <c r="E2778" i="2"/>
  <c r="F2778" i="2"/>
  <c r="H2778" i="2"/>
  <c r="I2778" i="2"/>
  <c r="J2778" i="2"/>
  <c r="E2779" i="2"/>
  <c r="F2779" i="2"/>
  <c r="H2779" i="2"/>
  <c r="I2779" i="2"/>
  <c r="J2779" i="2"/>
  <c r="E2780" i="2"/>
  <c r="F2780" i="2"/>
  <c r="H2780" i="2"/>
  <c r="I2780" i="2"/>
  <c r="J2780" i="2"/>
  <c r="E2781" i="2"/>
  <c r="F2781" i="2"/>
  <c r="H2781" i="2"/>
  <c r="I2781" i="2"/>
  <c r="J2781" i="2"/>
  <c r="E2782" i="2"/>
  <c r="F2782" i="2"/>
  <c r="H2782" i="2"/>
  <c r="I2782" i="2"/>
  <c r="J2782" i="2"/>
  <c r="E2783" i="2"/>
  <c r="F2783" i="2"/>
  <c r="H2783" i="2"/>
  <c r="I2783" i="2"/>
  <c r="J2783" i="2"/>
  <c r="E2784" i="2"/>
  <c r="F2784" i="2"/>
  <c r="H2784" i="2"/>
  <c r="I2784" i="2"/>
  <c r="J2784" i="2"/>
  <c r="E2785" i="2"/>
  <c r="F2785" i="2"/>
  <c r="H2785" i="2"/>
  <c r="I2785" i="2"/>
  <c r="J2785" i="2"/>
  <c r="E2787" i="2"/>
  <c r="F2787" i="2"/>
  <c r="H2787" i="2"/>
  <c r="I2787" i="2"/>
  <c r="J2787" i="2"/>
  <c r="E2788" i="2"/>
  <c r="F2788" i="2"/>
  <c r="H2788" i="2"/>
  <c r="I2788" i="2"/>
  <c r="J2788" i="2"/>
  <c r="E2789" i="2"/>
  <c r="F2789" i="2"/>
  <c r="H2789" i="2"/>
  <c r="I2789" i="2"/>
  <c r="J2789" i="2"/>
  <c r="E2790" i="2"/>
  <c r="F2790" i="2"/>
  <c r="H2790" i="2"/>
  <c r="I2790" i="2"/>
  <c r="J2790" i="2"/>
  <c r="H2771" i="2"/>
  <c r="I2771" i="2"/>
  <c r="J2771" i="2"/>
  <c r="F2771" i="2"/>
  <c r="E2771" i="2"/>
  <c r="E2768" i="2"/>
  <c r="E2769" i="2"/>
  <c r="E2770" i="2"/>
  <c r="F2769" i="2"/>
  <c r="H2769" i="2"/>
  <c r="I2769" i="2"/>
  <c r="J2769" i="2"/>
  <c r="E2767" i="2"/>
  <c r="F2767" i="2"/>
  <c r="H2767" i="2"/>
  <c r="I2767" i="2"/>
  <c r="J2767" i="2"/>
  <c r="F2768" i="2"/>
  <c r="H2768" i="2"/>
  <c r="I2768" i="2"/>
  <c r="J2768" i="2"/>
  <c r="E2819" i="2"/>
  <c r="F2819" i="2"/>
  <c r="H2819" i="2"/>
  <c r="I2819" i="2"/>
  <c r="J2819" i="2"/>
  <c r="E2820" i="2"/>
  <c r="F2820" i="2"/>
  <c r="H2820" i="2"/>
  <c r="I2820" i="2"/>
  <c r="J2820" i="2"/>
  <c r="E2821" i="2"/>
  <c r="F2821" i="2"/>
  <c r="H2821" i="2"/>
  <c r="I2821" i="2"/>
  <c r="J2821" i="2"/>
  <c r="E2669" i="2"/>
  <c r="F2669" i="2"/>
  <c r="H2669" i="2"/>
  <c r="I2669" i="2"/>
  <c r="J2669" i="2"/>
  <c r="E2670" i="2"/>
  <c r="F2670" i="2"/>
  <c r="H2670" i="2"/>
  <c r="I2670" i="2"/>
  <c r="J2670" i="2"/>
  <c r="E2671" i="2"/>
  <c r="F2671" i="2"/>
  <c r="H2671" i="2"/>
  <c r="I2671" i="2"/>
  <c r="J2671" i="2"/>
  <c r="E2672" i="2"/>
  <c r="F2672" i="2"/>
  <c r="H2672" i="2"/>
  <c r="I2672" i="2"/>
  <c r="J2672" i="2"/>
  <c r="E2673" i="2"/>
  <c r="F2673" i="2"/>
  <c r="H2673" i="2"/>
  <c r="I2673" i="2"/>
  <c r="J2673" i="2"/>
  <c r="E2674" i="2"/>
  <c r="F2674" i="2"/>
  <c r="H2674" i="2"/>
  <c r="I2674" i="2"/>
  <c r="J2674" i="2"/>
  <c r="E2675" i="2"/>
  <c r="F2675" i="2"/>
  <c r="H2675" i="2"/>
  <c r="I2675" i="2"/>
  <c r="J2675" i="2"/>
  <c r="E2676" i="2"/>
  <c r="F2676" i="2"/>
  <c r="H2676" i="2"/>
  <c r="I2676" i="2"/>
  <c r="J2676" i="2"/>
  <c r="E2677" i="2"/>
  <c r="F2677" i="2"/>
  <c r="H2677" i="2"/>
  <c r="I2677" i="2"/>
  <c r="J2677" i="2"/>
  <c r="E2678" i="2"/>
  <c r="F2678" i="2"/>
  <c r="H2678" i="2"/>
  <c r="I2678" i="2"/>
  <c r="J2678" i="2"/>
  <c r="E2679" i="2"/>
  <c r="F2679" i="2"/>
  <c r="H2679" i="2"/>
  <c r="I2679" i="2"/>
  <c r="J2679" i="2"/>
  <c r="E2680" i="2"/>
  <c r="F2680" i="2"/>
  <c r="H2680" i="2"/>
  <c r="I2680" i="2"/>
  <c r="J2680" i="2"/>
  <c r="E2681" i="2"/>
  <c r="F2681" i="2"/>
  <c r="H2681" i="2"/>
  <c r="I2681" i="2"/>
  <c r="J2681" i="2"/>
  <c r="E2682" i="2"/>
  <c r="F2682" i="2"/>
  <c r="H2682" i="2"/>
  <c r="I2682" i="2"/>
  <c r="J2682" i="2"/>
  <c r="E2683" i="2"/>
  <c r="F2683" i="2"/>
  <c r="H2683" i="2"/>
  <c r="I2683" i="2"/>
  <c r="J2683" i="2"/>
  <c r="E2684" i="2"/>
  <c r="F2684" i="2"/>
  <c r="H2684" i="2"/>
  <c r="I2684" i="2"/>
  <c r="J2684" i="2"/>
  <c r="E2685" i="2"/>
  <c r="F2685" i="2"/>
  <c r="H2685" i="2"/>
  <c r="I2685" i="2"/>
  <c r="J2685" i="2"/>
  <c r="E2686" i="2"/>
  <c r="F2686" i="2"/>
  <c r="H2686" i="2"/>
  <c r="I2686" i="2"/>
  <c r="J2686" i="2"/>
  <c r="E2687" i="2"/>
  <c r="F2687" i="2"/>
  <c r="H2687" i="2"/>
  <c r="I2687" i="2"/>
  <c r="J2687" i="2"/>
  <c r="E2688" i="2"/>
  <c r="F2688" i="2"/>
  <c r="H2688" i="2"/>
  <c r="I2688" i="2"/>
  <c r="J2688" i="2"/>
  <c r="E2689" i="2"/>
  <c r="F2689" i="2"/>
  <c r="H2689" i="2"/>
  <c r="I2689" i="2"/>
  <c r="J2689" i="2"/>
  <c r="E2690" i="2"/>
  <c r="F2690" i="2"/>
  <c r="H2690" i="2"/>
  <c r="I2690" i="2"/>
  <c r="J2690" i="2"/>
  <c r="E2691" i="2"/>
  <c r="F2691" i="2"/>
  <c r="H2691" i="2"/>
  <c r="I2691" i="2"/>
  <c r="J2691" i="2"/>
  <c r="E2692" i="2"/>
  <c r="F2692" i="2"/>
  <c r="H2692" i="2"/>
  <c r="I2692" i="2"/>
  <c r="J2692" i="2"/>
  <c r="E2693" i="2"/>
  <c r="F2693" i="2"/>
  <c r="H2693" i="2"/>
  <c r="I2693" i="2"/>
  <c r="J2693" i="2"/>
  <c r="E2694" i="2"/>
  <c r="F2694" i="2"/>
  <c r="H2694" i="2"/>
  <c r="I2694" i="2"/>
  <c r="J2694" i="2"/>
  <c r="E2695" i="2"/>
  <c r="F2695" i="2"/>
  <c r="H2695" i="2"/>
  <c r="I2695" i="2"/>
  <c r="J2695" i="2"/>
  <c r="E2696" i="2"/>
  <c r="F2696" i="2"/>
  <c r="H2696" i="2"/>
  <c r="I2696" i="2"/>
  <c r="J2696" i="2"/>
  <c r="E2697" i="2"/>
  <c r="F2697" i="2"/>
  <c r="H2697" i="2"/>
  <c r="I2697" i="2"/>
  <c r="J2697" i="2"/>
  <c r="E2698" i="2"/>
  <c r="F2698" i="2"/>
  <c r="H2698" i="2"/>
  <c r="I2698" i="2"/>
  <c r="J2698" i="2"/>
  <c r="E2699" i="2"/>
  <c r="F2699" i="2"/>
  <c r="H2699" i="2"/>
  <c r="I2699" i="2"/>
  <c r="J2699" i="2"/>
  <c r="E2700" i="2"/>
  <c r="F2700" i="2"/>
  <c r="H2700" i="2"/>
  <c r="I2700" i="2"/>
  <c r="J2700" i="2"/>
  <c r="E2701" i="2"/>
  <c r="F2701" i="2"/>
  <c r="H2701" i="2"/>
  <c r="I2701" i="2"/>
  <c r="J2701" i="2"/>
  <c r="E2702" i="2"/>
  <c r="F2702" i="2"/>
  <c r="H2702" i="2"/>
  <c r="I2702" i="2"/>
  <c r="J2702" i="2"/>
  <c r="E2703" i="2"/>
  <c r="F2703" i="2"/>
  <c r="H2703" i="2"/>
  <c r="I2703" i="2"/>
  <c r="J2703" i="2"/>
  <c r="E2704" i="2"/>
  <c r="F2704" i="2"/>
  <c r="H2704" i="2"/>
  <c r="I2704" i="2"/>
  <c r="J2704" i="2"/>
  <c r="E2705" i="2"/>
  <c r="F2705" i="2"/>
  <c r="H2705" i="2"/>
  <c r="I2705" i="2"/>
  <c r="J2705" i="2"/>
  <c r="E2706" i="2"/>
  <c r="F2706" i="2"/>
  <c r="H2706" i="2"/>
  <c r="I2706" i="2"/>
  <c r="J2706" i="2"/>
  <c r="E2707" i="2"/>
  <c r="F2707" i="2"/>
  <c r="H2707" i="2"/>
  <c r="I2707" i="2"/>
  <c r="J2707" i="2"/>
  <c r="E2708" i="2"/>
  <c r="F2708" i="2"/>
  <c r="H2708" i="2"/>
  <c r="I2708" i="2"/>
  <c r="J2708" i="2"/>
  <c r="E2709" i="2"/>
  <c r="F2709" i="2"/>
  <c r="H2709" i="2"/>
  <c r="I2709" i="2"/>
  <c r="J2709" i="2"/>
  <c r="E2710" i="2"/>
  <c r="F2710" i="2"/>
  <c r="H2710" i="2"/>
  <c r="I2710" i="2"/>
  <c r="J2710" i="2"/>
  <c r="E2711" i="2"/>
  <c r="F2711" i="2"/>
  <c r="H2711" i="2"/>
  <c r="I2711" i="2"/>
  <c r="J2711" i="2"/>
  <c r="E2712" i="2"/>
  <c r="F2712" i="2"/>
  <c r="H2712" i="2"/>
  <c r="I2712" i="2"/>
  <c r="J2712" i="2"/>
  <c r="E2713" i="2"/>
  <c r="F2713" i="2"/>
  <c r="H2713" i="2"/>
  <c r="I2713" i="2"/>
  <c r="J2713" i="2"/>
  <c r="E2714" i="2"/>
  <c r="F2714" i="2"/>
  <c r="H2714" i="2"/>
  <c r="I2714" i="2"/>
  <c r="J2714" i="2"/>
  <c r="E2715" i="2"/>
  <c r="F2715" i="2"/>
  <c r="H2715" i="2"/>
  <c r="I2715" i="2"/>
  <c r="J2715" i="2"/>
  <c r="E2716" i="2"/>
  <c r="F2716" i="2"/>
  <c r="H2716" i="2"/>
  <c r="I2716" i="2"/>
  <c r="J2716" i="2"/>
  <c r="E2717" i="2"/>
  <c r="F2717" i="2"/>
  <c r="H2717" i="2"/>
  <c r="I2717" i="2"/>
  <c r="J2717" i="2"/>
  <c r="E2718" i="2"/>
  <c r="F2718" i="2"/>
  <c r="H2718" i="2"/>
  <c r="I2718" i="2"/>
  <c r="J2718" i="2"/>
  <c r="E2719" i="2"/>
  <c r="F2719" i="2"/>
  <c r="H2719" i="2"/>
  <c r="I2719" i="2"/>
  <c r="J2719" i="2"/>
  <c r="E2720" i="2"/>
  <c r="F2720" i="2"/>
  <c r="H2720" i="2"/>
  <c r="I2720" i="2"/>
  <c r="J2720" i="2"/>
  <c r="E2721" i="2"/>
  <c r="F2721" i="2"/>
  <c r="H2721" i="2"/>
  <c r="I2721" i="2"/>
  <c r="J2721" i="2"/>
  <c r="E2722" i="2"/>
  <c r="F2722" i="2"/>
  <c r="H2722" i="2"/>
  <c r="I2722" i="2"/>
  <c r="J2722" i="2"/>
  <c r="E2723" i="2"/>
  <c r="F2723" i="2"/>
  <c r="H2723" i="2"/>
  <c r="I2723" i="2"/>
  <c r="J2723" i="2"/>
  <c r="E2724" i="2"/>
  <c r="F2724" i="2"/>
  <c r="H2724" i="2"/>
  <c r="I2724" i="2"/>
  <c r="J2724" i="2"/>
  <c r="E2631" i="2"/>
  <c r="F2631" i="2"/>
  <c r="H2631" i="2"/>
  <c r="I2631" i="2"/>
  <c r="J2631" i="2"/>
  <c r="E2632" i="2"/>
  <c r="F2632" i="2"/>
  <c r="H2632" i="2"/>
  <c r="I2632" i="2"/>
  <c r="J2632" i="2"/>
  <c r="E2633" i="2"/>
  <c r="F2633" i="2"/>
  <c r="H2633" i="2"/>
  <c r="I2633" i="2"/>
  <c r="J2633" i="2"/>
  <c r="E2634" i="2"/>
  <c r="F2634" i="2"/>
  <c r="H2634" i="2"/>
  <c r="I2634" i="2"/>
  <c r="J2634" i="2"/>
  <c r="E2635" i="2"/>
  <c r="F2635" i="2"/>
  <c r="H2635" i="2"/>
  <c r="I2635" i="2"/>
  <c r="J2635" i="2"/>
  <c r="E2636" i="2"/>
  <c r="F2636" i="2"/>
  <c r="H2636" i="2"/>
  <c r="I2636" i="2"/>
  <c r="J2636" i="2"/>
  <c r="E2637" i="2"/>
  <c r="F2637" i="2"/>
  <c r="H2637" i="2"/>
  <c r="I2637" i="2"/>
  <c r="J2637" i="2"/>
  <c r="E2638" i="2"/>
  <c r="F2638" i="2"/>
  <c r="H2638" i="2"/>
  <c r="I2638" i="2"/>
  <c r="J2638" i="2"/>
  <c r="E2639" i="2"/>
  <c r="F2639" i="2"/>
  <c r="H2639" i="2"/>
  <c r="I2639" i="2"/>
  <c r="J2639" i="2"/>
  <c r="E2640" i="2"/>
  <c r="F2640" i="2"/>
  <c r="H2640" i="2"/>
  <c r="I2640" i="2"/>
  <c r="J2640" i="2"/>
  <c r="E2641" i="2"/>
  <c r="F2641" i="2"/>
  <c r="H2641" i="2"/>
  <c r="I2641" i="2"/>
  <c r="J2641" i="2"/>
  <c r="E2642" i="2"/>
  <c r="F2642" i="2"/>
  <c r="H2642" i="2"/>
  <c r="I2642" i="2"/>
  <c r="J2642" i="2"/>
  <c r="E2643" i="2"/>
  <c r="F2643" i="2"/>
  <c r="H2643" i="2"/>
  <c r="I2643" i="2"/>
  <c r="J2643" i="2"/>
  <c r="E2644" i="2"/>
  <c r="F2644" i="2"/>
  <c r="H2644" i="2"/>
  <c r="I2644" i="2"/>
  <c r="J2644" i="2"/>
  <c r="E2645" i="2"/>
  <c r="F2645" i="2"/>
  <c r="H2645" i="2"/>
  <c r="I2645" i="2"/>
  <c r="J2645" i="2"/>
  <c r="E2646" i="2"/>
  <c r="F2646" i="2"/>
  <c r="H2646" i="2"/>
  <c r="I2646" i="2"/>
  <c r="J2646" i="2"/>
  <c r="E2647" i="2"/>
  <c r="F2647" i="2"/>
  <c r="H2647" i="2"/>
  <c r="I2647" i="2"/>
  <c r="J2647" i="2"/>
  <c r="E2648" i="2"/>
  <c r="F2648" i="2"/>
  <c r="H2648" i="2"/>
  <c r="I2648" i="2"/>
  <c r="J2648" i="2"/>
  <c r="E2649" i="2"/>
  <c r="F2649" i="2"/>
  <c r="H2649" i="2"/>
  <c r="I2649" i="2"/>
  <c r="J2649" i="2"/>
  <c r="E2650" i="2"/>
  <c r="F2650" i="2"/>
  <c r="H2650" i="2"/>
  <c r="I2650" i="2"/>
  <c r="J2650" i="2"/>
  <c r="E2651" i="2"/>
  <c r="F2651" i="2"/>
  <c r="H2651" i="2"/>
  <c r="I2651" i="2"/>
  <c r="J2651" i="2"/>
  <c r="E2652" i="2"/>
  <c r="F2652" i="2"/>
  <c r="H2652" i="2"/>
  <c r="I2652" i="2"/>
  <c r="J2652" i="2"/>
  <c r="E2653" i="2"/>
  <c r="F2653" i="2"/>
  <c r="H2653" i="2"/>
  <c r="I2653" i="2"/>
  <c r="J2653" i="2"/>
  <c r="E2654" i="2"/>
  <c r="F2654" i="2"/>
  <c r="H2654" i="2"/>
  <c r="I2654" i="2"/>
  <c r="J2654" i="2"/>
  <c r="E2655" i="2"/>
  <c r="F2655" i="2"/>
  <c r="H2655" i="2"/>
  <c r="I2655" i="2"/>
  <c r="J2655" i="2"/>
  <c r="E2656" i="2"/>
  <c r="F2656" i="2"/>
  <c r="H2656" i="2"/>
  <c r="I2656" i="2"/>
  <c r="J2656" i="2"/>
  <c r="E2657" i="2"/>
  <c r="F2657" i="2"/>
  <c r="H2657" i="2"/>
  <c r="I2657" i="2"/>
  <c r="J2657" i="2"/>
  <c r="E2658" i="2"/>
  <c r="F2658" i="2"/>
  <c r="H2658" i="2"/>
  <c r="I2658" i="2"/>
  <c r="J2658" i="2"/>
  <c r="E2659" i="2"/>
  <c r="F2659" i="2"/>
  <c r="H2659" i="2"/>
  <c r="I2659" i="2"/>
  <c r="J2659" i="2"/>
  <c r="E2660" i="2"/>
  <c r="F2660" i="2"/>
  <c r="H2660" i="2"/>
  <c r="I2660" i="2"/>
  <c r="J2660" i="2"/>
  <c r="E2661" i="2"/>
  <c r="F2661" i="2"/>
  <c r="H2661" i="2"/>
  <c r="I2661" i="2"/>
  <c r="J2661" i="2"/>
  <c r="E2662" i="2"/>
  <c r="F2662" i="2"/>
  <c r="H2662" i="2"/>
  <c r="I2662" i="2"/>
  <c r="J2662" i="2"/>
  <c r="E2663" i="2"/>
  <c r="F2663" i="2"/>
  <c r="H2663" i="2"/>
  <c r="I2663" i="2"/>
  <c r="J2663" i="2"/>
  <c r="E2664" i="2"/>
  <c r="F2664" i="2"/>
  <c r="H2664" i="2"/>
  <c r="I2664" i="2"/>
  <c r="J2664" i="2"/>
  <c r="E2665" i="2"/>
  <c r="F2665" i="2"/>
  <c r="H2665" i="2"/>
  <c r="I2665" i="2"/>
  <c r="J2665" i="2"/>
  <c r="E2666" i="2"/>
  <c r="F2666" i="2"/>
  <c r="H2666" i="2"/>
  <c r="I2666" i="2"/>
  <c r="J2666" i="2"/>
  <c r="E2667" i="2"/>
  <c r="F2667" i="2"/>
  <c r="H2667" i="2"/>
  <c r="I2667" i="2"/>
  <c r="J2667" i="2"/>
  <c r="E2668" i="2"/>
  <c r="F2668" i="2"/>
  <c r="H2668" i="2"/>
  <c r="I2668" i="2"/>
  <c r="J2668" i="2"/>
  <c r="E2725" i="2"/>
  <c r="F2725" i="2"/>
  <c r="H2725" i="2"/>
  <c r="I2725" i="2"/>
  <c r="J2725" i="2"/>
  <c r="E2726" i="2"/>
  <c r="F2726" i="2"/>
  <c r="H2726" i="2"/>
  <c r="I2726" i="2"/>
  <c r="J2726" i="2"/>
  <c r="E2727" i="2"/>
  <c r="F2727" i="2"/>
  <c r="H2727" i="2"/>
  <c r="I2727" i="2"/>
  <c r="J2727" i="2"/>
  <c r="E2728" i="2"/>
  <c r="F2728" i="2"/>
  <c r="H2728" i="2"/>
  <c r="I2728" i="2"/>
  <c r="J2728" i="2"/>
  <c r="E2729" i="2"/>
  <c r="F2729" i="2"/>
  <c r="H2729" i="2"/>
  <c r="I2729" i="2"/>
  <c r="J2729" i="2"/>
  <c r="E2730" i="2"/>
  <c r="F2730" i="2"/>
  <c r="H2730" i="2"/>
  <c r="I2730" i="2"/>
  <c r="J2730" i="2"/>
  <c r="E2731" i="2"/>
  <c r="F2731" i="2"/>
  <c r="H2731" i="2"/>
  <c r="I2731" i="2"/>
  <c r="J2731" i="2"/>
  <c r="E2732" i="2"/>
  <c r="F2732" i="2"/>
  <c r="H2732" i="2"/>
  <c r="I2732" i="2"/>
  <c r="J2732" i="2"/>
  <c r="E2733" i="2"/>
  <c r="F2733" i="2"/>
  <c r="H2733" i="2"/>
  <c r="I2733" i="2"/>
  <c r="J2733" i="2"/>
  <c r="E2734" i="2"/>
  <c r="F2734" i="2"/>
  <c r="H2734" i="2"/>
  <c r="I2734" i="2"/>
  <c r="J2734" i="2"/>
  <c r="E2735" i="2"/>
  <c r="F2735" i="2"/>
  <c r="H2735" i="2"/>
  <c r="I2735" i="2"/>
  <c r="J2735" i="2"/>
  <c r="E2736" i="2"/>
  <c r="F2736" i="2"/>
  <c r="H2736" i="2"/>
  <c r="I2736" i="2"/>
  <c r="J2736" i="2"/>
  <c r="E2737" i="2"/>
  <c r="F2737" i="2"/>
  <c r="H2737" i="2"/>
  <c r="I2737" i="2"/>
  <c r="J2737" i="2"/>
  <c r="E2738" i="2"/>
  <c r="F2738" i="2"/>
  <c r="H2738" i="2"/>
  <c r="I2738" i="2"/>
  <c r="J2738" i="2"/>
  <c r="E2739" i="2"/>
  <c r="F2739" i="2"/>
  <c r="H2739" i="2"/>
  <c r="I2739" i="2"/>
  <c r="J2739" i="2"/>
  <c r="E2740" i="2"/>
  <c r="F2740" i="2"/>
  <c r="H2740" i="2"/>
  <c r="I2740" i="2"/>
  <c r="J2740" i="2"/>
  <c r="E2741" i="2"/>
  <c r="F2741" i="2"/>
  <c r="H2741" i="2"/>
  <c r="I2741" i="2"/>
  <c r="J2741" i="2"/>
  <c r="E2742" i="2"/>
  <c r="F2742" i="2"/>
  <c r="H2742" i="2"/>
  <c r="I2742" i="2"/>
  <c r="J2742" i="2"/>
  <c r="E2743" i="2"/>
  <c r="F2743" i="2"/>
  <c r="H2743" i="2"/>
  <c r="I2743" i="2"/>
  <c r="J2743" i="2"/>
  <c r="E2744" i="2"/>
  <c r="F2744" i="2"/>
  <c r="H2744" i="2"/>
  <c r="I2744" i="2"/>
  <c r="J2744" i="2"/>
  <c r="E2745" i="2"/>
  <c r="F2745" i="2"/>
  <c r="H2745" i="2"/>
  <c r="I2745" i="2"/>
  <c r="J2745" i="2"/>
  <c r="E2746" i="2"/>
  <c r="F2746" i="2"/>
  <c r="H2746" i="2"/>
  <c r="I2746" i="2"/>
  <c r="J2746" i="2"/>
  <c r="E2747" i="2"/>
  <c r="F2747" i="2"/>
  <c r="H2747" i="2"/>
  <c r="I2747" i="2"/>
  <c r="J2747" i="2"/>
  <c r="E2748" i="2"/>
  <c r="F2748" i="2"/>
  <c r="H2748" i="2"/>
  <c r="I2748" i="2"/>
  <c r="J2748" i="2"/>
  <c r="E2749" i="2"/>
  <c r="F2749" i="2"/>
  <c r="H2749" i="2"/>
  <c r="I2749" i="2"/>
  <c r="J2749" i="2"/>
  <c r="E2750" i="2"/>
  <c r="F2750" i="2"/>
  <c r="H2750" i="2"/>
  <c r="I2750" i="2"/>
  <c r="J2750" i="2"/>
  <c r="E2751" i="2"/>
  <c r="F2751" i="2"/>
  <c r="H2751" i="2"/>
  <c r="I2751" i="2"/>
  <c r="J2751" i="2"/>
  <c r="E2752" i="2"/>
  <c r="F2752" i="2"/>
  <c r="H2752" i="2"/>
  <c r="I2752" i="2"/>
  <c r="J2752" i="2"/>
  <c r="E2753" i="2"/>
  <c r="F2753" i="2"/>
  <c r="H2753" i="2"/>
  <c r="I2753" i="2"/>
  <c r="J2753" i="2"/>
  <c r="E2754" i="2"/>
  <c r="F2754" i="2"/>
  <c r="H2754" i="2"/>
  <c r="I2754" i="2"/>
  <c r="J2754" i="2"/>
  <c r="E2755" i="2"/>
  <c r="F2755" i="2"/>
  <c r="H2755" i="2"/>
  <c r="I2755" i="2"/>
  <c r="J2755" i="2"/>
  <c r="E2756" i="2"/>
  <c r="F2756" i="2"/>
  <c r="H2756" i="2"/>
  <c r="I2756" i="2"/>
  <c r="J2756" i="2"/>
  <c r="E2757" i="2"/>
  <c r="F2757" i="2"/>
  <c r="H2757" i="2"/>
  <c r="I2757" i="2"/>
  <c r="J2757" i="2"/>
  <c r="E2758" i="2"/>
  <c r="F2758" i="2"/>
  <c r="H2758" i="2"/>
  <c r="I2758" i="2"/>
  <c r="J2758" i="2"/>
  <c r="E2759" i="2"/>
  <c r="F2759" i="2"/>
  <c r="H2759" i="2"/>
  <c r="I2759" i="2"/>
  <c r="J2759" i="2"/>
  <c r="E2760" i="2"/>
  <c r="F2760" i="2"/>
  <c r="H2760" i="2"/>
  <c r="I2760" i="2"/>
  <c r="J2760" i="2"/>
  <c r="E2761" i="2"/>
  <c r="F2761" i="2"/>
  <c r="H2761" i="2"/>
  <c r="I2761" i="2"/>
  <c r="J2761" i="2"/>
  <c r="E2762" i="2"/>
  <c r="F2762" i="2"/>
  <c r="H2762" i="2"/>
  <c r="I2762" i="2"/>
  <c r="J2762" i="2"/>
  <c r="E2763" i="2"/>
  <c r="F2763" i="2"/>
  <c r="H2763" i="2"/>
  <c r="I2763" i="2"/>
  <c r="J2763" i="2"/>
  <c r="E2764" i="2"/>
  <c r="F2764" i="2"/>
  <c r="H2764" i="2"/>
  <c r="I2764" i="2"/>
  <c r="J2764" i="2"/>
  <c r="E2765" i="2"/>
  <c r="F2765" i="2"/>
  <c r="H2765" i="2"/>
  <c r="I2765" i="2"/>
  <c r="J2765" i="2"/>
  <c r="E2766" i="2"/>
  <c r="F2766" i="2"/>
  <c r="H2766" i="2"/>
  <c r="I2766" i="2"/>
  <c r="J2766" i="2"/>
  <c r="F2770" i="2"/>
  <c r="H2770" i="2"/>
  <c r="I2770" i="2"/>
  <c r="J2770" i="2"/>
  <c r="E2599" i="2"/>
  <c r="F2599" i="2"/>
  <c r="H2599" i="2"/>
  <c r="I2599" i="2"/>
  <c r="J2599" i="2"/>
  <c r="E2600" i="2"/>
  <c r="F2600" i="2"/>
  <c r="H2600" i="2"/>
  <c r="I2600" i="2"/>
  <c r="J2600" i="2"/>
  <c r="E2601" i="2"/>
  <c r="F2601" i="2"/>
  <c r="H2601" i="2"/>
  <c r="I2601" i="2"/>
  <c r="J2601" i="2"/>
  <c r="E2602" i="2"/>
  <c r="F2602" i="2"/>
  <c r="H2602" i="2"/>
  <c r="I2602" i="2"/>
  <c r="J2602" i="2"/>
  <c r="E2603" i="2"/>
  <c r="F2603" i="2"/>
  <c r="H2603" i="2"/>
  <c r="I2603" i="2"/>
  <c r="J2603" i="2"/>
  <c r="E2604" i="2"/>
  <c r="F2604" i="2"/>
  <c r="H2604" i="2"/>
  <c r="I2604" i="2"/>
  <c r="J2604" i="2"/>
  <c r="E2605" i="2"/>
  <c r="F2605" i="2"/>
  <c r="H2605" i="2"/>
  <c r="I2605" i="2"/>
  <c r="J2605" i="2"/>
  <c r="E2606" i="2"/>
  <c r="F2606" i="2"/>
  <c r="H2606" i="2"/>
  <c r="I2606" i="2"/>
  <c r="J2606" i="2"/>
  <c r="E2607" i="2"/>
  <c r="F2607" i="2"/>
  <c r="H2607" i="2"/>
  <c r="I2607" i="2"/>
  <c r="J2607" i="2"/>
  <c r="E2608" i="2"/>
  <c r="F2608" i="2"/>
  <c r="H2608" i="2"/>
  <c r="I2608" i="2"/>
  <c r="J2608" i="2"/>
  <c r="E2609" i="2"/>
  <c r="F2609" i="2"/>
  <c r="H2609" i="2"/>
  <c r="I2609" i="2"/>
  <c r="J2609" i="2"/>
  <c r="E2610" i="2"/>
  <c r="F2610" i="2"/>
  <c r="H2610" i="2"/>
  <c r="I2610" i="2"/>
  <c r="J2610" i="2"/>
  <c r="E2611" i="2"/>
  <c r="F2611" i="2"/>
  <c r="H2611" i="2"/>
  <c r="I2611" i="2"/>
  <c r="J2611" i="2"/>
  <c r="E2612" i="2"/>
  <c r="F2612" i="2"/>
  <c r="H2612" i="2"/>
  <c r="I2612" i="2"/>
  <c r="J2612" i="2"/>
  <c r="E2613" i="2"/>
  <c r="F2613" i="2"/>
  <c r="H2613" i="2"/>
  <c r="I2613" i="2"/>
  <c r="J2613" i="2"/>
  <c r="E2614" i="2"/>
  <c r="F2614" i="2"/>
  <c r="H2614" i="2"/>
  <c r="I2614" i="2"/>
  <c r="J2614" i="2"/>
  <c r="E2615" i="2"/>
  <c r="F2615" i="2"/>
  <c r="H2615" i="2"/>
  <c r="I2615" i="2"/>
  <c r="J2615" i="2"/>
  <c r="E2616" i="2"/>
  <c r="F2616" i="2"/>
  <c r="H2616" i="2"/>
  <c r="I2616" i="2"/>
  <c r="J2616" i="2"/>
  <c r="E2617" i="2"/>
  <c r="F2617" i="2"/>
  <c r="H2617" i="2"/>
  <c r="I2617" i="2"/>
  <c r="J2617" i="2"/>
  <c r="E2618" i="2"/>
  <c r="F2618" i="2"/>
  <c r="H2618" i="2"/>
  <c r="I2618" i="2"/>
  <c r="J2618" i="2"/>
  <c r="E2619" i="2"/>
  <c r="F2619" i="2"/>
  <c r="H2619" i="2"/>
  <c r="I2619" i="2"/>
  <c r="J2619" i="2"/>
  <c r="E2620" i="2"/>
  <c r="F2620" i="2"/>
  <c r="H2620" i="2"/>
  <c r="I2620" i="2"/>
  <c r="J2620" i="2"/>
  <c r="E2621" i="2"/>
  <c r="F2621" i="2"/>
  <c r="H2621" i="2"/>
  <c r="I2621" i="2"/>
  <c r="J2621" i="2"/>
  <c r="E2622" i="2"/>
  <c r="F2622" i="2"/>
  <c r="H2622" i="2"/>
  <c r="I2622" i="2"/>
  <c r="J2622" i="2"/>
  <c r="E2623" i="2"/>
  <c r="F2623" i="2"/>
  <c r="H2623" i="2"/>
  <c r="I2623" i="2"/>
  <c r="J2623" i="2"/>
  <c r="E2624" i="2"/>
  <c r="F2624" i="2"/>
  <c r="H2624" i="2"/>
  <c r="I2624" i="2"/>
  <c r="J2624" i="2"/>
  <c r="E2625" i="2"/>
  <c r="F2625" i="2"/>
  <c r="H2625" i="2"/>
  <c r="I2625" i="2"/>
  <c r="J2625" i="2"/>
  <c r="E2626" i="2"/>
  <c r="F2626" i="2"/>
  <c r="H2626" i="2"/>
  <c r="I2626" i="2"/>
  <c r="J2626" i="2"/>
  <c r="E2627" i="2"/>
  <c r="F2627" i="2"/>
  <c r="H2627" i="2"/>
  <c r="I2627" i="2"/>
  <c r="J2627" i="2"/>
  <c r="E2628" i="2"/>
  <c r="F2628" i="2"/>
  <c r="H2628" i="2"/>
  <c r="I2628" i="2"/>
  <c r="J2628" i="2"/>
  <c r="E2629" i="2"/>
  <c r="F2629" i="2"/>
  <c r="H2629" i="2"/>
  <c r="I2629" i="2"/>
  <c r="J2629" i="2"/>
  <c r="E2630" i="2"/>
  <c r="F2630" i="2"/>
  <c r="H2630" i="2"/>
  <c r="I2630" i="2"/>
  <c r="J2630" i="2"/>
  <c r="E2584" i="2"/>
  <c r="F2584" i="2"/>
  <c r="H2584" i="2"/>
  <c r="I2584" i="2"/>
  <c r="J2584" i="2"/>
  <c r="E2585" i="2"/>
  <c r="F2585" i="2"/>
  <c r="H2585" i="2"/>
  <c r="I2585" i="2"/>
  <c r="J2585" i="2"/>
  <c r="E2586" i="2"/>
  <c r="F2586" i="2"/>
  <c r="H2586" i="2"/>
  <c r="I2586" i="2"/>
  <c r="J2586" i="2"/>
  <c r="E2587" i="2"/>
  <c r="F2587" i="2"/>
  <c r="H2587" i="2"/>
  <c r="I2587" i="2"/>
  <c r="J2587" i="2"/>
  <c r="E2588" i="2"/>
  <c r="F2588" i="2"/>
  <c r="H2588" i="2"/>
  <c r="I2588" i="2"/>
  <c r="J2588" i="2"/>
  <c r="E2589" i="2"/>
  <c r="F2589" i="2"/>
  <c r="H2589" i="2"/>
  <c r="I2589" i="2"/>
  <c r="J2589" i="2"/>
  <c r="E2590" i="2"/>
  <c r="F2590" i="2"/>
  <c r="H2590" i="2"/>
  <c r="I2590" i="2"/>
  <c r="J2590" i="2"/>
  <c r="E2591" i="2"/>
  <c r="F2591" i="2"/>
  <c r="H2591" i="2"/>
  <c r="I2591" i="2"/>
  <c r="J2591" i="2"/>
  <c r="E2592" i="2"/>
  <c r="F2592" i="2"/>
  <c r="H2592" i="2"/>
  <c r="I2592" i="2"/>
  <c r="J2592" i="2"/>
  <c r="E2593" i="2"/>
  <c r="F2593" i="2"/>
  <c r="H2593" i="2"/>
  <c r="I2593" i="2"/>
  <c r="J2593" i="2"/>
  <c r="E2594" i="2"/>
  <c r="F2594" i="2"/>
  <c r="H2594" i="2"/>
  <c r="I2594" i="2"/>
  <c r="J2594" i="2"/>
  <c r="E2595" i="2"/>
  <c r="F2595" i="2"/>
  <c r="H2595" i="2"/>
  <c r="I2595" i="2"/>
  <c r="J2595" i="2"/>
  <c r="E2596" i="2"/>
  <c r="F2596" i="2"/>
  <c r="H2596" i="2"/>
  <c r="I2596" i="2"/>
  <c r="J2596" i="2"/>
  <c r="E2597" i="2"/>
  <c r="F2597" i="2"/>
  <c r="H2597" i="2"/>
  <c r="I2597" i="2"/>
  <c r="J2597" i="2"/>
  <c r="E2598" i="2"/>
  <c r="F2598" i="2"/>
  <c r="H2598" i="2"/>
  <c r="I2598" i="2"/>
  <c r="J2598" i="2"/>
  <c r="E2564" i="2"/>
  <c r="F2564" i="2"/>
  <c r="H2564" i="2"/>
  <c r="I2564" i="2"/>
  <c r="J2564" i="2"/>
  <c r="E2565" i="2"/>
  <c r="F2565" i="2"/>
  <c r="H2565" i="2"/>
  <c r="I2565" i="2"/>
  <c r="J2565" i="2"/>
  <c r="E2566" i="2"/>
  <c r="F2566" i="2"/>
  <c r="H2566" i="2"/>
  <c r="I2566" i="2"/>
  <c r="J2566" i="2"/>
  <c r="E2567" i="2"/>
  <c r="F2567" i="2"/>
  <c r="H2567" i="2"/>
  <c r="I2567" i="2"/>
  <c r="J2567" i="2"/>
  <c r="E2568" i="2"/>
  <c r="F2568" i="2"/>
  <c r="H2568" i="2"/>
  <c r="I2568" i="2"/>
  <c r="J2568" i="2"/>
  <c r="E2569" i="2"/>
  <c r="F2569" i="2"/>
  <c r="H2569" i="2"/>
  <c r="I2569" i="2"/>
  <c r="J2569" i="2"/>
  <c r="E2570" i="2"/>
  <c r="F2570" i="2"/>
  <c r="H2570" i="2"/>
  <c r="I2570" i="2"/>
  <c r="J2570" i="2"/>
  <c r="E2571" i="2"/>
  <c r="F2571" i="2"/>
  <c r="H2571" i="2"/>
  <c r="I2571" i="2"/>
  <c r="J2571" i="2"/>
  <c r="E2572" i="2"/>
  <c r="F2572" i="2"/>
  <c r="H2572" i="2"/>
  <c r="I2572" i="2"/>
  <c r="J2572" i="2"/>
  <c r="E2573" i="2"/>
  <c r="F2573" i="2"/>
  <c r="H2573" i="2"/>
  <c r="I2573" i="2"/>
  <c r="J2573" i="2"/>
  <c r="E2574" i="2"/>
  <c r="F2574" i="2"/>
  <c r="H2574" i="2"/>
  <c r="I2574" i="2"/>
  <c r="J2574" i="2"/>
  <c r="E2575" i="2"/>
  <c r="F2575" i="2"/>
  <c r="H2575" i="2"/>
  <c r="I2575" i="2"/>
  <c r="J2575" i="2"/>
  <c r="E2576" i="2"/>
  <c r="F2576" i="2"/>
  <c r="H2576" i="2"/>
  <c r="I2576" i="2"/>
  <c r="J2576" i="2"/>
  <c r="E2577" i="2"/>
  <c r="F2577" i="2"/>
  <c r="H2577" i="2"/>
  <c r="I2577" i="2"/>
  <c r="J2577" i="2"/>
  <c r="E2578" i="2"/>
  <c r="F2578" i="2"/>
  <c r="H2578" i="2"/>
  <c r="I2578" i="2"/>
  <c r="J2578" i="2"/>
  <c r="E2579" i="2"/>
  <c r="F2579" i="2"/>
  <c r="H2579" i="2"/>
  <c r="I2579" i="2"/>
  <c r="J2579" i="2"/>
  <c r="E2580" i="2"/>
  <c r="F2580" i="2"/>
  <c r="H2580" i="2"/>
  <c r="I2580" i="2"/>
  <c r="J2580" i="2"/>
  <c r="E2581" i="2"/>
  <c r="F2581" i="2"/>
  <c r="H2581" i="2"/>
  <c r="I2581" i="2"/>
  <c r="J2581" i="2"/>
  <c r="E2582" i="2"/>
  <c r="F2582" i="2"/>
  <c r="H2582" i="2"/>
  <c r="I2582" i="2"/>
  <c r="J2582" i="2"/>
  <c r="E2583" i="2"/>
  <c r="F2583" i="2"/>
  <c r="H2583" i="2"/>
  <c r="I2583" i="2"/>
  <c r="J2583" i="2"/>
  <c r="E2548" i="2"/>
  <c r="F2548" i="2"/>
  <c r="H2548" i="2"/>
  <c r="I2548" i="2"/>
  <c r="J2548" i="2"/>
  <c r="E2549" i="2"/>
  <c r="F2549" i="2"/>
  <c r="H2549" i="2"/>
  <c r="I2549" i="2"/>
  <c r="J2549" i="2"/>
  <c r="E2550" i="2"/>
  <c r="F2550" i="2"/>
  <c r="H2550" i="2"/>
  <c r="I2550" i="2"/>
  <c r="J2550" i="2"/>
  <c r="E2551" i="2"/>
  <c r="F2551" i="2"/>
  <c r="H2551" i="2"/>
  <c r="I2551" i="2"/>
  <c r="J2551" i="2"/>
  <c r="E2552" i="2"/>
  <c r="F2552" i="2"/>
  <c r="H2552" i="2"/>
  <c r="I2552" i="2"/>
  <c r="J2552" i="2"/>
  <c r="E2553" i="2"/>
  <c r="F2553" i="2"/>
  <c r="H2553" i="2"/>
  <c r="I2553" i="2"/>
  <c r="J2553" i="2"/>
  <c r="E2554" i="2"/>
  <c r="F2554" i="2"/>
  <c r="H2554" i="2"/>
  <c r="I2554" i="2"/>
  <c r="J2554" i="2"/>
  <c r="E2555" i="2"/>
  <c r="F2555" i="2"/>
  <c r="H2555" i="2"/>
  <c r="I2555" i="2"/>
  <c r="J2555" i="2"/>
  <c r="E2556" i="2"/>
  <c r="F2556" i="2"/>
  <c r="H2556" i="2"/>
  <c r="I2556" i="2"/>
  <c r="J2556" i="2"/>
  <c r="E2557" i="2"/>
  <c r="F2557" i="2"/>
  <c r="H2557" i="2"/>
  <c r="I2557" i="2"/>
  <c r="J2557" i="2"/>
  <c r="E2558" i="2"/>
  <c r="F2558" i="2"/>
  <c r="H2558" i="2"/>
  <c r="I2558" i="2"/>
  <c r="J2558" i="2"/>
  <c r="E2559" i="2"/>
  <c r="F2559" i="2"/>
  <c r="H2559" i="2"/>
  <c r="I2559" i="2"/>
  <c r="J2559" i="2"/>
  <c r="E2560" i="2"/>
  <c r="F2560" i="2"/>
  <c r="H2560" i="2"/>
  <c r="I2560" i="2"/>
  <c r="J2560" i="2"/>
  <c r="E2561" i="2"/>
  <c r="F2561" i="2"/>
  <c r="H2561" i="2"/>
  <c r="I2561" i="2"/>
  <c r="J2561" i="2"/>
  <c r="E2562" i="2"/>
  <c r="F2562" i="2"/>
  <c r="H2562" i="2"/>
  <c r="I2562" i="2"/>
  <c r="J2562" i="2"/>
  <c r="E2563" i="2"/>
  <c r="F2563" i="2"/>
  <c r="H2563" i="2"/>
  <c r="I2563" i="2"/>
  <c r="J2563" i="2"/>
  <c r="E2532" i="2"/>
  <c r="F2532" i="2"/>
  <c r="H2532" i="2"/>
  <c r="I2532" i="2"/>
  <c r="J2532" i="2"/>
  <c r="E2530" i="2"/>
  <c r="F2530" i="2"/>
  <c r="H2530" i="2"/>
  <c r="I2530" i="2"/>
  <c r="J2530" i="2"/>
  <c r="E2531" i="2"/>
  <c r="F2531" i="2"/>
  <c r="H2531" i="2"/>
  <c r="I2531" i="2"/>
  <c r="J2531" i="2"/>
  <c r="E2533" i="2"/>
  <c r="F2533" i="2"/>
  <c r="H2533" i="2"/>
  <c r="I2533" i="2"/>
  <c r="J2533" i="2"/>
  <c r="E2534" i="2"/>
  <c r="F2534" i="2"/>
  <c r="H2534" i="2"/>
  <c r="I2534" i="2"/>
  <c r="J2534" i="2"/>
  <c r="E2535" i="2"/>
  <c r="F2535" i="2"/>
  <c r="H2535" i="2"/>
  <c r="I2535" i="2"/>
  <c r="J2535" i="2"/>
  <c r="E2536" i="2"/>
  <c r="F2536" i="2"/>
  <c r="H2536" i="2"/>
  <c r="I2536" i="2"/>
  <c r="J2536" i="2"/>
  <c r="E2537" i="2"/>
  <c r="F2537" i="2"/>
  <c r="H2537" i="2"/>
  <c r="I2537" i="2"/>
  <c r="J2537" i="2"/>
  <c r="E2538" i="2"/>
  <c r="F2538" i="2"/>
  <c r="H2538" i="2"/>
  <c r="I2538" i="2"/>
  <c r="J2538" i="2"/>
  <c r="E2539" i="2"/>
  <c r="F2539" i="2"/>
  <c r="H2539" i="2"/>
  <c r="I2539" i="2"/>
  <c r="J2539" i="2"/>
  <c r="E2540" i="2"/>
  <c r="F2540" i="2"/>
  <c r="H2540" i="2"/>
  <c r="I2540" i="2"/>
  <c r="J2540" i="2"/>
  <c r="E2541" i="2"/>
  <c r="F2541" i="2"/>
  <c r="H2541" i="2"/>
  <c r="I2541" i="2"/>
  <c r="J2541" i="2"/>
  <c r="E2542" i="2"/>
  <c r="F2542" i="2"/>
  <c r="H2542" i="2"/>
  <c r="I2542" i="2"/>
  <c r="J2542" i="2"/>
  <c r="E2543" i="2"/>
  <c r="F2543" i="2"/>
  <c r="H2543" i="2"/>
  <c r="I2543" i="2"/>
  <c r="J2543" i="2"/>
  <c r="E2544" i="2"/>
  <c r="F2544" i="2"/>
  <c r="H2544" i="2"/>
  <c r="I2544" i="2"/>
  <c r="J2544" i="2"/>
  <c r="E2545" i="2"/>
  <c r="F2545" i="2"/>
  <c r="H2545" i="2"/>
  <c r="I2545" i="2"/>
  <c r="J2545" i="2"/>
  <c r="E2546" i="2"/>
  <c r="F2546" i="2"/>
  <c r="H2546" i="2"/>
  <c r="I2546" i="2"/>
  <c r="J2546" i="2"/>
  <c r="E2547" i="2"/>
  <c r="F2547" i="2"/>
  <c r="H2547" i="2"/>
  <c r="I2547" i="2"/>
  <c r="J2547" i="2"/>
  <c r="E2515" i="2"/>
  <c r="F2515" i="2"/>
  <c r="H2515" i="2"/>
  <c r="I2515" i="2"/>
  <c r="J2515" i="2"/>
  <c r="E2516" i="2"/>
  <c r="F2516" i="2"/>
  <c r="H2516" i="2"/>
  <c r="I2516" i="2"/>
  <c r="J2516" i="2"/>
  <c r="E2517" i="2"/>
  <c r="F2517" i="2"/>
  <c r="H2517" i="2"/>
  <c r="I2517" i="2"/>
  <c r="J2517" i="2"/>
  <c r="E2518" i="2"/>
  <c r="F2518" i="2"/>
  <c r="H2518" i="2"/>
  <c r="I2518" i="2"/>
  <c r="J2518" i="2"/>
  <c r="E2519" i="2"/>
  <c r="F2519" i="2"/>
  <c r="H2519" i="2"/>
  <c r="I2519" i="2"/>
  <c r="J2519" i="2"/>
  <c r="E2520" i="2"/>
  <c r="F2520" i="2"/>
  <c r="H2520" i="2"/>
  <c r="I2520" i="2"/>
  <c r="J2520" i="2"/>
  <c r="E2521" i="2"/>
  <c r="F2521" i="2"/>
  <c r="H2521" i="2"/>
  <c r="I2521" i="2"/>
  <c r="J2521" i="2"/>
  <c r="E2522" i="2"/>
  <c r="F2522" i="2"/>
  <c r="H2522" i="2"/>
  <c r="I2522" i="2"/>
  <c r="J2522" i="2"/>
  <c r="E2523" i="2"/>
  <c r="F2523" i="2"/>
  <c r="H2523" i="2"/>
  <c r="I2523" i="2"/>
  <c r="J2523" i="2"/>
  <c r="E2524" i="2"/>
  <c r="F2524" i="2"/>
  <c r="H2524" i="2"/>
  <c r="I2524" i="2"/>
  <c r="J2524" i="2"/>
  <c r="E2525" i="2"/>
  <c r="F2525" i="2"/>
  <c r="H2525" i="2"/>
  <c r="I2525" i="2"/>
  <c r="J2525" i="2"/>
  <c r="E2526" i="2"/>
  <c r="F2526" i="2"/>
  <c r="H2526" i="2"/>
  <c r="I2526" i="2"/>
  <c r="J2526" i="2"/>
  <c r="E2527" i="2"/>
  <c r="F2527" i="2"/>
  <c r="H2527" i="2"/>
  <c r="I2527" i="2"/>
  <c r="J2527" i="2"/>
  <c r="E2528" i="2"/>
  <c r="F2528" i="2"/>
  <c r="H2528" i="2"/>
  <c r="I2528" i="2"/>
  <c r="J2528" i="2"/>
  <c r="E2529" i="2"/>
  <c r="F2529" i="2"/>
  <c r="H2529" i="2"/>
  <c r="I2529" i="2"/>
  <c r="J2529" i="2"/>
  <c r="E2504" i="2"/>
  <c r="F2504" i="2"/>
  <c r="H2504" i="2"/>
  <c r="I2504" i="2"/>
  <c r="J2504" i="2"/>
  <c r="E2505" i="2"/>
  <c r="F2505" i="2"/>
  <c r="H2505" i="2"/>
  <c r="I2505" i="2"/>
  <c r="J2505" i="2"/>
  <c r="E2506" i="2"/>
  <c r="F2506" i="2"/>
  <c r="H2506" i="2"/>
  <c r="I2506" i="2"/>
  <c r="J2506" i="2"/>
  <c r="E2507" i="2"/>
  <c r="F2507" i="2"/>
  <c r="H2507" i="2"/>
  <c r="I2507" i="2"/>
  <c r="J2507" i="2"/>
  <c r="E2508" i="2"/>
  <c r="F2508" i="2"/>
  <c r="H2508" i="2"/>
  <c r="I2508" i="2"/>
  <c r="J2508" i="2"/>
  <c r="E2509" i="2"/>
  <c r="F2509" i="2"/>
  <c r="H2509" i="2"/>
  <c r="I2509" i="2"/>
  <c r="J2509" i="2"/>
  <c r="E2510" i="2"/>
  <c r="F2510" i="2"/>
  <c r="H2510" i="2"/>
  <c r="I2510" i="2"/>
  <c r="J2510" i="2"/>
  <c r="E2511" i="2"/>
  <c r="F2511" i="2"/>
  <c r="H2511" i="2"/>
  <c r="I2511" i="2"/>
  <c r="J2511" i="2"/>
  <c r="E2512" i="2"/>
  <c r="F2512" i="2"/>
  <c r="H2512" i="2"/>
  <c r="I2512" i="2"/>
  <c r="J2512" i="2"/>
  <c r="E2513" i="2"/>
  <c r="F2513" i="2"/>
  <c r="H2513" i="2"/>
  <c r="I2513" i="2"/>
  <c r="J2513" i="2"/>
  <c r="E2514" i="2"/>
  <c r="F2514" i="2"/>
  <c r="H2514" i="2"/>
  <c r="I2514" i="2"/>
  <c r="J2514" i="2"/>
  <c r="E2479" i="2"/>
  <c r="F2479" i="2"/>
  <c r="H2479" i="2"/>
  <c r="I2479" i="2"/>
  <c r="J2479" i="2"/>
  <c r="E2480" i="2"/>
  <c r="F2480" i="2"/>
  <c r="H2480" i="2"/>
  <c r="I2480" i="2"/>
  <c r="J2480" i="2"/>
  <c r="E2481" i="2"/>
  <c r="F2481" i="2"/>
  <c r="H2481" i="2"/>
  <c r="I2481" i="2"/>
  <c r="J2481" i="2"/>
  <c r="E2482" i="2"/>
  <c r="F2482" i="2"/>
  <c r="H2482" i="2"/>
  <c r="I2482" i="2"/>
  <c r="J2482" i="2"/>
  <c r="E2483" i="2"/>
  <c r="F2483" i="2"/>
  <c r="H2483" i="2"/>
  <c r="I2483" i="2"/>
  <c r="J2483" i="2"/>
  <c r="E2484" i="2"/>
  <c r="F2484" i="2"/>
  <c r="H2484" i="2"/>
  <c r="I2484" i="2"/>
  <c r="J2484" i="2"/>
  <c r="E2485" i="2"/>
  <c r="F2485" i="2"/>
  <c r="H2485" i="2"/>
  <c r="I2485" i="2"/>
  <c r="J2485" i="2"/>
  <c r="E2486" i="2"/>
  <c r="F2486" i="2"/>
  <c r="H2486" i="2"/>
  <c r="I2486" i="2"/>
  <c r="J2486" i="2"/>
  <c r="E2487" i="2"/>
  <c r="F2487" i="2"/>
  <c r="H2487" i="2"/>
  <c r="I2487" i="2"/>
  <c r="J2487" i="2"/>
  <c r="E2488" i="2"/>
  <c r="F2488" i="2"/>
  <c r="H2488" i="2"/>
  <c r="I2488" i="2"/>
  <c r="J2488" i="2"/>
  <c r="E2489" i="2"/>
  <c r="F2489" i="2"/>
  <c r="H2489" i="2"/>
  <c r="I2489" i="2"/>
  <c r="J2489" i="2"/>
  <c r="E2490" i="2"/>
  <c r="F2490" i="2"/>
  <c r="H2490" i="2"/>
  <c r="I2490" i="2"/>
  <c r="J2490" i="2"/>
  <c r="E2491" i="2"/>
  <c r="F2491" i="2"/>
  <c r="H2491" i="2"/>
  <c r="I2491" i="2"/>
  <c r="J2491" i="2"/>
  <c r="E2492" i="2"/>
  <c r="F2492" i="2"/>
  <c r="H2492" i="2"/>
  <c r="I2492" i="2"/>
  <c r="J2492" i="2"/>
  <c r="E2493" i="2"/>
  <c r="F2493" i="2"/>
  <c r="H2493" i="2"/>
  <c r="I2493" i="2"/>
  <c r="J2493" i="2"/>
  <c r="E2494" i="2"/>
  <c r="F2494" i="2"/>
  <c r="H2494" i="2"/>
  <c r="I2494" i="2"/>
  <c r="J2494" i="2"/>
  <c r="E2495" i="2"/>
  <c r="F2495" i="2"/>
  <c r="H2495" i="2"/>
  <c r="I2495" i="2"/>
  <c r="J2495" i="2"/>
  <c r="E2496" i="2"/>
  <c r="F2496" i="2"/>
  <c r="H2496" i="2"/>
  <c r="I2496" i="2"/>
  <c r="J2496" i="2"/>
  <c r="E2497" i="2"/>
  <c r="F2497" i="2"/>
  <c r="H2497" i="2"/>
  <c r="I2497" i="2"/>
  <c r="J2497" i="2"/>
  <c r="E2498" i="2"/>
  <c r="F2498" i="2"/>
  <c r="H2498" i="2"/>
  <c r="I2498" i="2"/>
  <c r="J2498" i="2"/>
  <c r="E2499" i="2"/>
  <c r="F2499" i="2"/>
  <c r="H2499" i="2"/>
  <c r="I2499" i="2"/>
  <c r="J2499" i="2"/>
  <c r="E2500" i="2"/>
  <c r="F2500" i="2"/>
  <c r="H2500" i="2"/>
  <c r="I2500" i="2"/>
  <c r="J2500" i="2"/>
  <c r="E2501" i="2"/>
  <c r="F2501" i="2"/>
  <c r="H2501" i="2"/>
  <c r="I2501" i="2"/>
  <c r="J2501" i="2"/>
  <c r="E2469" i="2"/>
  <c r="F2469" i="2"/>
  <c r="H2469" i="2"/>
  <c r="I2469" i="2"/>
  <c r="J2469" i="2"/>
  <c r="E2470" i="2"/>
  <c r="F2470" i="2"/>
  <c r="H2470" i="2"/>
  <c r="I2470" i="2"/>
  <c r="J2470" i="2"/>
  <c r="E2471" i="2"/>
  <c r="F2471" i="2"/>
  <c r="H2471" i="2"/>
  <c r="I2471" i="2"/>
  <c r="J2471" i="2"/>
  <c r="E2472" i="2"/>
  <c r="F2472" i="2"/>
  <c r="H2472" i="2"/>
  <c r="I2472" i="2"/>
  <c r="J2472" i="2"/>
  <c r="E2473" i="2"/>
  <c r="F2473" i="2"/>
  <c r="H2473" i="2"/>
  <c r="I2473" i="2"/>
  <c r="J2473" i="2"/>
  <c r="E2474" i="2"/>
  <c r="F2474" i="2"/>
  <c r="H2474" i="2"/>
  <c r="I2474" i="2"/>
  <c r="J2474" i="2"/>
  <c r="E2475" i="2"/>
  <c r="F2475" i="2"/>
  <c r="H2475" i="2"/>
  <c r="I2475" i="2"/>
  <c r="J2475" i="2"/>
  <c r="E2476" i="2"/>
  <c r="F2476" i="2"/>
  <c r="H2476" i="2"/>
  <c r="I2476" i="2"/>
  <c r="J2476" i="2"/>
  <c r="E2477" i="2"/>
  <c r="F2477" i="2"/>
  <c r="H2477" i="2"/>
  <c r="I2477" i="2"/>
  <c r="J2477" i="2"/>
  <c r="E2463" i="2"/>
  <c r="F2463" i="2"/>
  <c r="H2463" i="2"/>
  <c r="I2463" i="2"/>
  <c r="J2463" i="2"/>
  <c r="E2464" i="2"/>
  <c r="F2464" i="2"/>
  <c r="H2464" i="2"/>
  <c r="I2464" i="2"/>
  <c r="J2464" i="2"/>
  <c r="E2465" i="2"/>
  <c r="F2465" i="2"/>
  <c r="H2465" i="2"/>
  <c r="I2465" i="2"/>
  <c r="J2465" i="2"/>
  <c r="E2466" i="2"/>
  <c r="F2466" i="2"/>
  <c r="H2466" i="2"/>
  <c r="I2466" i="2"/>
  <c r="J2466" i="2"/>
  <c r="E2467" i="2"/>
  <c r="F2467" i="2"/>
  <c r="H2467" i="2"/>
  <c r="I2467" i="2"/>
  <c r="J2467" i="2"/>
  <c r="E2468" i="2"/>
  <c r="F2468" i="2"/>
  <c r="H2468" i="2"/>
  <c r="I2468" i="2"/>
  <c r="J2468" i="2"/>
  <c r="E2478" i="2"/>
  <c r="F2478" i="2"/>
  <c r="H2478" i="2"/>
  <c r="I2478" i="2"/>
  <c r="J2478" i="2"/>
  <c r="E2502" i="2"/>
  <c r="F2502" i="2"/>
  <c r="H2502" i="2"/>
  <c r="I2502" i="2"/>
  <c r="J2502" i="2"/>
  <c r="E2503" i="2"/>
  <c r="F2503" i="2"/>
  <c r="H2503" i="2"/>
  <c r="I2503" i="2"/>
  <c r="J2503" i="2"/>
  <c r="E2403" i="2"/>
  <c r="F2403" i="2"/>
  <c r="H2403" i="2"/>
  <c r="I2403" i="2"/>
  <c r="J2403" i="2"/>
  <c r="E2404" i="2"/>
  <c r="F2404" i="2"/>
  <c r="H2404" i="2"/>
  <c r="I2404" i="2"/>
  <c r="J2404" i="2"/>
  <c r="E2405" i="2"/>
  <c r="F2405" i="2"/>
  <c r="H2405" i="2"/>
  <c r="I2405" i="2"/>
  <c r="J2405" i="2"/>
  <c r="E2406" i="2"/>
  <c r="F2406" i="2"/>
  <c r="H2406" i="2"/>
  <c r="I2406" i="2"/>
  <c r="J2406" i="2"/>
  <c r="E2407" i="2"/>
  <c r="F2407" i="2"/>
  <c r="H2407" i="2"/>
  <c r="I2407" i="2"/>
  <c r="J2407" i="2"/>
  <c r="E2408" i="2"/>
  <c r="F2408" i="2"/>
  <c r="H2408" i="2"/>
  <c r="I2408" i="2"/>
  <c r="J2408" i="2"/>
  <c r="E2409" i="2"/>
  <c r="F2409" i="2"/>
  <c r="H2409" i="2"/>
  <c r="I2409" i="2"/>
  <c r="J2409" i="2"/>
  <c r="E2410" i="2"/>
  <c r="F2410" i="2"/>
  <c r="H2410" i="2"/>
  <c r="I2410" i="2"/>
  <c r="J2410" i="2"/>
  <c r="E2411" i="2"/>
  <c r="F2411" i="2"/>
  <c r="H2411" i="2"/>
  <c r="I2411" i="2"/>
  <c r="J2411" i="2"/>
  <c r="E2412" i="2"/>
  <c r="F2412" i="2"/>
  <c r="H2412" i="2"/>
  <c r="I2412" i="2"/>
  <c r="J2412" i="2"/>
  <c r="E2413" i="2"/>
  <c r="F2413" i="2"/>
  <c r="H2413" i="2"/>
  <c r="I2413" i="2"/>
  <c r="J2413" i="2"/>
  <c r="E2414" i="2"/>
  <c r="F2414" i="2"/>
  <c r="H2414" i="2"/>
  <c r="I2414" i="2"/>
  <c r="J2414" i="2"/>
  <c r="E2415" i="2"/>
  <c r="F2415" i="2"/>
  <c r="H2415" i="2"/>
  <c r="I2415" i="2"/>
  <c r="J2415" i="2"/>
  <c r="E2416" i="2"/>
  <c r="F2416" i="2"/>
  <c r="H2416" i="2"/>
  <c r="I2416" i="2"/>
  <c r="J2416" i="2"/>
  <c r="E2417" i="2"/>
  <c r="F2417" i="2"/>
  <c r="H2417" i="2"/>
  <c r="I2417" i="2"/>
  <c r="J2417" i="2"/>
  <c r="E2418" i="2"/>
  <c r="F2418" i="2"/>
  <c r="H2418" i="2"/>
  <c r="I2418" i="2"/>
  <c r="J2418" i="2"/>
  <c r="E2419" i="2"/>
  <c r="F2419" i="2"/>
  <c r="H2419" i="2"/>
  <c r="I2419" i="2"/>
  <c r="J2419" i="2"/>
  <c r="E2420" i="2"/>
  <c r="F2420" i="2"/>
  <c r="H2420" i="2"/>
  <c r="I2420" i="2"/>
  <c r="J2420" i="2"/>
  <c r="E2421" i="2"/>
  <c r="F2421" i="2"/>
  <c r="H2421" i="2"/>
  <c r="I2421" i="2"/>
  <c r="J2421" i="2"/>
  <c r="E2422" i="2"/>
  <c r="F2422" i="2"/>
  <c r="H2422" i="2"/>
  <c r="I2422" i="2"/>
  <c r="J2422" i="2"/>
  <c r="E2423" i="2"/>
  <c r="F2423" i="2"/>
  <c r="H2423" i="2"/>
  <c r="I2423" i="2"/>
  <c r="J2423" i="2"/>
  <c r="E2424" i="2"/>
  <c r="F2424" i="2"/>
  <c r="H2424" i="2"/>
  <c r="I2424" i="2"/>
  <c r="J2424" i="2"/>
  <c r="E2425" i="2"/>
  <c r="F2425" i="2"/>
  <c r="H2425" i="2"/>
  <c r="I2425" i="2"/>
  <c r="J2425" i="2"/>
  <c r="E2426" i="2"/>
  <c r="F2426" i="2"/>
  <c r="H2426" i="2"/>
  <c r="I2426" i="2"/>
  <c r="J2426" i="2"/>
  <c r="E2427" i="2"/>
  <c r="F2427" i="2"/>
  <c r="H2427" i="2"/>
  <c r="I2427" i="2"/>
  <c r="J2427" i="2"/>
  <c r="E2428" i="2"/>
  <c r="F2428" i="2"/>
  <c r="H2428" i="2"/>
  <c r="I2428" i="2"/>
  <c r="J2428" i="2"/>
  <c r="E2429" i="2"/>
  <c r="F2429" i="2"/>
  <c r="H2429" i="2"/>
  <c r="I2429" i="2"/>
  <c r="J2429" i="2"/>
  <c r="E2430" i="2"/>
  <c r="F2430" i="2"/>
  <c r="H2430" i="2"/>
  <c r="I2430" i="2"/>
  <c r="J2430" i="2"/>
  <c r="E2431" i="2"/>
  <c r="F2431" i="2"/>
  <c r="H2431" i="2"/>
  <c r="I2431" i="2"/>
  <c r="J2431" i="2"/>
  <c r="E2432" i="2"/>
  <c r="F2432" i="2"/>
  <c r="H2432" i="2"/>
  <c r="I2432" i="2"/>
  <c r="J2432" i="2"/>
  <c r="E2433" i="2"/>
  <c r="F2433" i="2"/>
  <c r="H2433" i="2"/>
  <c r="I2433" i="2"/>
  <c r="J2433" i="2"/>
  <c r="E2434" i="2"/>
  <c r="F2434" i="2"/>
  <c r="H2434" i="2"/>
  <c r="I2434" i="2"/>
  <c r="J2434" i="2"/>
  <c r="E2435" i="2"/>
  <c r="F2435" i="2"/>
  <c r="H2435" i="2"/>
  <c r="I2435" i="2"/>
  <c r="J2435" i="2"/>
  <c r="E2436" i="2"/>
  <c r="F2436" i="2"/>
  <c r="H2436" i="2"/>
  <c r="I2436" i="2"/>
  <c r="J2436" i="2"/>
  <c r="E2437" i="2"/>
  <c r="F2437" i="2"/>
  <c r="H2437" i="2"/>
  <c r="I2437" i="2"/>
  <c r="J2437" i="2"/>
  <c r="E2438" i="2"/>
  <c r="F2438" i="2"/>
  <c r="H2438" i="2"/>
  <c r="I2438" i="2"/>
  <c r="J2438" i="2"/>
  <c r="E2439" i="2"/>
  <c r="F2439" i="2"/>
  <c r="H2439" i="2"/>
  <c r="I2439" i="2"/>
  <c r="J2439" i="2"/>
  <c r="E2440" i="2"/>
  <c r="F2440" i="2"/>
  <c r="H2440" i="2"/>
  <c r="I2440" i="2"/>
  <c r="J2440" i="2"/>
  <c r="E2441" i="2"/>
  <c r="F2441" i="2"/>
  <c r="H2441" i="2"/>
  <c r="I2441" i="2"/>
  <c r="J2441" i="2"/>
  <c r="E2442" i="2"/>
  <c r="F2442" i="2"/>
  <c r="H2442" i="2"/>
  <c r="I2442" i="2"/>
  <c r="J2442" i="2"/>
  <c r="E2443" i="2"/>
  <c r="F2443" i="2"/>
  <c r="H2443" i="2"/>
  <c r="I2443" i="2"/>
  <c r="J2443" i="2"/>
  <c r="E2444" i="2"/>
  <c r="F2444" i="2"/>
  <c r="H2444" i="2"/>
  <c r="I2444" i="2"/>
  <c r="J2444" i="2"/>
  <c r="E2445" i="2"/>
  <c r="F2445" i="2"/>
  <c r="H2445" i="2"/>
  <c r="I2445" i="2"/>
  <c r="J2445" i="2"/>
  <c r="E2446" i="2"/>
  <c r="F2446" i="2"/>
  <c r="H2446" i="2"/>
  <c r="I2446" i="2"/>
  <c r="J2446" i="2"/>
  <c r="E2447" i="2"/>
  <c r="F2447" i="2"/>
  <c r="H2447" i="2"/>
  <c r="I2447" i="2"/>
  <c r="J2447" i="2"/>
  <c r="E2448" i="2"/>
  <c r="F2448" i="2"/>
  <c r="H2448" i="2"/>
  <c r="I2448" i="2"/>
  <c r="J2448" i="2"/>
  <c r="E2449" i="2"/>
  <c r="F2449" i="2"/>
  <c r="H2449" i="2"/>
  <c r="I2449" i="2"/>
  <c r="J2449" i="2"/>
  <c r="E2450" i="2"/>
  <c r="F2450" i="2"/>
  <c r="H2450" i="2"/>
  <c r="I2450" i="2"/>
  <c r="J2450" i="2"/>
  <c r="E2451" i="2"/>
  <c r="F2451" i="2"/>
  <c r="H2451" i="2"/>
  <c r="I2451" i="2"/>
  <c r="J2451" i="2"/>
  <c r="E2452" i="2"/>
  <c r="F2452" i="2"/>
  <c r="H2452" i="2"/>
  <c r="I2452" i="2"/>
  <c r="J2452" i="2"/>
  <c r="E2453" i="2"/>
  <c r="F2453" i="2"/>
  <c r="H2453" i="2"/>
  <c r="I2453" i="2"/>
  <c r="J2453" i="2"/>
  <c r="E2454" i="2"/>
  <c r="F2454" i="2"/>
  <c r="H2454" i="2"/>
  <c r="I2454" i="2"/>
  <c r="J2454" i="2"/>
  <c r="E2455" i="2"/>
  <c r="F2455" i="2"/>
  <c r="H2455" i="2"/>
  <c r="I2455" i="2"/>
  <c r="J2455" i="2"/>
  <c r="E2456" i="2"/>
  <c r="F2456" i="2"/>
  <c r="H2456" i="2"/>
  <c r="I2456" i="2"/>
  <c r="J2456" i="2"/>
  <c r="E2457" i="2"/>
  <c r="F2457" i="2"/>
  <c r="H2457" i="2"/>
  <c r="I2457" i="2"/>
  <c r="J2457" i="2"/>
  <c r="E2458" i="2"/>
  <c r="F2458" i="2"/>
  <c r="H2458" i="2"/>
  <c r="I2458" i="2"/>
  <c r="J2458" i="2"/>
  <c r="E2459" i="2"/>
  <c r="F2459" i="2"/>
  <c r="H2459" i="2"/>
  <c r="I2459" i="2"/>
  <c r="J2459" i="2"/>
  <c r="E2460" i="2"/>
  <c r="F2460" i="2"/>
  <c r="H2460" i="2"/>
  <c r="I2460" i="2"/>
  <c r="J2460" i="2"/>
  <c r="E2461" i="2"/>
  <c r="F2461" i="2"/>
  <c r="H2461" i="2"/>
  <c r="I2461" i="2"/>
  <c r="J2461" i="2"/>
  <c r="E2462" i="2"/>
  <c r="F2462" i="2"/>
  <c r="H2462" i="2"/>
  <c r="I2462" i="2"/>
  <c r="J2462" i="2"/>
  <c r="E2374" i="2"/>
  <c r="F2374" i="2"/>
  <c r="H2374" i="2"/>
  <c r="I2374" i="2"/>
  <c r="J2374" i="2"/>
  <c r="E2375" i="2"/>
  <c r="F2375" i="2"/>
  <c r="H2375" i="2"/>
  <c r="I2375" i="2"/>
  <c r="J2375" i="2"/>
  <c r="E2376" i="2"/>
  <c r="F2376" i="2"/>
  <c r="H2376" i="2"/>
  <c r="I2376" i="2"/>
  <c r="J2376" i="2"/>
  <c r="E2377" i="2"/>
  <c r="F2377" i="2"/>
  <c r="H2377" i="2"/>
  <c r="I2377" i="2"/>
  <c r="J2377" i="2"/>
  <c r="E2378" i="2"/>
  <c r="F2378" i="2"/>
  <c r="H2378" i="2"/>
  <c r="I2378" i="2"/>
  <c r="J2378" i="2"/>
  <c r="E2379" i="2"/>
  <c r="F2379" i="2"/>
  <c r="H2379" i="2"/>
  <c r="I2379" i="2"/>
  <c r="J2379" i="2"/>
  <c r="E2380" i="2"/>
  <c r="F2380" i="2"/>
  <c r="H2380" i="2"/>
  <c r="I2380" i="2"/>
  <c r="J2380" i="2"/>
  <c r="E2381" i="2"/>
  <c r="F2381" i="2"/>
  <c r="H2381" i="2"/>
  <c r="I2381" i="2"/>
  <c r="J2381" i="2"/>
  <c r="E2382" i="2"/>
  <c r="F2382" i="2"/>
  <c r="H2382" i="2"/>
  <c r="I2382" i="2"/>
  <c r="J2382" i="2"/>
  <c r="E2383" i="2"/>
  <c r="F2383" i="2"/>
  <c r="H2383" i="2"/>
  <c r="I2383" i="2"/>
  <c r="J2383" i="2"/>
  <c r="E2384" i="2"/>
  <c r="F2384" i="2"/>
  <c r="H2384" i="2"/>
  <c r="I2384" i="2"/>
  <c r="J2384" i="2"/>
  <c r="E2385" i="2"/>
  <c r="F2385" i="2"/>
  <c r="H2385" i="2"/>
  <c r="I2385" i="2"/>
  <c r="J2385" i="2"/>
  <c r="E2386" i="2"/>
  <c r="F2386" i="2"/>
  <c r="H2386" i="2"/>
  <c r="I2386" i="2"/>
  <c r="J2386" i="2"/>
  <c r="E2387" i="2"/>
  <c r="F2387" i="2"/>
  <c r="H2387" i="2"/>
  <c r="I2387" i="2"/>
  <c r="J2387" i="2"/>
  <c r="E2388" i="2"/>
  <c r="F2388" i="2"/>
  <c r="H2388" i="2"/>
  <c r="I2388" i="2"/>
  <c r="J2388" i="2"/>
  <c r="E2389" i="2"/>
  <c r="F2389" i="2"/>
  <c r="H2389" i="2"/>
  <c r="I2389" i="2"/>
  <c r="J2389" i="2"/>
  <c r="E2390" i="2"/>
  <c r="F2390" i="2"/>
  <c r="H2390" i="2"/>
  <c r="I2390" i="2"/>
  <c r="J2390" i="2"/>
  <c r="E2391" i="2"/>
  <c r="F2391" i="2"/>
  <c r="H2391" i="2"/>
  <c r="I2391" i="2"/>
  <c r="J2391" i="2"/>
  <c r="E2392" i="2"/>
  <c r="F2392" i="2"/>
  <c r="H2392" i="2"/>
  <c r="I2392" i="2"/>
  <c r="J2392" i="2"/>
  <c r="E2393" i="2"/>
  <c r="F2393" i="2"/>
  <c r="H2393" i="2"/>
  <c r="I2393" i="2"/>
  <c r="J2393" i="2"/>
  <c r="E2394" i="2"/>
  <c r="F2394" i="2"/>
  <c r="H2394" i="2"/>
  <c r="I2394" i="2"/>
  <c r="J2394" i="2"/>
  <c r="E2395" i="2"/>
  <c r="F2395" i="2"/>
  <c r="H2395" i="2"/>
  <c r="I2395" i="2"/>
  <c r="J2395" i="2"/>
  <c r="E2396" i="2"/>
  <c r="F2396" i="2"/>
  <c r="H2396" i="2"/>
  <c r="I2396" i="2"/>
  <c r="J2396" i="2"/>
  <c r="E2397" i="2"/>
  <c r="F2397" i="2"/>
  <c r="H2397" i="2"/>
  <c r="I2397" i="2"/>
  <c r="J2397" i="2"/>
  <c r="E2398" i="2"/>
  <c r="F2398" i="2"/>
  <c r="H2398" i="2"/>
  <c r="I2398" i="2"/>
  <c r="J2398" i="2"/>
  <c r="E2399" i="2"/>
  <c r="F2399" i="2"/>
  <c r="H2399" i="2"/>
  <c r="I2399" i="2"/>
  <c r="J2399" i="2"/>
  <c r="E2400" i="2"/>
  <c r="F2400" i="2"/>
  <c r="H2400" i="2"/>
  <c r="I2400" i="2"/>
  <c r="J2400" i="2"/>
  <c r="E2401" i="2"/>
  <c r="F2401" i="2"/>
  <c r="H2401" i="2"/>
  <c r="I2401" i="2"/>
  <c r="J2401" i="2"/>
  <c r="E2402" i="2"/>
  <c r="F2402" i="2"/>
  <c r="H2402" i="2"/>
  <c r="I2402" i="2"/>
  <c r="J2402" i="2"/>
  <c r="E2347" i="2"/>
  <c r="F2347" i="2"/>
  <c r="H2347" i="2"/>
  <c r="I2347" i="2"/>
  <c r="J2347" i="2"/>
  <c r="E2348" i="2"/>
  <c r="F2348" i="2"/>
  <c r="H2348" i="2"/>
  <c r="I2348" i="2"/>
  <c r="J2348" i="2"/>
  <c r="E2349" i="2"/>
  <c r="F2349" i="2"/>
  <c r="H2349" i="2"/>
  <c r="I2349" i="2"/>
  <c r="J2349" i="2"/>
  <c r="E2350" i="2"/>
  <c r="F2350" i="2"/>
  <c r="H2350" i="2"/>
  <c r="I2350" i="2"/>
  <c r="J2350" i="2"/>
  <c r="E2351" i="2"/>
  <c r="F2351" i="2"/>
  <c r="H2351" i="2"/>
  <c r="I2351" i="2"/>
  <c r="J2351" i="2"/>
  <c r="E2352" i="2"/>
  <c r="F2352" i="2"/>
  <c r="H2352" i="2"/>
  <c r="I2352" i="2"/>
  <c r="J2352" i="2"/>
  <c r="E2353" i="2"/>
  <c r="F2353" i="2"/>
  <c r="H2353" i="2"/>
  <c r="I2353" i="2"/>
  <c r="J2353" i="2"/>
  <c r="E2354" i="2"/>
  <c r="F2354" i="2"/>
  <c r="H2354" i="2"/>
  <c r="I2354" i="2"/>
  <c r="J2354" i="2"/>
  <c r="E2355" i="2"/>
  <c r="F2355" i="2"/>
  <c r="H2355" i="2"/>
  <c r="I2355" i="2"/>
  <c r="J2355" i="2"/>
  <c r="E2356" i="2"/>
  <c r="F2356" i="2"/>
  <c r="H2356" i="2"/>
  <c r="I2356" i="2"/>
  <c r="J2356" i="2"/>
  <c r="E2357" i="2"/>
  <c r="F2357" i="2"/>
  <c r="H2357" i="2"/>
  <c r="I2357" i="2"/>
  <c r="J2357" i="2"/>
  <c r="E2358" i="2"/>
  <c r="F2358" i="2"/>
  <c r="H2358" i="2"/>
  <c r="I2358" i="2"/>
  <c r="J2358" i="2"/>
  <c r="E2359" i="2"/>
  <c r="F2359" i="2"/>
  <c r="H2359" i="2"/>
  <c r="I2359" i="2"/>
  <c r="J2359" i="2"/>
  <c r="E2360" i="2"/>
  <c r="F2360" i="2"/>
  <c r="H2360" i="2"/>
  <c r="I2360" i="2"/>
  <c r="J2360" i="2"/>
  <c r="E2361" i="2"/>
  <c r="F2361" i="2"/>
  <c r="H2361" i="2"/>
  <c r="I2361" i="2"/>
  <c r="J2361" i="2"/>
  <c r="E2362" i="2"/>
  <c r="F2362" i="2"/>
  <c r="H2362" i="2"/>
  <c r="I2362" i="2"/>
  <c r="J2362" i="2"/>
  <c r="E2363" i="2"/>
  <c r="F2363" i="2"/>
  <c r="H2363" i="2"/>
  <c r="I2363" i="2"/>
  <c r="J2363" i="2"/>
  <c r="E2364" i="2"/>
  <c r="F2364" i="2"/>
  <c r="H2364" i="2"/>
  <c r="I2364" i="2"/>
  <c r="J2364" i="2"/>
  <c r="E2365" i="2"/>
  <c r="F2365" i="2"/>
  <c r="H2365" i="2"/>
  <c r="I2365" i="2"/>
  <c r="J2365" i="2"/>
  <c r="E2366" i="2"/>
  <c r="F2366" i="2"/>
  <c r="H2366" i="2"/>
  <c r="I2366" i="2"/>
  <c r="J2366" i="2"/>
  <c r="E2367" i="2"/>
  <c r="F2367" i="2"/>
  <c r="H2367" i="2"/>
  <c r="I2367" i="2"/>
  <c r="J2367" i="2"/>
  <c r="E2368" i="2"/>
  <c r="F2368" i="2"/>
  <c r="H2368" i="2"/>
  <c r="I2368" i="2"/>
  <c r="J2368" i="2"/>
  <c r="E2369" i="2"/>
  <c r="F2369" i="2"/>
  <c r="H2369" i="2"/>
  <c r="I2369" i="2"/>
  <c r="J2369" i="2"/>
  <c r="E2370" i="2"/>
  <c r="F2370" i="2"/>
  <c r="H2370" i="2"/>
  <c r="I2370" i="2"/>
  <c r="J2370" i="2"/>
  <c r="E2308" i="2"/>
  <c r="F2308" i="2"/>
  <c r="H2308" i="2"/>
  <c r="I2308" i="2"/>
  <c r="J2308" i="2"/>
  <c r="E2309" i="2"/>
  <c r="F2309" i="2"/>
  <c r="H2309" i="2"/>
  <c r="I2309" i="2"/>
  <c r="J2309" i="2"/>
  <c r="E2310" i="2"/>
  <c r="F2310" i="2"/>
  <c r="H2310" i="2"/>
  <c r="I2310" i="2"/>
  <c r="J2310" i="2"/>
  <c r="E2311" i="2"/>
  <c r="F2311" i="2"/>
  <c r="H2311" i="2"/>
  <c r="I2311" i="2"/>
  <c r="J2311" i="2"/>
  <c r="E2312" i="2"/>
  <c r="F2312" i="2"/>
  <c r="H2312" i="2"/>
  <c r="I2312" i="2"/>
  <c r="J2312" i="2"/>
  <c r="E2313" i="2"/>
  <c r="F2313" i="2"/>
  <c r="H2313" i="2"/>
  <c r="I2313" i="2"/>
  <c r="J2313" i="2"/>
  <c r="E2314" i="2"/>
  <c r="F2314" i="2"/>
  <c r="H2314" i="2"/>
  <c r="I2314" i="2"/>
  <c r="J2314" i="2"/>
  <c r="E2315" i="2"/>
  <c r="F2315" i="2"/>
  <c r="H2315" i="2"/>
  <c r="I2315" i="2"/>
  <c r="J2315" i="2"/>
  <c r="E2316" i="2"/>
  <c r="F2316" i="2"/>
  <c r="H2316" i="2"/>
  <c r="I2316" i="2"/>
  <c r="J2316" i="2"/>
  <c r="E2317" i="2"/>
  <c r="F2317" i="2"/>
  <c r="H2317" i="2"/>
  <c r="I2317" i="2"/>
  <c r="J2317" i="2"/>
  <c r="E2318" i="2"/>
  <c r="F2318" i="2"/>
  <c r="H2318" i="2"/>
  <c r="I2318" i="2"/>
  <c r="J2318" i="2"/>
  <c r="E2319" i="2"/>
  <c r="F2319" i="2"/>
  <c r="H2319" i="2"/>
  <c r="I2319" i="2"/>
  <c r="J2319" i="2"/>
  <c r="E2320" i="2"/>
  <c r="F2320" i="2"/>
  <c r="H2320" i="2"/>
  <c r="I2320" i="2"/>
  <c r="J2320" i="2"/>
  <c r="E2321" i="2"/>
  <c r="F2321" i="2"/>
  <c r="H2321" i="2"/>
  <c r="I2321" i="2"/>
  <c r="J2321" i="2"/>
  <c r="E2322" i="2"/>
  <c r="F2322" i="2"/>
  <c r="H2322" i="2"/>
  <c r="I2322" i="2"/>
  <c r="J2322" i="2"/>
  <c r="E2323" i="2"/>
  <c r="F2323" i="2"/>
  <c r="H2323" i="2"/>
  <c r="I2323" i="2"/>
  <c r="J2323" i="2"/>
  <c r="E2324" i="2"/>
  <c r="F2324" i="2"/>
  <c r="H2324" i="2"/>
  <c r="I2324" i="2"/>
  <c r="J2324" i="2"/>
  <c r="E2325" i="2"/>
  <c r="F2325" i="2"/>
  <c r="H2325" i="2"/>
  <c r="I2325" i="2"/>
  <c r="J2325" i="2"/>
  <c r="E2326" i="2"/>
  <c r="F2326" i="2"/>
  <c r="H2326" i="2"/>
  <c r="I2326" i="2"/>
  <c r="J2326" i="2"/>
  <c r="E2327" i="2"/>
  <c r="F2327" i="2"/>
  <c r="H2327" i="2"/>
  <c r="I2327" i="2"/>
  <c r="J2327" i="2"/>
  <c r="E2328" i="2"/>
  <c r="F2328" i="2"/>
  <c r="H2328" i="2"/>
  <c r="I2328" i="2"/>
  <c r="J2328" i="2"/>
  <c r="E2329" i="2"/>
  <c r="F2329" i="2"/>
  <c r="H2329" i="2"/>
  <c r="I2329" i="2"/>
  <c r="J2329" i="2"/>
  <c r="E2330" i="2"/>
  <c r="F2330" i="2"/>
  <c r="H2330" i="2"/>
  <c r="I2330" i="2"/>
  <c r="J2330" i="2"/>
  <c r="E2331" i="2"/>
  <c r="F2331" i="2"/>
  <c r="H2331" i="2"/>
  <c r="I2331" i="2"/>
  <c r="J2331" i="2"/>
  <c r="E2332" i="2"/>
  <c r="F2332" i="2"/>
  <c r="H2332" i="2"/>
  <c r="I2332" i="2"/>
  <c r="J2332" i="2"/>
  <c r="E2333" i="2"/>
  <c r="F2333" i="2"/>
  <c r="H2333" i="2"/>
  <c r="I2333" i="2"/>
  <c r="J2333" i="2"/>
  <c r="E2334" i="2"/>
  <c r="F2334" i="2"/>
  <c r="H2334" i="2"/>
  <c r="I2334" i="2"/>
  <c r="J2334" i="2"/>
  <c r="E2335" i="2"/>
  <c r="F2335" i="2"/>
  <c r="H2335" i="2"/>
  <c r="I2335" i="2"/>
  <c r="J2335" i="2"/>
  <c r="E2336" i="2"/>
  <c r="F2336" i="2"/>
  <c r="H2336" i="2"/>
  <c r="I2336" i="2"/>
  <c r="J2336" i="2"/>
  <c r="E2337" i="2"/>
  <c r="F2337" i="2"/>
  <c r="H2337" i="2"/>
  <c r="I2337" i="2"/>
  <c r="J2337" i="2"/>
  <c r="E2338" i="2"/>
  <c r="F2338" i="2"/>
  <c r="H2338" i="2"/>
  <c r="I2338" i="2"/>
  <c r="J2338" i="2"/>
  <c r="E2339" i="2"/>
  <c r="F2339" i="2"/>
  <c r="H2339" i="2"/>
  <c r="I2339" i="2"/>
  <c r="J2339" i="2"/>
  <c r="E2340" i="2"/>
  <c r="F2340" i="2"/>
  <c r="H2340" i="2"/>
  <c r="I2340" i="2"/>
  <c r="J2340" i="2"/>
  <c r="E2341" i="2"/>
  <c r="F2341" i="2"/>
  <c r="H2341" i="2"/>
  <c r="I2341" i="2"/>
  <c r="J2341" i="2"/>
  <c r="E2342" i="2"/>
  <c r="F2342" i="2"/>
  <c r="H2342" i="2"/>
  <c r="I2342" i="2"/>
  <c r="J2342" i="2"/>
  <c r="E2343" i="2"/>
  <c r="F2343" i="2"/>
  <c r="H2343" i="2"/>
  <c r="I2343" i="2"/>
  <c r="J2343" i="2"/>
  <c r="E2344" i="2"/>
  <c r="F2344" i="2"/>
  <c r="H2344" i="2"/>
  <c r="I2344" i="2"/>
  <c r="J2344" i="2"/>
  <c r="E2345" i="2"/>
  <c r="F2345" i="2"/>
  <c r="H2345" i="2"/>
  <c r="I2345" i="2"/>
  <c r="J2345" i="2"/>
  <c r="E2346" i="2"/>
  <c r="F2346" i="2"/>
  <c r="H2346" i="2"/>
  <c r="I2346" i="2"/>
  <c r="J2346" i="2"/>
  <c r="E2371" i="2"/>
  <c r="F2371" i="2"/>
  <c r="H2371" i="2"/>
  <c r="I2371" i="2"/>
  <c r="J2371" i="2"/>
  <c r="E2372" i="2"/>
  <c r="F2372" i="2"/>
  <c r="H2372" i="2"/>
  <c r="I2372" i="2"/>
  <c r="J2372" i="2"/>
  <c r="E2373" i="2"/>
  <c r="F2373" i="2"/>
  <c r="H2373" i="2"/>
  <c r="I2373" i="2"/>
  <c r="J2373" i="2"/>
  <c r="E2284" i="2"/>
  <c r="F2284" i="2"/>
  <c r="H2284" i="2"/>
  <c r="I2284" i="2"/>
  <c r="J2284" i="2"/>
  <c r="E2285" i="2"/>
  <c r="F2285" i="2"/>
  <c r="H2285" i="2"/>
  <c r="I2285" i="2"/>
  <c r="J2285" i="2"/>
  <c r="E2286" i="2"/>
  <c r="F2286" i="2"/>
  <c r="H2286" i="2"/>
  <c r="I2286" i="2"/>
  <c r="J2286" i="2"/>
  <c r="E2287" i="2"/>
  <c r="F2287" i="2"/>
  <c r="H2287" i="2"/>
  <c r="I2287" i="2"/>
  <c r="J2287" i="2"/>
  <c r="E2288" i="2"/>
  <c r="F2288" i="2"/>
  <c r="H2288" i="2"/>
  <c r="I2288" i="2"/>
  <c r="J2288" i="2"/>
  <c r="E2289" i="2"/>
  <c r="F2289" i="2"/>
  <c r="H2289" i="2"/>
  <c r="I2289" i="2"/>
  <c r="J2289" i="2"/>
  <c r="E2290" i="2"/>
  <c r="F2290" i="2"/>
  <c r="H2290" i="2"/>
  <c r="I2290" i="2"/>
  <c r="J2290" i="2"/>
  <c r="E2291" i="2"/>
  <c r="F2291" i="2"/>
  <c r="H2291" i="2"/>
  <c r="I2291" i="2"/>
  <c r="J2291" i="2"/>
  <c r="E2292" i="2"/>
  <c r="F2292" i="2"/>
  <c r="H2292" i="2"/>
  <c r="I2292" i="2"/>
  <c r="J2292" i="2"/>
  <c r="E2293" i="2"/>
  <c r="F2293" i="2"/>
  <c r="H2293" i="2"/>
  <c r="I2293" i="2"/>
  <c r="J2293" i="2"/>
  <c r="E2294" i="2"/>
  <c r="F2294" i="2"/>
  <c r="H2294" i="2"/>
  <c r="I2294" i="2"/>
  <c r="J2294" i="2"/>
  <c r="E2295" i="2"/>
  <c r="F2295" i="2"/>
  <c r="H2295" i="2"/>
  <c r="I2295" i="2"/>
  <c r="J2295" i="2"/>
  <c r="E2296" i="2"/>
  <c r="F2296" i="2"/>
  <c r="H2296" i="2"/>
  <c r="I2296" i="2"/>
  <c r="J2296" i="2"/>
  <c r="E2297" i="2"/>
  <c r="F2297" i="2"/>
  <c r="H2297" i="2"/>
  <c r="I2297" i="2"/>
  <c r="J2297" i="2"/>
  <c r="E2298" i="2"/>
  <c r="F2298" i="2"/>
  <c r="H2298" i="2"/>
  <c r="I2298" i="2"/>
  <c r="J2298" i="2"/>
  <c r="E2299" i="2"/>
  <c r="F2299" i="2"/>
  <c r="H2299" i="2"/>
  <c r="I2299" i="2"/>
  <c r="J2299" i="2"/>
  <c r="E2300" i="2"/>
  <c r="F2300" i="2"/>
  <c r="H2300" i="2"/>
  <c r="I2300" i="2"/>
  <c r="J2300" i="2"/>
  <c r="E2301" i="2"/>
  <c r="F2301" i="2"/>
  <c r="H2301" i="2"/>
  <c r="I2301" i="2"/>
  <c r="J2301" i="2"/>
  <c r="E2302" i="2"/>
  <c r="F2302" i="2"/>
  <c r="H2302" i="2"/>
  <c r="I2302" i="2"/>
  <c r="J2302" i="2"/>
  <c r="E2303" i="2"/>
  <c r="F2303" i="2"/>
  <c r="H2303" i="2"/>
  <c r="I2303" i="2"/>
  <c r="J2303" i="2"/>
  <c r="E2304" i="2"/>
  <c r="F2304" i="2"/>
  <c r="H2304" i="2"/>
  <c r="I2304" i="2"/>
  <c r="J2304" i="2"/>
  <c r="E2305" i="2"/>
  <c r="F2305" i="2"/>
  <c r="H2305" i="2"/>
  <c r="I2305" i="2"/>
  <c r="J2305" i="2"/>
  <c r="E2306" i="2"/>
  <c r="F2306" i="2"/>
  <c r="H2306" i="2"/>
  <c r="I2306" i="2"/>
  <c r="J2306" i="2"/>
  <c r="E2307" i="2"/>
  <c r="F2307" i="2"/>
  <c r="H2307" i="2"/>
  <c r="I2307" i="2"/>
  <c r="J2307" i="2"/>
  <c r="E2255" i="2"/>
  <c r="F2255" i="2"/>
  <c r="H2255" i="2"/>
  <c r="I2255" i="2"/>
  <c r="J2255" i="2"/>
  <c r="E2256" i="2"/>
  <c r="F2256" i="2"/>
  <c r="H2256" i="2"/>
  <c r="I2256" i="2"/>
  <c r="J2256" i="2"/>
  <c r="E2257" i="2"/>
  <c r="F2257" i="2"/>
  <c r="H2257" i="2"/>
  <c r="I2257" i="2"/>
  <c r="J2257" i="2"/>
  <c r="E2258" i="2"/>
  <c r="F2258" i="2"/>
  <c r="H2258" i="2"/>
  <c r="I2258" i="2"/>
  <c r="J2258" i="2"/>
  <c r="E2259" i="2"/>
  <c r="F2259" i="2"/>
  <c r="H2259" i="2"/>
  <c r="I2259" i="2"/>
  <c r="J2259" i="2"/>
  <c r="E2260" i="2"/>
  <c r="F2260" i="2"/>
  <c r="H2260" i="2"/>
  <c r="I2260" i="2"/>
  <c r="J2260" i="2"/>
  <c r="E2261" i="2"/>
  <c r="F2261" i="2"/>
  <c r="H2261" i="2"/>
  <c r="I2261" i="2"/>
  <c r="J2261" i="2"/>
  <c r="E2262" i="2"/>
  <c r="F2262" i="2"/>
  <c r="H2262" i="2"/>
  <c r="I2262" i="2"/>
  <c r="J2262" i="2"/>
  <c r="E2263" i="2"/>
  <c r="F2263" i="2"/>
  <c r="H2263" i="2"/>
  <c r="I2263" i="2"/>
  <c r="J2263" i="2"/>
  <c r="E2264" i="2"/>
  <c r="F2264" i="2"/>
  <c r="H2264" i="2"/>
  <c r="I2264" i="2"/>
  <c r="J2264" i="2"/>
  <c r="E2265" i="2"/>
  <c r="F2265" i="2"/>
  <c r="H2265" i="2"/>
  <c r="I2265" i="2"/>
  <c r="J2265" i="2"/>
  <c r="E2266" i="2"/>
  <c r="F2266" i="2"/>
  <c r="H2266" i="2"/>
  <c r="I2266" i="2"/>
  <c r="J2266" i="2"/>
  <c r="E2267" i="2"/>
  <c r="F2267" i="2"/>
  <c r="H2267" i="2"/>
  <c r="I2267" i="2"/>
  <c r="J2267" i="2"/>
  <c r="E2268" i="2"/>
  <c r="F2268" i="2"/>
  <c r="H2268" i="2"/>
  <c r="I2268" i="2"/>
  <c r="J2268" i="2"/>
  <c r="E2269" i="2"/>
  <c r="F2269" i="2"/>
  <c r="H2269" i="2"/>
  <c r="I2269" i="2"/>
  <c r="J2269" i="2"/>
  <c r="E2270" i="2"/>
  <c r="F2270" i="2"/>
  <c r="H2270" i="2"/>
  <c r="I2270" i="2"/>
  <c r="J2270" i="2"/>
  <c r="E2271" i="2"/>
  <c r="F2271" i="2"/>
  <c r="H2271" i="2"/>
  <c r="I2271" i="2"/>
  <c r="J2271" i="2"/>
  <c r="E2272" i="2"/>
  <c r="F2272" i="2"/>
  <c r="H2272" i="2"/>
  <c r="I2272" i="2"/>
  <c r="J2272" i="2"/>
  <c r="E2273" i="2"/>
  <c r="F2273" i="2"/>
  <c r="H2273" i="2"/>
  <c r="I2273" i="2"/>
  <c r="J2273" i="2"/>
  <c r="E2274" i="2"/>
  <c r="F2274" i="2"/>
  <c r="H2274" i="2"/>
  <c r="I2274" i="2"/>
  <c r="J2274" i="2"/>
  <c r="E2275" i="2"/>
  <c r="F2275" i="2"/>
  <c r="H2275" i="2"/>
  <c r="I2275" i="2"/>
  <c r="J2275" i="2"/>
  <c r="E2276" i="2"/>
  <c r="F2276" i="2"/>
  <c r="H2276" i="2"/>
  <c r="I2276" i="2"/>
  <c r="J2276" i="2"/>
  <c r="E2277" i="2"/>
  <c r="F2277" i="2"/>
  <c r="H2277" i="2"/>
  <c r="I2277" i="2"/>
  <c r="J2277" i="2"/>
  <c r="E2278" i="2"/>
  <c r="F2278" i="2"/>
  <c r="H2278" i="2"/>
  <c r="I2278" i="2"/>
  <c r="J2278" i="2"/>
  <c r="E2279" i="2"/>
  <c r="F2279" i="2"/>
  <c r="H2279" i="2"/>
  <c r="I2279" i="2"/>
  <c r="J2279" i="2"/>
  <c r="E2280" i="2"/>
  <c r="F2280" i="2"/>
  <c r="H2280" i="2"/>
  <c r="I2280" i="2"/>
  <c r="J2280" i="2"/>
  <c r="E2281" i="2"/>
  <c r="F2281" i="2"/>
  <c r="H2281" i="2"/>
  <c r="I2281" i="2"/>
  <c r="J2281" i="2"/>
  <c r="E2282" i="2"/>
  <c r="F2282" i="2"/>
  <c r="H2282" i="2"/>
  <c r="I2282" i="2"/>
  <c r="J2282" i="2"/>
  <c r="E2283" i="2"/>
  <c r="F2283" i="2"/>
  <c r="H2283" i="2"/>
  <c r="I2283" i="2"/>
  <c r="J2283" i="2"/>
  <c r="E2224" i="2"/>
  <c r="F2224" i="2"/>
  <c r="H2224" i="2"/>
  <c r="I2224" i="2"/>
  <c r="J2224" i="2"/>
  <c r="E2225" i="2"/>
  <c r="F2225" i="2"/>
  <c r="H2225" i="2"/>
  <c r="I2225" i="2"/>
  <c r="J2225" i="2"/>
  <c r="E2226" i="2"/>
  <c r="F2226" i="2"/>
  <c r="H2226" i="2"/>
  <c r="I2226" i="2"/>
  <c r="J2226" i="2"/>
  <c r="E2227" i="2"/>
  <c r="F2227" i="2"/>
  <c r="H2227" i="2"/>
  <c r="I2227" i="2"/>
  <c r="J2227" i="2"/>
  <c r="E2228" i="2"/>
  <c r="F2228" i="2"/>
  <c r="H2228" i="2"/>
  <c r="I2228" i="2"/>
  <c r="J2228" i="2"/>
  <c r="E2229" i="2"/>
  <c r="F2229" i="2"/>
  <c r="H2229" i="2"/>
  <c r="I2229" i="2"/>
  <c r="J2229" i="2"/>
  <c r="E2230" i="2"/>
  <c r="F2230" i="2"/>
  <c r="H2230" i="2"/>
  <c r="I2230" i="2"/>
  <c r="J2230" i="2"/>
  <c r="E2231" i="2"/>
  <c r="F2231" i="2"/>
  <c r="H2231" i="2"/>
  <c r="I2231" i="2"/>
  <c r="J2231" i="2"/>
  <c r="E2232" i="2"/>
  <c r="F2232" i="2"/>
  <c r="H2232" i="2"/>
  <c r="I2232" i="2"/>
  <c r="J2232" i="2"/>
  <c r="E2233" i="2"/>
  <c r="F2233" i="2"/>
  <c r="H2233" i="2"/>
  <c r="I2233" i="2"/>
  <c r="J2233" i="2"/>
  <c r="E2234" i="2"/>
  <c r="F2234" i="2"/>
  <c r="H2234" i="2"/>
  <c r="I2234" i="2"/>
  <c r="J2234" i="2"/>
  <c r="E2235" i="2"/>
  <c r="F2235" i="2"/>
  <c r="H2235" i="2"/>
  <c r="I2235" i="2"/>
  <c r="J2235" i="2"/>
  <c r="E2236" i="2"/>
  <c r="F2236" i="2"/>
  <c r="H2236" i="2"/>
  <c r="I2236" i="2"/>
  <c r="J2236" i="2"/>
  <c r="E2237" i="2"/>
  <c r="F2237" i="2"/>
  <c r="H2237" i="2"/>
  <c r="I2237" i="2"/>
  <c r="J2237" i="2"/>
  <c r="E2238" i="2"/>
  <c r="F2238" i="2"/>
  <c r="H2238" i="2"/>
  <c r="I2238" i="2"/>
  <c r="J2238" i="2"/>
  <c r="E2239" i="2"/>
  <c r="F2239" i="2"/>
  <c r="H2239" i="2"/>
  <c r="I2239" i="2"/>
  <c r="J2239" i="2"/>
  <c r="E2240" i="2"/>
  <c r="F2240" i="2"/>
  <c r="H2240" i="2"/>
  <c r="I2240" i="2"/>
  <c r="J2240" i="2"/>
  <c r="E2241" i="2"/>
  <c r="F2241" i="2"/>
  <c r="H2241" i="2"/>
  <c r="I2241" i="2"/>
  <c r="J2241" i="2"/>
  <c r="E2242" i="2"/>
  <c r="F2242" i="2"/>
  <c r="H2242" i="2"/>
  <c r="I2242" i="2"/>
  <c r="J2242" i="2"/>
  <c r="E2243" i="2"/>
  <c r="F2243" i="2"/>
  <c r="H2243" i="2"/>
  <c r="I2243" i="2"/>
  <c r="J2243" i="2"/>
  <c r="E2244" i="2"/>
  <c r="F2244" i="2"/>
  <c r="H2244" i="2"/>
  <c r="I2244" i="2"/>
  <c r="J2244" i="2"/>
  <c r="E2245" i="2"/>
  <c r="F2245" i="2"/>
  <c r="H2245" i="2"/>
  <c r="I2245" i="2"/>
  <c r="J2245" i="2"/>
  <c r="E2246" i="2"/>
  <c r="F2246" i="2"/>
  <c r="H2246" i="2"/>
  <c r="I2246" i="2"/>
  <c r="J2246" i="2"/>
  <c r="E2247" i="2"/>
  <c r="F2247" i="2"/>
  <c r="H2247" i="2"/>
  <c r="I2247" i="2"/>
  <c r="J2247" i="2"/>
  <c r="E2248" i="2"/>
  <c r="F2248" i="2"/>
  <c r="H2248" i="2"/>
  <c r="I2248" i="2"/>
  <c r="J2248" i="2"/>
  <c r="E2249" i="2"/>
  <c r="F2249" i="2"/>
  <c r="H2249" i="2"/>
  <c r="I2249" i="2"/>
  <c r="J2249" i="2"/>
  <c r="E2250" i="2"/>
  <c r="F2250" i="2"/>
  <c r="H2250" i="2"/>
  <c r="I2250" i="2"/>
  <c r="J2250" i="2"/>
  <c r="E2251" i="2"/>
  <c r="F2251" i="2"/>
  <c r="H2251" i="2"/>
  <c r="I2251" i="2"/>
  <c r="J2251" i="2"/>
  <c r="E2252" i="2"/>
  <c r="F2252" i="2"/>
  <c r="H2252" i="2"/>
  <c r="I2252" i="2"/>
  <c r="J2252" i="2"/>
  <c r="E2253" i="2"/>
  <c r="F2253" i="2"/>
  <c r="H2253" i="2"/>
  <c r="I2253" i="2"/>
  <c r="J2253" i="2"/>
  <c r="E2254" i="2"/>
  <c r="F2254" i="2"/>
  <c r="H2254" i="2"/>
  <c r="I2254" i="2"/>
  <c r="J2254" i="2"/>
  <c r="E2205" i="2"/>
  <c r="F2205" i="2"/>
  <c r="H2205" i="2"/>
  <c r="I2205" i="2"/>
  <c r="J2205" i="2"/>
  <c r="E2206" i="2"/>
  <c r="F2206" i="2"/>
  <c r="H2206" i="2"/>
  <c r="I2206" i="2"/>
  <c r="J2206" i="2"/>
  <c r="E2207" i="2"/>
  <c r="F2207" i="2"/>
  <c r="H2207" i="2"/>
  <c r="I2207" i="2"/>
  <c r="J2207" i="2"/>
  <c r="E2208" i="2"/>
  <c r="F2208" i="2"/>
  <c r="H2208" i="2"/>
  <c r="I2208" i="2"/>
  <c r="J2208" i="2"/>
  <c r="E2209" i="2"/>
  <c r="F2209" i="2"/>
  <c r="H2209" i="2"/>
  <c r="I2209" i="2"/>
  <c r="J2209" i="2"/>
  <c r="E2210" i="2"/>
  <c r="F2210" i="2"/>
  <c r="H2210" i="2"/>
  <c r="I2210" i="2"/>
  <c r="J2210" i="2"/>
  <c r="E2211" i="2"/>
  <c r="F2211" i="2"/>
  <c r="H2211" i="2"/>
  <c r="I2211" i="2"/>
  <c r="J2211" i="2"/>
  <c r="E2212" i="2"/>
  <c r="F2212" i="2"/>
  <c r="H2212" i="2"/>
  <c r="I2212" i="2"/>
  <c r="J2212" i="2"/>
  <c r="E2213" i="2"/>
  <c r="F2213" i="2"/>
  <c r="H2213" i="2"/>
  <c r="I2213" i="2"/>
  <c r="J2213" i="2"/>
  <c r="E2214" i="2"/>
  <c r="F2214" i="2"/>
  <c r="H2214" i="2"/>
  <c r="I2214" i="2"/>
  <c r="J2214" i="2"/>
  <c r="E2215" i="2"/>
  <c r="F2215" i="2"/>
  <c r="H2215" i="2"/>
  <c r="I2215" i="2"/>
  <c r="J2215" i="2"/>
  <c r="E2216" i="2"/>
  <c r="F2216" i="2"/>
  <c r="H2216" i="2"/>
  <c r="I2216" i="2"/>
  <c r="J2216" i="2"/>
  <c r="E2217" i="2"/>
  <c r="F2217" i="2"/>
  <c r="H2217" i="2"/>
  <c r="I2217" i="2"/>
  <c r="J2217" i="2"/>
  <c r="E2218" i="2"/>
  <c r="F2218" i="2"/>
  <c r="H2218" i="2"/>
  <c r="I2218" i="2"/>
  <c r="J2218" i="2"/>
  <c r="E2219" i="2"/>
  <c r="F2219" i="2"/>
  <c r="H2219" i="2"/>
  <c r="I2219" i="2"/>
  <c r="J2219" i="2"/>
  <c r="E2220" i="2"/>
  <c r="F2220" i="2"/>
  <c r="H2220" i="2"/>
  <c r="I2220" i="2"/>
  <c r="J2220" i="2"/>
  <c r="E2221" i="2"/>
  <c r="F2221" i="2"/>
  <c r="H2221" i="2"/>
  <c r="I2221" i="2"/>
  <c r="J2221" i="2"/>
  <c r="E2222" i="2"/>
  <c r="F2222" i="2"/>
  <c r="H2222" i="2"/>
  <c r="I2222" i="2"/>
  <c r="J2222" i="2"/>
  <c r="E2223" i="2"/>
  <c r="F2223" i="2"/>
  <c r="H2223" i="2"/>
  <c r="I2223" i="2"/>
  <c r="J2223" i="2"/>
  <c r="E2191" i="2"/>
  <c r="F2191" i="2"/>
  <c r="H2191" i="2"/>
  <c r="I2191" i="2"/>
  <c r="J2191" i="2"/>
  <c r="E2192" i="2"/>
  <c r="F2192" i="2"/>
  <c r="H2192" i="2"/>
  <c r="I2192" i="2"/>
  <c r="J2192" i="2"/>
  <c r="E2193" i="2"/>
  <c r="F2193" i="2"/>
  <c r="H2193" i="2"/>
  <c r="I2193" i="2"/>
  <c r="J2193" i="2"/>
  <c r="E2194" i="2"/>
  <c r="F2194" i="2"/>
  <c r="H2194" i="2"/>
  <c r="I2194" i="2"/>
  <c r="J2194" i="2"/>
  <c r="E2195" i="2"/>
  <c r="F2195" i="2"/>
  <c r="H2195" i="2"/>
  <c r="I2195" i="2"/>
  <c r="J2195" i="2"/>
  <c r="E2196" i="2"/>
  <c r="F2196" i="2"/>
  <c r="H2196" i="2"/>
  <c r="I2196" i="2"/>
  <c r="J2196" i="2"/>
  <c r="E2197" i="2"/>
  <c r="F2197" i="2"/>
  <c r="H2197" i="2"/>
  <c r="I2197" i="2"/>
  <c r="J2197" i="2"/>
  <c r="E2198" i="2"/>
  <c r="F2198" i="2"/>
  <c r="H2198" i="2"/>
  <c r="I2198" i="2"/>
  <c r="J2198" i="2"/>
  <c r="E2199" i="2"/>
  <c r="F2199" i="2"/>
  <c r="H2199" i="2"/>
  <c r="I2199" i="2"/>
  <c r="J2199" i="2"/>
  <c r="E2200" i="2"/>
  <c r="F2200" i="2"/>
  <c r="H2200" i="2"/>
  <c r="I2200" i="2"/>
  <c r="J2200" i="2"/>
  <c r="E2201" i="2"/>
  <c r="F2201" i="2"/>
  <c r="H2201" i="2"/>
  <c r="I2201" i="2"/>
  <c r="J2201" i="2"/>
  <c r="E2202" i="2"/>
  <c r="F2202" i="2"/>
  <c r="H2202" i="2"/>
  <c r="I2202" i="2"/>
  <c r="J2202" i="2"/>
  <c r="E2203" i="2"/>
  <c r="F2203" i="2"/>
  <c r="H2203" i="2"/>
  <c r="I2203" i="2"/>
  <c r="J2203" i="2"/>
  <c r="E2204" i="2"/>
  <c r="F2204" i="2"/>
  <c r="H2204" i="2"/>
  <c r="I2204" i="2"/>
  <c r="J2204" i="2"/>
  <c r="E2166" i="2"/>
  <c r="F2166" i="2"/>
  <c r="H2166" i="2"/>
  <c r="I2166" i="2"/>
  <c r="J2166" i="2"/>
  <c r="E2167" i="2"/>
  <c r="F2167" i="2"/>
  <c r="H2167" i="2"/>
  <c r="I2167" i="2"/>
  <c r="J2167" i="2"/>
  <c r="E2168" i="2"/>
  <c r="F2168" i="2"/>
  <c r="H2168" i="2"/>
  <c r="I2168" i="2"/>
  <c r="J2168" i="2"/>
  <c r="E2169" i="2"/>
  <c r="F2169" i="2"/>
  <c r="H2169" i="2"/>
  <c r="I2169" i="2"/>
  <c r="J2169" i="2"/>
  <c r="E2170" i="2"/>
  <c r="F2170" i="2"/>
  <c r="H2170" i="2"/>
  <c r="I2170" i="2"/>
  <c r="J2170" i="2"/>
  <c r="E2171" i="2"/>
  <c r="F2171" i="2"/>
  <c r="H2171" i="2"/>
  <c r="I2171" i="2"/>
  <c r="J2171" i="2"/>
  <c r="E2172" i="2"/>
  <c r="F2172" i="2"/>
  <c r="H2172" i="2"/>
  <c r="I2172" i="2"/>
  <c r="J2172" i="2"/>
  <c r="E2173" i="2"/>
  <c r="F2173" i="2"/>
  <c r="H2173" i="2"/>
  <c r="I2173" i="2"/>
  <c r="J2173" i="2"/>
  <c r="E2174" i="2"/>
  <c r="F2174" i="2"/>
  <c r="H2174" i="2"/>
  <c r="I2174" i="2"/>
  <c r="J2174" i="2"/>
  <c r="E2175" i="2"/>
  <c r="F2175" i="2"/>
  <c r="H2175" i="2"/>
  <c r="I2175" i="2"/>
  <c r="J2175" i="2"/>
  <c r="E2176" i="2"/>
  <c r="F2176" i="2"/>
  <c r="H2176" i="2"/>
  <c r="I2176" i="2"/>
  <c r="J2176" i="2"/>
  <c r="E2177" i="2"/>
  <c r="F2177" i="2"/>
  <c r="H2177" i="2"/>
  <c r="I2177" i="2"/>
  <c r="J2177" i="2"/>
  <c r="E2178" i="2"/>
  <c r="F2178" i="2"/>
  <c r="H2178" i="2"/>
  <c r="I2178" i="2"/>
  <c r="J2178" i="2"/>
  <c r="E2179" i="2"/>
  <c r="F2179" i="2"/>
  <c r="H2179" i="2"/>
  <c r="I2179" i="2"/>
  <c r="J2179" i="2"/>
  <c r="E2180" i="2"/>
  <c r="F2180" i="2"/>
  <c r="H2180" i="2"/>
  <c r="I2180" i="2"/>
  <c r="J2180" i="2"/>
  <c r="E2181" i="2"/>
  <c r="F2181" i="2"/>
  <c r="H2181" i="2"/>
  <c r="I2181" i="2"/>
  <c r="J2181" i="2"/>
  <c r="E2182" i="2"/>
  <c r="F2182" i="2"/>
  <c r="H2182" i="2"/>
  <c r="I2182" i="2"/>
  <c r="J2182" i="2"/>
  <c r="E2183" i="2"/>
  <c r="F2183" i="2"/>
  <c r="H2183" i="2"/>
  <c r="I2183" i="2"/>
  <c r="J2183" i="2"/>
  <c r="E2184" i="2"/>
  <c r="F2184" i="2"/>
  <c r="H2184" i="2"/>
  <c r="I2184" i="2"/>
  <c r="J2184" i="2"/>
  <c r="E2185" i="2"/>
  <c r="F2185" i="2"/>
  <c r="H2185" i="2"/>
  <c r="I2185" i="2"/>
  <c r="J2185" i="2"/>
  <c r="E2186" i="2"/>
  <c r="F2186" i="2"/>
  <c r="H2186" i="2"/>
  <c r="I2186" i="2"/>
  <c r="J2186" i="2"/>
  <c r="E2187" i="2"/>
  <c r="F2187" i="2"/>
  <c r="H2187" i="2"/>
  <c r="I2187" i="2"/>
  <c r="J2187" i="2"/>
  <c r="E2188" i="2"/>
  <c r="F2188" i="2"/>
  <c r="H2188" i="2"/>
  <c r="I2188" i="2"/>
  <c r="J2188" i="2"/>
  <c r="E2189" i="2"/>
  <c r="F2189" i="2"/>
  <c r="H2189" i="2"/>
  <c r="I2189" i="2"/>
  <c r="J2189" i="2"/>
  <c r="E2190" i="2"/>
  <c r="F2190" i="2"/>
  <c r="H2190" i="2"/>
  <c r="I2190" i="2"/>
  <c r="J2190" i="2"/>
  <c r="E2116" i="2"/>
  <c r="F2116" i="2"/>
  <c r="H2116" i="2"/>
  <c r="I2116" i="2"/>
  <c r="J2116" i="2"/>
  <c r="E2117" i="2"/>
  <c r="F2117" i="2"/>
  <c r="H2117" i="2"/>
  <c r="I2117" i="2"/>
  <c r="J2117" i="2"/>
  <c r="E2118" i="2"/>
  <c r="F2118" i="2"/>
  <c r="H2118" i="2"/>
  <c r="I2118" i="2"/>
  <c r="J2118" i="2"/>
  <c r="E2119" i="2"/>
  <c r="F2119" i="2"/>
  <c r="H2119" i="2"/>
  <c r="I2119" i="2"/>
  <c r="J2119" i="2"/>
  <c r="E2120" i="2"/>
  <c r="F2120" i="2"/>
  <c r="H2120" i="2"/>
  <c r="I2120" i="2"/>
  <c r="J2120" i="2"/>
  <c r="E2121" i="2"/>
  <c r="F2121" i="2"/>
  <c r="H2121" i="2"/>
  <c r="I2121" i="2"/>
  <c r="J2121" i="2"/>
  <c r="E2122" i="2"/>
  <c r="F2122" i="2"/>
  <c r="H2122" i="2"/>
  <c r="I2122" i="2"/>
  <c r="J2122" i="2"/>
  <c r="E2123" i="2"/>
  <c r="F2123" i="2"/>
  <c r="H2123" i="2"/>
  <c r="I2123" i="2"/>
  <c r="J2123" i="2"/>
  <c r="E2124" i="2"/>
  <c r="F2124" i="2"/>
  <c r="H2124" i="2"/>
  <c r="I2124" i="2"/>
  <c r="J2124" i="2"/>
  <c r="E2125" i="2"/>
  <c r="F2125" i="2"/>
  <c r="H2125" i="2"/>
  <c r="I2125" i="2"/>
  <c r="J2125" i="2"/>
  <c r="E2126" i="2"/>
  <c r="F2126" i="2"/>
  <c r="H2126" i="2"/>
  <c r="I2126" i="2"/>
  <c r="J2126" i="2"/>
  <c r="E2127" i="2"/>
  <c r="F2127" i="2"/>
  <c r="H2127" i="2"/>
  <c r="I2127" i="2"/>
  <c r="J2127" i="2"/>
  <c r="E2128" i="2"/>
  <c r="F2128" i="2"/>
  <c r="H2128" i="2"/>
  <c r="I2128" i="2"/>
  <c r="J2128" i="2"/>
  <c r="E2129" i="2"/>
  <c r="F2129" i="2"/>
  <c r="H2129" i="2"/>
  <c r="I2129" i="2"/>
  <c r="J2129" i="2"/>
  <c r="E2130" i="2"/>
  <c r="F2130" i="2"/>
  <c r="H2130" i="2"/>
  <c r="I2130" i="2"/>
  <c r="J2130" i="2"/>
  <c r="E2131" i="2"/>
  <c r="F2131" i="2"/>
  <c r="H2131" i="2"/>
  <c r="I2131" i="2"/>
  <c r="J2131" i="2"/>
  <c r="E2132" i="2"/>
  <c r="F2132" i="2"/>
  <c r="H2132" i="2"/>
  <c r="I2132" i="2"/>
  <c r="J2132" i="2"/>
  <c r="E2133" i="2"/>
  <c r="F2133" i="2"/>
  <c r="H2133" i="2"/>
  <c r="I2133" i="2"/>
  <c r="J2133" i="2"/>
  <c r="E2134" i="2"/>
  <c r="F2134" i="2"/>
  <c r="H2134" i="2"/>
  <c r="I2134" i="2"/>
  <c r="J2134" i="2"/>
  <c r="E2135" i="2"/>
  <c r="F2135" i="2"/>
  <c r="H2135" i="2"/>
  <c r="I2135" i="2"/>
  <c r="J2135" i="2"/>
  <c r="E2136" i="2"/>
  <c r="F2136" i="2"/>
  <c r="H2136" i="2"/>
  <c r="I2136" i="2"/>
  <c r="J2136" i="2"/>
  <c r="E2137" i="2"/>
  <c r="F2137" i="2"/>
  <c r="H2137" i="2"/>
  <c r="I2137" i="2"/>
  <c r="J2137" i="2"/>
  <c r="E2138" i="2"/>
  <c r="F2138" i="2"/>
  <c r="H2138" i="2"/>
  <c r="I2138" i="2"/>
  <c r="J2138" i="2"/>
  <c r="E2139" i="2"/>
  <c r="F2139" i="2"/>
  <c r="H2139" i="2"/>
  <c r="I2139" i="2"/>
  <c r="J2139" i="2"/>
  <c r="E2140" i="2"/>
  <c r="F2140" i="2"/>
  <c r="H2140" i="2"/>
  <c r="I2140" i="2"/>
  <c r="J2140" i="2"/>
  <c r="E2141" i="2"/>
  <c r="F2141" i="2"/>
  <c r="H2141" i="2"/>
  <c r="I2141" i="2"/>
  <c r="J2141" i="2"/>
  <c r="E2142" i="2"/>
  <c r="F2142" i="2"/>
  <c r="H2142" i="2"/>
  <c r="I2142" i="2"/>
  <c r="J2142" i="2"/>
  <c r="E2143" i="2"/>
  <c r="F2143" i="2"/>
  <c r="H2143" i="2"/>
  <c r="I2143" i="2"/>
  <c r="J2143" i="2"/>
  <c r="E2144" i="2"/>
  <c r="F2144" i="2"/>
  <c r="H2144" i="2"/>
  <c r="I2144" i="2"/>
  <c r="J2144" i="2"/>
  <c r="E2145" i="2"/>
  <c r="F2145" i="2"/>
  <c r="H2145" i="2"/>
  <c r="I2145" i="2"/>
  <c r="J2145" i="2"/>
  <c r="E2146" i="2"/>
  <c r="F2146" i="2"/>
  <c r="H2146" i="2"/>
  <c r="I2146" i="2"/>
  <c r="J2146" i="2"/>
  <c r="E2147" i="2"/>
  <c r="F2147" i="2"/>
  <c r="H2147" i="2"/>
  <c r="I2147" i="2"/>
  <c r="J2147" i="2"/>
  <c r="E2148" i="2"/>
  <c r="F2148" i="2"/>
  <c r="H2148" i="2"/>
  <c r="I2148" i="2"/>
  <c r="J2148" i="2"/>
  <c r="E2149" i="2"/>
  <c r="F2149" i="2"/>
  <c r="H2149" i="2"/>
  <c r="I2149" i="2"/>
  <c r="J2149" i="2"/>
  <c r="E2150" i="2"/>
  <c r="F2150" i="2"/>
  <c r="H2150" i="2"/>
  <c r="I2150" i="2"/>
  <c r="J2150" i="2"/>
  <c r="E2151" i="2"/>
  <c r="F2151" i="2"/>
  <c r="H2151" i="2"/>
  <c r="I2151" i="2"/>
  <c r="J2151" i="2"/>
  <c r="E2152" i="2"/>
  <c r="F2152" i="2"/>
  <c r="H2152" i="2"/>
  <c r="I2152" i="2"/>
  <c r="J2152" i="2"/>
  <c r="E2153" i="2"/>
  <c r="F2153" i="2"/>
  <c r="H2153" i="2"/>
  <c r="I2153" i="2"/>
  <c r="J2153" i="2"/>
  <c r="E2154" i="2"/>
  <c r="F2154" i="2"/>
  <c r="H2154" i="2"/>
  <c r="I2154" i="2"/>
  <c r="J2154" i="2"/>
  <c r="E2155" i="2"/>
  <c r="F2155" i="2"/>
  <c r="H2155" i="2"/>
  <c r="I2155" i="2"/>
  <c r="J2155" i="2"/>
  <c r="E2156" i="2"/>
  <c r="F2156" i="2"/>
  <c r="H2156" i="2"/>
  <c r="I2156" i="2"/>
  <c r="J2156" i="2"/>
  <c r="E2157" i="2"/>
  <c r="F2157" i="2"/>
  <c r="H2157" i="2"/>
  <c r="I2157" i="2"/>
  <c r="J2157" i="2"/>
  <c r="E2158" i="2"/>
  <c r="F2158" i="2"/>
  <c r="H2158" i="2"/>
  <c r="I2158" i="2"/>
  <c r="J2158" i="2"/>
  <c r="E2159" i="2"/>
  <c r="F2159" i="2"/>
  <c r="H2159" i="2"/>
  <c r="I2159" i="2"/>
  <c r="J2159" i="2"/>
  <c r="E2160" i="2"/>
  <c r="F2160" i="2"/>
  <c r="H2160" i="2"/>
  <c r="I2160" i="2"/>
  <c r="J2160" i="2"/>
  <c r="E2161" i="2"/>
  <c r="F2161" i="2"/>
  <c r="H2161" i="2"/>
  <c r="I2161" i="2"/>
  <c r="J2161" i="2"/>
  <c r="E2162" i="2"/>
  <c r="F2162" i="2"/>
  <c r="H2162" i="2"/>
  <c r="I2162" i="2"/>
  <c r="J2162" i="2"/>
  <c r="E2163" i="2"/>
  <c r="F2163" i="2"/>
  <c r="H2163" i="2"/>
  <c r="I2163" i="2"/>
  <c r="J2163" i="2"/>
  <c r="E2164" i="2"/>
  <c r="F2164" i="2"/>
  <c r="H2164" i="2"/>
  <c r="I2164" i="2"/>
  <c r="J2164" i="2"/>
  <c r="E2165" i="2"/>
  <c r="F2165" i="2"/>
  <c r="H2165" i="2"/>
  <c r="I2165" i="2"/>
  <c r="J2165" i="2"/>
  <c r="E2086" i="2"/>
  <c r="F2086" i="2"/>
  <c r="H2086" i="2"/>
  <c r="I2086" i="2"/>
  <c r="J2086" i="2"/>
  <c r="E2087" i="2"/>
  <c r="F2087" i="2"/>
  <c r="H2087" i="2"/>
  <c r="I2087" i="2"/>
  <c r="J2087" i="2"/>
  <c r="E2088" i="2"/>
  <c r="F2088" i="2"/>
  <c r="H2088" i="2"/>
  <c r="I2088" i="2"/>
  <c r="J2088" i="2"/>
  <c r="E2089" i="2"/>
  <c r="F2089" i="2"/>
  <c r="H2089" i="2"/>
  <c r="I2089" i="2"/>
  <c r="J2089" i="2"/>
  <c r="E2090" i="2"/>
  <c r="F2090" i="2"/>
  <c r="H2090" i="2"/>
  <c r="I2090" i="2"/>
  <c r="J2090" i="2"/>
  <c r="E2091" i="2"/>
  <c r="F2091" i="2"/>
  <c r="H2091" i="2"/>
  <c r="I2091" i="2"/>
  <c r="J2091" i="2"/>
  <c r="E2092" i="2"/>
  <c r="F2092" i="2"/>
  <c r="H2092" i="2"/>
  <c r="I2092" i="2"/>
  <c r="J2092" i="2"/>
  <c r="E2093" i="2"/>
  <c r="F2093" i="2"/>
  <c r="H2093" i="2"/>
  <c r="I2093" i="2"/>
  <c r="J2093" i="2"/>
  <c r="E2094" i="2"/>
  <c r="F2094" i="2"/>
  <c r="H2094" i="2"/>
  <c r="I2094" i="2"/>
  <c r="J2094" i="2"/>
  <c r="E2095" i="2"/>
  <c r="F2095" i="2"/>
  <c r="H2095" i="2"/>
  <c r="I2095" i="2"/>
  <c r="J2095" i="2"/>
  <c r="E2096" i="2"/>
  <c r="F2096" i="2"/>
  <c r="H2096" i="2"/>
  <c r="I2096" i="2"/>
  <c r="J2096" i="2"/>
  <c r="E2097" i="2"/>
  <c r="F2097" i="2"/>
  <c r="H2097" i="2"/>
  <c r="I2097" i="2"/>
  <c r="J2097" i="2"/>
  <c r="E2098" i="2"/>
  <c r="F2098" i="2"/>
  <c r="H2098" i="2"/>
  <c r="I2098" i="2"/>
  <c r="J2098" i="2"/>
  <c r="E2099" i="2"/>
  <c r="F2099" i="2"/>
  <c r="H2099" i="2"/>
  <c r="I2099" i="2"/>
  <c r="J2099" i="2"/>
  <c r="E2100" i="2"/>
  <c r="F2100" i="2"/>
  <c r="H2100" i="2"/>
  <c r="I2100" i="2"/>
  <c r="J2100" i="2"/>
  <c r="E2101" i="2"/>
  <c r="F2101" i="2"/>
  <c r="H2101" i="2"/>
  <c r="I2101" i="2"/>
  <c r="J2101" i="2"/>
  <c r="E2102" i="2"/>
  <c r="F2102" i="2"/>
  <c r="H2102" i="2"/>
  <c r="I2102" i="2"/>
  <c r="J2102" i="2"/>
  <c r="E2103" i="2"/>
  <c r="F2103" i="2"/>
  <c r="H2103" i="2"/>
  <c r="I2103" i="2"/>
  <c r="J2103" i="2"/>
  <c r="E2104" i="2"/>
  <c r="F2104" i="2"/>
  <c r="H2104" i="2"/>
  <c r="I2104" i="2"/>
  <c r="J2104" i="2"/>
  <c r="E2105" i="2"/>
  <c r="F2105" i="2"/>
  <c r="H2105" i="2"/>
  <c r="I2105" i="2"/>
  <c r="J2105" i="2"/>
  <c r="E2106" i="2"/>
  <c r="F2106" i="2"/>
  <c r="H2106" i="2"/>
  <c r="I2106" i="2"/>
  <c r="J2106" i="2"/>
  <c r="E2107" i="2"/>
  <c r="F2107" i="2"/>
  <c r="H2107" i="2"/>
  <c r="I2107" i="2"/>
  <c r="J2107" i="2"/>
  <c r="E2108" i="2"/>
  <c r="F2108" i="2"/>
  <c r="H2108" i="2"/>
  <c r="I2108" i="2"/>
  <c r="J2108" i="2"/>
  <c r="E2109" i="2"/>
  <c r="F2109" i="2"/>
  <c r="H2109" i="2"/>
  <c r="I2109" i="2"/>
  <c r="J2109" i="2"/>
  <c r="E2110" i="2"/>
  <c r="F2110" i="2"/>
  <c r="H2110" i="2"/>
  <c r="I2110" i="2"/>
  <c r="J2110" i="2"/>
  <c r="E2111" i="2"/>
  <c r="F2111" i="2"/>
  <c r="H2111" i="2"/>
  <c r="I2111" i="2"/>
  <c r="J2111" i="2"/>
  <c r="E2112" i="2"/>
  <c r="F2112" i="2"/>
  <c r="H2112" i="2"/>
  <c r="I2112" i="2"/>
  <c r="J2112" i="2"/>
  <c r="E2113" i="2"/>
  <c r="F2113" i="2"/>
  <c r="H2113" i="2"/>
  <c r="I2113" i="2"/>
  <c r="J2113" i="2"/>
  <c r="E2114" i="2"/>
  <c r="F2114" i="2"/>
  <c r="H2114" i="2"/>
  <c r="I2114" i="2"/>
  <c r="J2114" i="2"/>
  <c r="E2115" i="2"/>
  <c r="F2115" i="2"/>
  <c r="H2115" i="2"/>
  <c r="I2115" i="2"/>
  <c r="J2115" i="2"/>
  <c r="E2031" i="2"/>
  <c r="F2031" i="2"/>
  <c r="H2031" i="2"/>
  <c r="I2031" i="2"/>
  <c r="J2031" i="2"/>
  <c r="E2032" i="2"/>
  <c r="F2032" i="2"/>
  <c r="H2032" i="2"/>
  <c r="I2032" i="2"/>
  <c r="J2032" i="2"/>
  <c r="E2033" i="2"/>
  <c r="F2033" i="2"/>
  <c r="H2033" i="2"/>
  <c r="I2033" i="2"/>
  <c r="J2033" i="2"/>
  <c r="E2034" i="2"/>
  <c r="F2034" i="2"/>
  <c r="H2034" i="2"/>
  <c r="I2034" i="2"/>
  <c r="J2034" i="2"/>
  <c r="E2035" i="2"/>
  <c r="F2035" i="2"/>
  <c r="H2035" i="2"/>
  <c r="I2035" i="2"/>
  <c r="J2035" i="2"/>
  <c r="E2036" i="2"/>
  <c r="F2036" i="2"/>
  <c r="H2036" i="2"/>
  <c r="I2036" i="2"/>
  <c r="J2036" i="2"/>
  <c r="E2037" i="2"/>
  <c r="F2037" i="2"/>
  <c r="H2037" i="2"/>
  <c r="I2037" i="2"/>
  <c r="J2037" i="2"/>
  <c r="E2038" i="2"/>
  <c r="F2038" i="2"/>
  <c r="H2038" i="2"/>
  <c r="I2038" i="2"/>
  <c r="J2038" i="2"/>
  <c r="E2039" i="2"/>
  <c r="F2039" i="2"/>
  <c r="H2039" i="2"/>
  <c r="I2039" i="2"/>
  <c r="J2039" i="2"/>
  <c r="E2040" i="2"/>
  <c r="F2040" i="2"/>
  <c r="H2040" i="2"/>
  <c r="I2040" i="2"/>
  <c r="J2040" i="2"/>
  <c r="E2041" i="2"/>
  <c r="F2041" i="2"/>
  <c r="H2041" i="2"/>
  <c r="I2041" i="2"/>
  <c r="J2041" i="2"/>
  <c r="E2042" i="2"/>
  <c r="F2042" i="2"/>
  <c r="H2042" i="2"/>
  <c r="I2042" i="2"/>
  <c r="J2042" i="2"/>
  <c r="E2043" i="2"/>
  <c r="F2043" i="2"/>
  <c r="H2043" i="2"/>
  <c r="I2043" i="2"/>
  <c r="J2043" i="2"/>
  <c r="E2044" i="2"/>
  <c r="F2044" i="2"/>
  <c r="H2044" i="2"/>
  <c r="I2044" i="2"/>
  <c r="J2044" i="2"/>
  <c r="E2045" i="2"/>
  <c r="F2045" i="2"/>
  <c r="H2045" i="2"/>
  <c r="I2045" i="2"/>
  <c r="J2045" i="2"/>
  <c r="E2046" i="2"/>
  <c r="F2046" i="2"/>
  <c r="H2046" i="2"/>
  <c r="I2046" i="2"/>
  <c r="J2046" i="2"/>
  <c r="E2047" i="2"/>
  <c r="F2047" i="2"/>
  <c r="H2047" i="2"/>
  <c r="I2047" i="2"/>
  <c r="J2047" i="2"/>
  <c r="E2048" i="2"/>
  <c r="F2048" i="2"/>
  <c r="H2048" i="2"/>
  <c r="I2048" i="2"/>
  <c r="J2048" i="2"/>
  <c r="E2049" i="2"/>
  <c r="F2049" i="2"/>
  <c r="H2049" i="2"/>
  <c r="I2049" i="2"/>
  <c r="J2049" i="2"/>
  <c r="E2050" i="2"/>
  <c r="F2050" i="2"/>
  <c r="H2050" i="2"/>
  <c r="I2050" i="2"/>
  <c r="J2050" i="2"/>
  <c r="E2051" i="2"/>
  <c r="F2051" i="2"/>
  <c r="H2051" i="2"/>
  <c r="I2051" i="2"/>
  <c r="J2051" i="2"/>
  <c r="E2052" i="2"/>
  <c r="F2052" i="2"/>
  <c r="H2052" i="2"/>
  <c r="I2052" i="2"/>
  <c r="J2052" i="2"/>
  <c r="E2053" i="2"/>
  <c r="F2053" i="2"/>
  <c r="H2053" i="2"/>
  <c r="I2053" i="2"/>
  <c r="J2053" i="2"/>
  <c r="E2054" i="2"/>
  <c r="F2054" i="2"/>
  <c r="H2054" i="2"/>
  <c r="I2054" i="2"/>
  <c r="J2054" i="2"/>
  <c r="E2055" i="2"/>
  <c r="F2055" i="2"/>
  <c r="H2055" i="2"/>
  <c r="I2055" i="2"/>
  <c r="J2055" i="2"/>
  <c r="E2056" i="2"/>
  <c r="F2056" i="2"/>
  <c r="H2056" i="2"/>
  <c r="I2056" i="2"/>
  <c r="J2056" i="2"/>
  <c r="E2057" i="2"/>
  <c r="F2057" i="2"/>
  <c r="H2057" i="2"/>
  <c r="I2057" i="2"/>
  <c r="J2057" i="2"/>
  <c r="E2058" i="2"/>
  <c r="F2058" i="2"/>
  <c r="H2058" i="2"/>
  <c r="I2058" i="2"/>
  <c r="J2058" i="2"/>
  <c r="E2059" i="2"/>
  <c r="F2059" i="2"/>
  <c r="H2059" i="2"/>
  <c r="I2059" i="2"/>
  <c r="J2059" i="2"/>
  <c r="E2060" i="2"/>
  <c r="F2060" i="2"/>
  <c r="H2060" i="2"/>
  <c r="I2060" i="2"/>
  <c r="J2060" i="2"/>
  <c r="E2061" i="2"/>
  <c r="F2061" i="2"/>
  <c r="H2061" i="2"/>
  <c r="I2061" i="2"/>
  <c r="J2061" i="2"/>
  <c r="E2062" i="2"/>
  <c r="F2062" i="2"/>
  <c r="H2062" i="2"/>
  <c r="I2062" i="2"/>
  <c r="J2062" i="2"/>
  <c r="E2063" i="2"/>
  <c r="F2063" i="2"/>
  <c r="H2063" i="2"/>
  <c r="I2063" i="2"/>
  <c r="J2063" i="2"/>
  <c r="E2064" i="2"/>
  <c r="F2064" i="2"/>
  <c r="H2064" i="2"/>
  <c r="I2064" i="2"/>
  <c r="J2064" i="2"/>
  <c r="E2065" i="2"/>
  <c r="F2065" i="2"/>
  <c r="H2065" i="2"/>
  <c r="I2065" i="2"/>
  <c r="J2065" i="2"/>
  <c r="E2066" i="2"/>
  <c r="F2066" i="2"/>
  <c r="H2066" i="2"/>
  <c r="I2066" i="2"/>
  <c r="J2066" i="2"/>
  <c r="E2067" i="2"/>
  <c r="F2067" i="2"/>
  <c r="H2067" i="2"/>
  <c r="I2067" i="2"/>
  <c r="J2067" i="2"/>
  <c r="E2068" i="2"/>
  <c r="F2068" i="2"/>
  <c r="H2068" i="2"/>
  <c r="I2068" i="2"/>
  <c r="J2068" i="2"/>
  <c r="E2069" i="2"/>
  <c r="F2069" i="2"/>
  <c r="H2069" i="2"/>
  <c r="I2069" i="2"/>
  <c r="J2069" i="2"/>
  <c r="E2070" i="2"/>
  <c r="F2070" i="2"/>
  <c r="H2070" i="2"/>
  <c r="I2070" i="2"/>
  <c r="J2070" i="2"/>
  <c r="E2071" i="2"/>
  <c r="F2071" i="2"/>
  <c r="H2071" i="2"/>
  <c r="I2071" i="2"/>
  <c r="J2071" i="2"/>
  <c r="E2072" i="2"/>
  <c r="F2072" i="2"/>
  <c r="H2072" i="2"/>
  <c r="I2072" i="2"/>
  <c r="J2072" i="2"/>
  <c r="E2073" i="2"/>
  <c r="F2073" i="2"/>
  <c r="H2073" i="2"/>
  <c r="I2073" i="2"/>
  <c r="J2073" i="2"/>
  <c r="E2074" i="2"/>
  <c r="F2074" i="2"/>
  <c r="H2074" i="2"/>
  <c r="I2074" i="2"/>
  <c r="J2074" i="2"/>
  <c r="E2075" i="2"/>
  <c r="F2075" i="2"/>
  <c r="H2075" i="2"/>
  <c r="I2075" i="2"/>
  <c r="J2075" i="2"/>
  <c r="E2076" i="2"/>
  <c r="F2076" i="2"/>
  <c r="H2076" i="2"/>
  <c r="I2076" i="2"/>
  <c r="J2076" i="2"/>
  <c r="E2077" i="2"/>
  <c r="F2077" i="2"/>
  <c r="H2077" i="2"/>
  <c r="I2077" i="2"/>
  <c r="J2077" i="2"/>
  <c r="E2078" i="2"/>
  <c r="F2078" i="2"/>
  <c r="H2078" i="2"/>
  <c r="I2078" i="2"/>
  <c r="J2078" i="2"/>
  <c r="E2079" i="2"/>
  <c r="F2079" i="2"/>
  <c r="H2079" i="2"/>
  <c r="I2079" i="2"/>
  <c r="J2079" i="2"/>
  <c r="E2080" i="2"/>
  <c r="F2080" i="2"/>
  <c r="H2080" i="2"/>
  <c r="I2080" i="2"/>
  <c r="J2080" i="2"/>
  <c r="E2081" i="2"/>
  <c r="F2081" i="2"/>
  <c r="H2081" i="2"/>
  <c r="I2081" i="2"/>
  <c r="J2081" i="2"/>
  <c r="E2082" i="2"/>
  <c r="F2082" i="2"/>
  <c r="H2082" i="2"/>
  <c r="I2082" i="2"/>
  <c r="J2082" i="2"/>
  <c r="E2083" i="2"/>
  <c r="F2083" i="2"/>
  <c r="H2083" i="2"/>
  <c r="I2083" i="2"/>
  <c r="J2083" i="2"/>
  <c r="E2084" i="2"/>
  <c r="F2084" i="2"/>
  <c r="H2084" i="2"/>
  <c r="I2084" i="2"/>
  <c r="J2084" i="2"/>
  <c r="E2085" i="2"/>
  <c r="F2085" i="2"/>
  <c r="H2085" i="2"/>
  <c r="I2085" i="2"/>
  <c r="J2085" i="2"/>
  <c r="J1863" i="2"/>
  <c r="I1863" i="2"/>
  <c r="H1863" i="2"/>
  <c r="F1863" i="2"/>
  <c r="E1863" i="2"/>
  <c r="L247" i="7"/>
  <c r="K247" i="7"/>
  <c r="J247" i="7" s="1"/>
  <c r="D247" i="7"/>
  <c r="C247" i="7"/>
  <c r="B247" i="7"/>
  <c r="L246" i="7"/>
  <c r="K246" i="7"/>
  <c r="J246" i="7" s="1"/>
  <c r="D246" i="7"/>
  <c r="C246" i="7"/>
  <c r="B246" i="7"/>
  <c r="L245" i="7"/>
  <c r="K245" i="7"/>
  <c r="J245" i="7" s="1"/>
  <c r="D245" i="7"/>
  <c r="C245" i="7"/>
  <c r="B245" i="7"/>
  <c r="L244" i="7"/>
  <c r="K244" i="7"/>
  <c r="J244" i="7" s="1"/>
  <c r="D244" i="7"/>
  <c r="C244" i="7"/>
  <c r="B244" i="7"/>
  <c r="L243" i="7"/>
  <c r="K243" i="7"/>
  <c r="J243" i="7" s="1"/>
  <c r="D243" i="7"/>
  <c r="C243" i="7"/>
  <c r="B243" i="7"/>
  <c r="L242" i="7"/>
  <c r="K242" i="7"/>
  <c r="J242" i="7" s="1"/>
  <c r="D242" i="7"/>
  <c r="C242" i="7"/>
  <c r="B242" i="7"/>
  <c r="L241" i="7"/>
  <c r="K241" i="7"/>
  <c r="J241" i="7" s="1"/>
  <c r="D241" i="7"/>
  <c r="C241" i="7"/>
  <c r="B241" i="7"/>
  <c r="L240" i="7"/>
  <c r="K240" i="7"/>
  <c r="J240" i="7" s="1"/>
  <c r="D240" i="7"/>
  <c r="C240" i="7"/>
  <c r="B240" i="7"/>
  <c r="L239" i="7"/>
  <c r="K239" i="7"/>
  <c r="J239" i="7" s="1"/>
  <c r="D239" i="7"/>
  <c r="C239" i="7"/>
  <c r="B239" i="7"/>
  <c r="L238" i="7"/>
  <c r="K238" i="7"/>
  <c r="J238" i="7" s="1"/>
  <c r="D238" i="7"/>
  <c r="C238" i="7"/>
  <c r="B238" i="7"/>
  <c r="L237" i="7"/>
  <c r="K237" i="7"/>
  <c r="J237" i="7" s="1"/>
  <c r="D237" i="7"/>
  <c r="C237" i="7"/>
  <c r="B237" i="7"/>
  <c r="L236" i="7"/>
  <c r="K236" i="7"/>
  <c r="J236" i="7" s="1"/>
  <c r="D236" i="7"/>
  <c r="C236" i="7"/>
  <c r="B236" i="7"/>
  <c r="L235" i="7"/>
  <c r="K235" i="7"/>
  <c r="J235" i="7" s="1"/>
  <c r="D235" i="7"/>
  <c r="C235" i="7"/>
  <c r="B235" i="7"/>
  <c r="L234" i="7"/>
  <c r="K234" i="7"/>
  <c r="J234" i="7" s="1"/>
  <c r="D234" i="7"/>
  <c r="C234" i="7"/>
  <c r="B234" i="7"/>
  <c r="L233" i="7"/>
  <c r="K233" i="7"/>
  <c r="J233" i="7" s="1"/>
  <c r="D233" i="7"/>
  <c r="C233" i="7"/>
  <c r="B233" i="7"/>
  <c r="L232" i="7"/>
  <c r="K232" i="7"/>
  <c r="J232" i="7" s="1"/>
  <c r="D232" i="7"/>
  <c r="C232" i="7"/>
  <c r="B232" i="7"/>
  <c r="L231" i="7"/>
  <c r="K231" i="7"/>
  <c r="J231" i="7" s="1"/>
  <c r="D231" i="7"/>
  <c r="C231" i="7"/>
  <c r="B231" i="7"/>
  <c r="L230" i="7"/>
  <c r="K230" i="7"/>
  <c r="J230" i="7" s="1"/>
  <c r="D230" i="7"/>
  <c r="C230" i="7"/>
  <c r="B230" i="7"/>
  <c r="L229" i="7"/>
  <c r="K229" i="7"/>
  <c r="J229" i="7" s="1"/>
  <c r="D229" i="7"/>
  <c r="C229" i="7"/>
  <c r="B229" i="7"/>
  <c r="L228" i="7"/>
  <c r="K228" i="7"/>
  <c r="J228" i="7" s="1"/>
  <c r="D228" i="7"/>
  <c r="C228" i="7"/>
  <c r="B228" i="7"/>
  <c r="L227" i="7"/>
  <c r="K227" i="7"/>
  <c r="J227" i="7" s="1"/>
  <c r="D227" i="7"/>
  <c r="C227" i="7"/>
  <c r="B227" i="7"/>
  <c r="L226" i="7"/>
  <c r="K226" i="7"/>
  <c r="J226" i="7" s="1"/>
  <c r="D226" i="7"/>
  <c r="C226" i="7"/>
  <c r="B226" i="7"/>
  <c r="L225" i="7"/>
  <c r="K225" i="7"/>
  <c r="J225" i="7" s="1"/>
  <c r="D225" i="7"/>
  <c r="C225" i="7"/>
  <c r="B225" i="7"/>
  <c r="L224" i="7"/>
  <c r="K224" i="7"/>
  <c r="J224" i="7" s="1"/>
  <c r="D224" i="7"/>
  <c r="C224" i="7"/>
  <c r="B224" i="7"/>
  <c r="L223" i="7"/>
  <c r="K223" i="7"/>
  <c r="J223" i="7" s="1"/>
  <c r="D223" i="7"/>
  <c r="C223" i="7"/>
  <c r="B223" i="7"/>
  <c r="L222" i="7"/>
  <c r="K222" i="7"/>
  <c r="J222" i="7" s="1"/>
  <c r="D222" i="7"/>
  <c r="C222" i="7"/>
  <c r="B222" i="7"/>
  <c r="L221" i="7"/>
  <c r="K221" i="7"/>
  <c r="J221" i="7" s="1"/>
  <c r="D221" i="7"/>
  <c r="C221" i="7"/>
  <c r="B221" i="7"/>
  <c r="L220" i="7"/>
  <c r="K220" i="7"/>
  <c r="J220" i="7" s="1"/>
  <c r="D220" i="7"/>
  <c r="C220" i="7"/>
  <c r="B220" i="7"/>
  <c r="L219" i="7"/>
  <c r="K219" i="7"/>
  <c r="J219" i="7" s="1"/>
  <c r="D219" i="7"/>
  <c r="C219" i="7"/>
  <c r="B219" i="7"/>
  <c r="L218" i="7"/>
  <c r="K218" i="7"/>
  <c r="J218" i="7" s="1"/>
  <c r="D218" i="7"/>
  <c r="C218" i="7"/>
  <c r="B218" i="7"/>
  <c r="L217" i="7"/>
  <c r="K217" i="7"/>
  <c r="J217" i="7" s="1"/>
  <c r="D217" i="7"/>
  <c r="C217" i="7"/>
  <c r="B217" i="7"/>
  <c r="L216" i="7"/>
  <c r="K216" i="7"/>
  <c r="J216" i="7" s="1"/>
  <c r="D216" i="7"/>
  <c r="C216" i="7"/>
  <c r="B216" i="7"/>
  <c r="L215" i="7"/>
  <c r="K215" i="7"/>
  <c r="J215" i="7" s="1"/>
  <c r="D215" i="7"/>
  <c r="C215" i="7"/>
  <c r="B215" i="7"/>
  <c r="L214" i="7"/>
  <c r="K214" i="7"/>
  <c r="J214" i="7" s="1"/>
  <c r="D214" i="7"/>
  <c r="C214" i="7"/>
  <c r="B214" i="7"/>
  <c r="L213" i="7"/>
  <c r="K213" i="7"/>
  <c r="J213" i="7" s="1"/>
  <c r="D213" i="7"/>
  <c r="C213" i="7"/>
  <c r="B213" i="7"/>
  <c r="L212" i="7"/>
  <c r="K212" i="7"/>
  <c r="J212" i="7" s="1"/>
  <c r="D212" i="7"/>
  <c r="C212" i="7"/>
  <c r="B212" i="7"/>
  <c r="L211" i="7"/>
  <c r="K211" i="7"/>
  <c r="J211" i="7" s="1"/>
  <c r="D211" i="7"/>
  <c r="C211" i="7"/>
  <c r="B211" i="7"/>
  <c r="L210" i="7"/>
  <c r="K210" i="7"/>
  <c r="J210" i="7" s="1"/>
  <c r="D210" i="7"/>
  <c r="C210" i="7"/>
  <c r="B210" i="7"/>
  <c r="L209" i="7"/>
  <c r="K209" i="7"/>
  <c r="J209" i="7" s="1"/>
  <c r="D209" i="7"/>
  <c r="C209" i="7"/>
  <c r="B209" i="7"/>
  <c r="L208" i="7"/>
  <c r="K208" i="7"/>
  <c r="J208" i="7" s="1"/>
  <c r="D208" i="7"/>
  <c r="C208" i="7"/>
  <c r="B208" i="7"/>
  <c r="L207" i="7"/>
  <c r="K207" i="7"/>
  <c r="J207" i="7" s="1"/>
  <c r="D207" i="7"/>
  <c r="C207" i="7"/>
  <c r="B207" i="7"/>
  <c r="L206" i="7"/>
  <c r="K206" i="7"/>
  <c r="J206" i="7" s="1"/>
  <c r="D206" i="7"/>
  <c r="C206" i="7"/>
  <c r="B206" i="7"/>
  <c r="L205" i="7"/>
  <c r="K205" i="7"/>
  <c r="J205" i="7" s="1"/>
  <c r="D205" i="7"/>
  <c r="C205" i="7"/>
  <c r="B205" i="7"/>
  <c r="L204" i="7"/>
  <c r="K204" i="7"/>
  <c r="J204" i="7" s="1"/>
  <c r="D204" i="7"/>
  <c r="C204" i="7"/>
  <c r="B204" i="7"/>
  <c r="L203" i="7"/>
  <c r="K203" i="7"/>
  <c r="J203" i="7" s="1"/>
  <c r="D203" i="7"/>
  <c r="C203" i="7"/>
  <c r="B203" i="7"/>
  <c r="L202" i="7"/>
  <c r="K202" i="7"/>
  <c r="J202" i="7" s="1"/>
  <c r="D202" i="7"/>
  <c r="C202" i="7"/>
  <c r="B202" i="7"/>
  <c r="L201" i="7"/>
  <c r="K201" i="7"/>
  <c r="J201" i="7" s="1"/>
  <c r="D201" i="7"/>
  <c r="C201" i="7"/>
  <c r="B201" i="7"/>
  <c r="L200" i="7"/>
  <c r="K200" i="7"/>
  <c r="J200" i="7" s="1"/>
  <c r="D200" i="7"/>
  <c r="C200" i="7"/>
  <c r="B200" i="7"/>
  <c r="L199" i="7"/>
  <c r="K199" i="7"/>
  <c r="J199" i="7" s="1"/>
  <c r="D199" i="7"/>
  <c r="C199" i="7"/>
  <c r="B199" i="7"/>
  <c r="L198" i="7"/>
  <c r="K198" i="7"/>
  <c r="J198" i="7" s="1"/>
  <c r="D198" i="7"/>
  <c r="C198" i="7"/>
  <c r="B198" i="7"/>
  <c r="L197" i="7"/>
  <c r="K197" i="7"/>
  <c r="J197" i="7" s="1"/>
  <c r="D197" i="7"/>
  <c r="C197" i="7"/>
  <c r="B197" i="7"/>
  <c r="L196" i="7"/>
  <c r="K196" i="7"/>
  <c r="J196" i="7" s="1"/>
  <c r="D196" i="7"/>
  <c r="C196" i="7"/>
  <c r="B196" i="7"/>
  <c r="L195" i="7"/>
  <c r="K195" i="7"/>
  <c r="J195" i="7" s="1"/>
  <c r="D195" i="7"/>
  <c r="C195" i="7"/>
  <c r="B195" i="7"/>
  <c r="L194" i="7"/>
  <c r="K194" i="7"/>
  <c r="J194" i="7" s="1"/>
  <c r="D194" i="7"/>
  <c r="C194" i="7"/>
  <c r="B194" i="7"/>
  <c r="L193" i="7"/>
  <c r="K193" i="7"/>
  <c r="J193" i="7" s="1"/>
  <c r="D193" i="7"/>
  <c r="C193" i="7"/>
  <c r="B193" i="7"/>
  <c r="L192" i="7"/>
  <c r="K192" i="7"/>
  <c r="J192" i="7" s="1"/>
  <c r="D192" i="7"/>
  <c r="C192" i="7"/>
  <c r="B192" i="7"/>
  <c r="L191" i="7"/>
  <c r="K191" i="7"/>
  <c r="J191" i="7" s="1"/>
  <c r="D191" i="7"/>
  <c r="C191" i="7"/>
  <c r="B191" i="7"/>
  <c r="L190" i="7"/>
  <c r="K190" i="7"/>
  <c r="J190" i="7" s="1"/>
  <c r="D190" i="7"/>
  <c r="C190" i="7"/>
  <c r="B190" i="7"/>
  <c r="L189" i="7"/>
  <c r="K189" i="7"/>
  <c r="J189" i="7" s="1"/>
  <c r="D189" i="7"/>
  <c r="C189" i="7"/>
  <c r="B189" i="7"/>
  <c r="L188" i="7"/>
  <c r="K188" i="7"/>
  <c r="J188" i="7" s="1"/>
  <c r="D188" i="7"/>
  <c r="C188" i="7"/>
  <c r="B188" i="7"/>
  <c r="L187" i="7"/>
  <c r="K187" i="7"/>
  <c r="J187" i="7" s="1"/>
  <c r="D187" i="7"/>
  <c r="C187" i="7"/>
  <c r="B187" i="7"/>
  <c r="L186" i="7"/>
  <c r="K186" i="7"/>
  <c r="J186" i="7" s="1"/>
  <c r="D186" i="7"/>
  <c r="C186" i="7"/>
  <c r="B186" i="7"/>
  <c r="L185" i="7"/>
  <c r="K185" i="7"/>
  <c r="J185" i="7" s="1"/>
  <c r="D185" i="7"/>
  <c r="C185" i="7"/>
  <c r="B185" i="7"/>
  <c r="L184" i="7"/>
  <c r="K184" i="7"/>
  <c r="J184" i="7" s="1"/>
  <c r="D184" i="7"/>
  <c r="C184" i="7"/>
  <c r="B184" i="7"/>
  <c r="L183" i="7"/>
  <c r="K183" i="7"/>
  <c r="J183" i="7" s="1"/>
  <c r="D183" i="7"/>
  <c r="C183" i="7"/>
  <c r="B183" i="7"/>
  <c r="L182" i="7"/>
  <c r="K182" i="7"/>
  <c r="J182" i="7" s="1"/>
  <c r="D182" i="7"/>
  <c r="C182" i="7"/>
  <c r="B182" i="7"/>
  <c r="L181" i="7"/>
  <c r="K181" i="7"/>
  <c r="J181" i="7" s="1"/>
  <c r="D181" i="7"/>
  <c r="C181" i="7"/>
  <c r="B181" i="7"/>
  <c r="L180" i="7"/>
  <c r="K180" i="7"/>
  <c r="J180" i="7" s="1"/>
  <c r="D180" i="7"/>
  <c r="C180" i="7"/>
  <c r="B180" i="7"/>
  <c r="L179" i="7"/>
  <c r="K179" i="7"/>
  <c r="J179" i="7" s="1"/>
  <c r="D179" i="7"/>
  <c r="C179" i="7"/>
  <c r="B179" i="7"/>
  <c r="L178" i="7"/>
  <c r="K178" i="7"/>
  <c r="J178" i="7" s="1"/>
  <c r="D178" i="7"/>
  <c r="C178" i="7"/>
  <c r="B178" i="7"/>
  <c r="L177" i="7"/>
  <c r="K177" i="7"/>
  <c r="J177" i="7" s="1"/>
  <c r="D177" i="7"/>
  <c r="C177" i="7"/>
  <c r="B177" i="7"/>
  <c r="L176" i="7"/>
  <c r="K176" i="7"/>
  <c r="J176" i="7" s="1"/>
  <c r="D176" i="7"/>
  <c r="C176" i="7"/>
  <c r="B176" i="7"/>
  <c r="L175" i="7"/>
  <c r="K175" i="7"/>
  <c r="J175" i="7" s="1"/>
  <c r="D175" i="7"/>
  <c r="C175" i="7"/>
  <c r="B175" i="7"/>
  <c r="L174" i="7"/>
  <c r="K174" i="7"/>
  <c r="J174" i="7" s="1"/>
  <c r="D174" i="7"/>
  <c r="C174" i="7"/>
  <c r="B174" i="7"/>
  <c r="L173" i="7"/>
  <c r="K173" i="7"/>
  <c r="J173" i="7" s="1"/>
  <c r="D173" i="7"/>
  <c r="C173" i="7"/>
  <c r="B173" i="7"/>
  <c r="L172" i="7"/>
  <c r="K172" i="7"/>
  <c r="J172" i="7" s="1"/>
  <c r="D172" i="7"/>
  <c r="C172" i="7"/>
  <c r="B172" i="7"/>
  <c r="L171" i="7"/>
  <c r="K171" i="7"/>
  <c r="J171" i="7" s="1"/>
  <c r="D171" i="7"/>
  <c r="C171" i="7"/>
  <c r="B171" i="7"/>
  <c r="L170" i="7"/>
  <c r="K170" i="7"/>
  <c r="J170" i="7" s="1"/>
  <c r="D170" i="7"/>
  <c r="C170" i="7"/>
  <c r="B170" i="7"/>
  <c r="L169" i="7"/>
  <c r="K169" i="7"/>
  <c r="J169" i="7" s="1"/>
  <c r="D169" i="7"/>
  <c r="C169" i="7"/>
  <c r="B169" i="7"/>
  <c r="L168" i="7"/>
  <c r="K168" i="7"/>
  <c r="J168" i="7" s="1"/>
  <c r="D168" i="7"/>
  <c r="C168" i="7"/>
  <c r="B168" i="7"/>
  <c r="L167" i="7"/>
  <c r="K167" i="7"/>
  <c r="J167" i="7" s="1"/>
  <c r="D167" i="7"/>
  <c r="C167" i="7"/>
  <c r="B167" i="7"/>
  <c r="L166" i="7"/>
  <c r="K166" i="7"/>
  <c r="J166" i="7" s="1"/>
  <c r="D166" i="7"/>
  <c r="C166" i="7"/>
  <c r="B166" i="7"/>
  <c r="L165" i="7"/>
  <c r="K165" i="7"/>
  <c r="J165" i="7" s="1"/>
  <c r="D165" i="7"/>
  <c r="C165" i="7"/>
  <c r="B165" i="7"/>
  <c r="L164" i="7"/>
  <c r="K164" i="7"/>
  <c r="J164" i="7" s="1"/>
  <c r="D164" i="7"/>
  <c r="C164" i="7"/>
  <c r="B164" i="7"/>
  <c r="L163" i="7"/>
  <c r="K163" i="7"/>
  <c r="J163" i="7" s="1"/>
  <c r="D163" i="7"/>
  <c r="C163" i="7"/>
  <c r="B163" i="7"/>
  <c r="L162" i="7"/>
  <c r="K162" i="7"/>
  <c r="J162" i="7" s="1"/>
  <c r="D162" i="7"/>
  <c r="C162" i="7"/>
  <c r="B162" i="7"/>
  <c r="L161" i="7"/>
  <c r="K161" i="7"/>
  <c r="J161" i="7" s="1"/>
  <c r="D161" i="7"/>
  <c r="C161" i="7"/>
  <c r="B161" i="7"/>
  <c r="L160" i="7"/>
  <c r="K160" i="7"/>
  <c r="J160" i="7" s="1"/>
  <c r="D160" i="7"/>
  <c r="C160" i="7"/>
  <c r="B160" i="7"/>
  <c r="L159" i="7"/>
  <c r="K159" i="7"/>
  <c r="J159" i="7" s="1"/>
  <c r="D159" i="7"/>
  <c r="C159" i="7"/>
  <c r="B159" i="7"/>
  <c r="L158" i="7"/>
  <c r="K158" i="7"/>
  <c r="J158" i="7" s="1"/>
  <c r="D158" i="7"/>
  <c r="C158" i="7"/>
  <c r="B158" i="7"/>
  <c r="L157" i="7"/>
  <c r="K157" i="7"/>
  <c r="J157" i="7" s="1"/>
  <c r="D157" i="7"/>
  <c r="C157" i="7"/>
  <c r="B157" i="7"/>
  <c r="L156" i="7"/>
  <c r="K156" i="7"/>
  <c r="J156" i="7" s="1"/>
  <c r="D156" i="7"/>
  <c r="C156" i="7"/>
  <c r="B156" i="7"/>
  <c r="L155" i="7"/>
  <c r="K155" i="7"/>
  <c r="J155" i="7" s="1"/>
  <c r="D155" i="7"/>
  <c r="C155" i="7"/>
  <c r="B155" i="7"/>
  <c r="L154" i="7"/>
  <c r="K154" i="7"/>
  <c r="J154" i="7" s="1"/>
  <c r="D154" i="7"/>
  <c r="C154" i="7"/>
  <c r="B154" i="7"/>
  <c r="L153" i="7"/>
  <c r="K153" i="7"/>
  <c r="J153" i="7" s="1"/>
  <c r="D153" i="7"/>
  <c r="C153" i="7"/>
  <c r="B153" i="7"/>
  <c r="L152" i="7"/>
  <c r="K152" i="7"/>
  <c r="J152" i="7" s="1"/>
  <c r="D152" i="7"/>
  <c r="C152" i="7"/>
  <c r="B152" i="7"/>
  <c r="L151" i="7"/>
  <c r="K151" i="7"/>
  <c r="J151" i="7" s="1"/>
  <c r="D151" i="7"/>
  <c r="C151" i="7"/>
  <c r="B151" i="7"/>
  <c r="L150" i="7"/>
  <c r="K150" i="7"/>
  <c r="J150" i="7" s="1"/>
  <c r="D150" i="7"/>
  <c r="C150" i="7"/>
  <c r="B150" i="7"/>
  <c r="L149" i="7"/>
  <c r="K149" i="7"/>
  <c r="J149" i="7" s="1"/>
  <c r="D149" i="7"/>
  <c r="C149" i="7"/>
  <c r="B149" i="7"/>
  <c r="L148" i="7"/>
  <c r="K148" i="7"/>
  <c r="J148" i="7" s="1"/>
  <c r="D148" i="7"/>
  <c r="C148" i="7"/>
  <c r="B148" i="7"/>
  <c r="L147" i="7"/>
  <c r="K147" i="7"/>
  <c r="J147" i="7" s="1"/>
  <c r="D147" i="7"/>
  <c r="C147" i="7"/>
  <c r="B147" i="7"/>
  <c r="L146" i="7"/>
  <c r="K146" i="7"/>
  <c r="J146" i="7" s="1"/>
  <c r="D146" i="7"/>
  <c r="C146" i="7"/>
  <c r="B146" i="7"/>
  <c r="L145" i="7"/>
  <c r="K145" i="7"/>
  <c r="J145" i="7" s="1"/>
  <c r="D145" i="7"/>
  <c r="C145" i="7"/>
  <c r="B145" i="7"/>
  <c r="L144" i="7"/>
  <c r="K144" i="7"/>
  <c r="J144" i="7" s="1"/>
  <c r="D144" i="7"/>
  <c r="C144" i="7"/>
  <c r="B144" i="7"/>
  <c r="L143" i="7"/>
  <c r="K143" i="7"/>
  <c r="J143" i="7" s="1"/>
  <c r="D143" i="7"/>
  <c r="C143" i="7"/>
  <c r="B143" i="7"/>
  <c r="L142" i="7"/>
  <c r="K142" i="7"/>
  <c r="J142" i="7" s="1"/>
  <c r="D142" i="7"/>
  <c r="C142" i="7"/>
  <c r="B142" i="7"/>
  <c r="L141" i="7"/>
  <c r="K141" i="7"/>
  <c r="J141" i="7" s="1"/>
  <c r="D141" i="7"/>
  <c r="C141" i="7"/>
  <c r="B141" i="7"/>
  <c r="L140" i="7"/>
  <c r="K140" i="7"/>
  <c r="J140" i="7" s="1"/>
  <c r="D140" i="7"/>
  <c r="C140" i="7"/>
  <c r="B140" i="7"/>
  <c r="L139" i="7"/>
  <c r="K139" i="7"/>
  <c r="J139" i="7" s="1"/>
  <c r="D139" i="7"/>
  <c r="C139" i="7"/>
  <c r="B139" i="7"/>
  <c r="L138" i="7"/>
  <c r="K138" i="7"/>
  <c r="J138" i="7" s="1"/>
  <c r="D138" i="7"/>
  <c r="C138" i="7"/>
  <c r="B138" i="7"/>
  <c r="L137" i="7"/>
  <c r="K137" i="7"/>
  <c r="J137" i="7" s="1"/>
  <c r="D137" i="7"/>
  <c r="C137" i="7"/>
  <c r="B137" i="7"/>
  <c r="L136" i="7"/>
  <c r="K136" i="7"/>
  <c r="J136" i="7" s="1"/>
  <c r="D136" i="7"/>
  <c r="C136" i="7"/>
  <c r="B136" i="7"/>
  <c r="L135" i="7"/>
  <c r="K135" i="7"/>
  <c r="J135" i="7" s="1"/>
  <c r="D135" i="7"/>
  <c r="C135" i="7"/>
  <c r="B135" i="7"/>
  <c r="L134" i="7"/>
  <c r="K134" i="7"/>
  <c r="J134" i="7" s="1"/>
  <c r="D134" i="7"/>
  <c r="C134" i="7"/>
  <c r="B134" i="7"/>
  <c r="L133" i="7"/>
  <c r="K133" i="7"/>
  <c r="J133" i="7" s="1"/>
  <c r="D133" i="7"/>
  <c r="C133" i="7"/>
  <c r="B133" i="7"/>
  <c r="L132" i="7"/>
  <c r="K132" i="7"/>
  <c r="J132" i="7" s="1"/>
  <c r="D132" i="7"/>
  <c r="C132" i="7"/>
  <c r="B132" i="7"/>
  <c r="L131" i="7"/>
  <c r="K131" i="7"/>
  <c r="J131" i="7" s="1"/>
  <c r="D131" i="7"/>
  <c r="C131" i="7"/>
  <c r="B131" i="7"/>
  <c r="L130" i="7"/>
  <c r="K130" i="7"/>
  <c r="J130" i="7" s="1"/>
  <c r="D130" i="7"/>
  <c r="C130" i="7"/>
  <c r="B130" i="7"/>
  <c r="L129" i="7"/>
  <c r="K129" i="7"/>
  <c r="J129" i="7" s="1"/>
  <c r="D129" i="7"/>
  <c r="C129" i="7"/>
  <c r="B129" i="7"/>
  <c r="L128" i="7"/>
  <c r="K128" i="7"/>
  <c r="J128" i="7" s="1"/>
  <c r="D128" i="7"/>
  <c r="C128" i="7"/>
  <c r="B128" i="7"/>
  <c r="L127" i="7"/>
  <c r="K127" i="7"/>
  <c r="J127" i="7" s="1"/>
  <c r="D127" i="7"/>
  <c r="C127" i="7"/>
  <c r="B127" i="7"/>
  <c r="L126" i="7"/>
  <c r="K126" i="7"/>
  <c r="J126" i="7" s="1"/>
  <c r="D126" i="7"/>
  <c r="C126" i="7"/>
  <c r="B126" i="7"/>
  <c r="L125" i="7"/>
  <c r="K125" i="7"/>
  <c r="J125" i="7" s="1"/>
  <c r="D125" i="7"/>
  <c r="C125" i="7"/>
  <c r="B125" i="7"/>
  <c r="L124" i="7"/>
  <c r="K124" i="7"/>
  <c r="J124" i="7" s="1"/>
  <c r="D124" i="7"/>
  <c r="C124" i="7"/>
  <c r="B124" i="7"/>
  <c r="L123" i="7"/>
  <c r="K123" i="7"/>
  <c r="J123" i="7" s="1"/>
  <c r="D123" i="7"/>
  <c r="C123" i="7"/>
  <c r="B123" i="7"/>
  <c r="L122" i="7"/>
  <c r="K122" i="7"/>
  <c r="J122" i="7" s="1"/>
  <c r="D122" i="7"/>
  <c r="C122" i="7"/>
  <c r="B122" i="7"/>
  <c r="L121" i="7"/>
  <c r="K121" i="7"/>
  <c r="J121" i="7" s="1"/>
  <c r="D121" i="7"/>
  <c r="C121" i="7"/>
  <c r="B121" i="7"/>
  <c r="L120" i="7"/>
  <c r="K120" i="7"/>
  <c r="J120" i="7" s="1"/>
  <c r="D120" i="7"/>
  <c r="C120" i="7"/>
  <c r="B120" i="7"/>
  <c r="L119" i="7"/>
  <c r="K119" i="7"/>
  <c r="J119" i="7" s="1"/>
  <c r="D119" i="7"/>
  <c r="C119" i="7"/>
  <c r="B119" i="7"/>
  <c r="L118" i="7"/>
  <c r="K118" i="7"/>
  <c r="J118" i="7" s="1"/>
  <c r="D118" i="7"/>
  <c r="C118" i="7"/>
  <c r="B118" i="7"/>
  <c r="L117" i="7"/>
  <c r="K117" i="7"/>
  <c r="J117" i="7" s="1"/>
  <c r="D117" i="7"/>
  <c r="C117" i="7"/>
  <c r="B117" i="7"/>
  <c r="L116" i="7"/>
  <c r="K116" i="7"/>
  <c r="J116" i="7" s="1"/>
  <c r="D116" i="7"/>
  <c r="C116" i="7"/>
  <c r="B116" i="7"/>
  <c r="L115" i="7"/>
  <c r="K115" i="7"/>
  <c r="J115" i="7" s="1"/>
  <c r="D115" i="7"/>
  <c r="C115" i="7"/>
  <c r="B115" i="7"/>
  <c r="L114" i="7"/>
  <c r="K114" i="7"/>
  <c r="J114" i="7" s="1"/>
  <c r="D114" i="7"/>
  <c r="C114" i="7"/>
  <c r="B114" i="7"/>
  <c r="L113" i="7"/>
  <c r="K113" i="7"/>
  <c r="J113" i="7" s="1"/>
  <c r="D113" i="7"/>
  <c r="C113" i="7"/>
  <c r="B113" i="7"/>
  <c r="L112" i="7"/>
  <c r="K112" i="7"/>
  <c r="J112" i="7" s="1"/>
  <c r="D112" i="7"/>
  <c r="C112" i="7"/>
  <c r="B112" i="7"/>
  <c r="L111" i="7"/>
  <c r="K111" i="7"/>
  <c r="J111" i="7" s="1"/>
  <c r="D111" i="7"/>
  <c r="C111" i="7"/>
  <c r="B111" i="7"/>
  <c r="L110" i="7"/>
  <c r="K110" i="7"/>
  <c r="J110" i="7" s="1"/>
  <c r="D110" i="7"/>
  <c r="C110" i="7"/>
  <c r="B110" i="7"/>
  <c r="L109" i="7"/>
  <c r="K109" i="7"/>
  <c r="J109" i="7" s="1"/>
  <c r="D109" i="7"/>
  <c r="C109" i="7"/>
  <c r="B109" i="7"/>
  <c r="L108" i="7"/>
  <c r="K108" i="7"/>
  <c r="J108" i="7" s="1"/>
  <c r="D108" i="7"/>
  <c r="C108" i="7"/>
  <c r="B108" i="7"/>
  <c r="L107" i="7"/>
  <c r="K107" i="7"/>
  <c r="J107" i="7" s="1"/>
  <c r="D107" i="7"/>
  <c r="C107" i="7"/>
  <c r="B107" i="7"/>
  <c r="L106" i="7"/>
  <c r="K106" i="7"/>
  <c r="J106" i="7" s="1"/>
  <c r="D106" i="7"/>
  <c r="C106" i="7"/>
  <c r="B106" i="7"/>
  <c r="L105" i="7"/>
  <c r="K105" i="7"/>
  <c r="J105" i="7" s="1"/>
  <c r="D105" i="7"/>
  <c r="C105" i="7"/>
  <c r="B105" i="7"/>
  <c r="L104" i="7"/>
  <c r="K104" i="7"/>
  <c r="J104" i="7" s="1"/>
  <c r="D104" i="7"/>
  <c r="C104" i="7"/>
  <c r="B104" i="7"/>
  <c r="L103" i="7"/>
  <c r="K103" i="7"/>
  <c r="J103" i="7" s="1"/>
  <c r="D103" i="7"/>
  <c r="C103" i="7"/>
  <c r="B103" i="7"/>
  <c r="L102" i="7"/>
  <c r="K102" i="7"/>
  <c r="J102" i="7" s="1"/>
  <c r="D102" i="7"/>
  <c r="C102" i="7"/>
  <c r="B102" i="7"/>
  <c r="L101" i="7"/>
  <c r="K101" i="7"/>
  <c r="J101" i="7" s="1"/>
  <c r="D101" i="7"/>
  <c r="C101" i="7"/>
  <c r="B101" i="7"/>
  <c r="L100" i="7"/>
  <c r="K100" i="7"/>
  <c r="J100" i="7" s="1"/>
  <c r="D100" i="7"/>
  <c r="C100" i="7"/>
  <c r="B100" i="7"/>
  <c r="L99" i="7"/>
  <c r="K99" i="7"/>
  <c r="J99" i="7" s="1"/>
  <c r="D99" i="7"/>
  <c r="C99" i="7"/>
  <c r="B99" i="7"/>
  <c r="L98" i="7"/>
  <c r="K98" i="7"/>
  <c r="J98" i="7" s="1"/>
  <c r="D98" i="7"/>
  <c r="C98" i="7"/>
  <c r="B98" i="7"/>
  <c r="L97" i="7"/>
  <c r="K97" i="7"/>
  <c r="J97" i="7" s="1"/>
  <c r="D97" i="7"/>
  <c r="C97" i="7"/>
  <c r="B97" i="7"/>
  <c r="L96" i="7"/>
  <c r="K96" i="7"/>
  <c r="J96" i="7" s="1"/>
  <c r="D96" i="7"/>
  <c r="C96" i="7"/>
  <c r="B96" i="7"/>
  <c r="L95" i="7"/>
  <c r="K95" i="7"/>
  <c r="J95" i="7" s="1"/>
  <c r="D95" i="7"/>
  <c r="C95" i="7"/>
  <c r="B95" i="7"/>
  <c r="L94" i="7"/>
  <c r="K94" i="7"/>
  <c r="J94" i="7" s="1"/>
  <c r="D94" i="7"/>
  <c r="C94" i="7"/>
  <c r="B94" i="7"/>
  <c r="L93" i="7"/>
  <c r="K93" i="7"/>
  <c r="J93" i="7" s="1"/>
  <c r="D93" i="7"/>
  <c r="C93" i="7"/>
  <c r="B93" i="7"/>
  <c r="L92" i="7"/>
  <c r="K92" i="7"/>
  <c r="J92" i="7" s="1"/>
  <c r="D92" i="7"/>
  <c r="C92" i="7"/>
  <c r="B92" i="7"/>
  <c r="L90" i="7"/>
  <c r="K90" i="7"/>
  <c r="J90" i="7" s="1"/>
  <c r="D90" i="7"/>
  <c r="C90" i="7"/>
  <c r="B90" i="7"/>
  <c r="L89" i="7"/>
  <c r="K89" i="7"/>
  <c r="J89" i="7" s="1"/>
  <c r="D89" i="7"/>
  <c r="C89" i="7"/>
  <c r="B89" i="7"/>
  <c r="L88" i="7"/>
  <c r="K88" i="7"/>
  <c r="J88" i="7" s="1"/>
  <c r="D88" i="7"/>
  <c r="C88" i="7"/>
  <c r="B88" i="7"/>
  <c r="L83" i="7"/>
  <c r="K83" i="7"/>
  <c r="J83" i="7" s="1"/>
  <c r="D83" i="7"/>
  <c r="C83" i="7"/>
  <c r="B83" i="7"/>
  <c r="L82" i="7"/>
  <c r="K82" i="7"/>
  <c r="J82" i="7" s="1"/>
  <c r="D82" i="7"/>
  <c r="C82" i="7"/>
  <c r="B82" i="7"/>
  <c r="L81" i="7"/>
  <c r="K81" i="7"/>
  <c r="J81" i="7" s="1"/>
  <c r="D81" i="7"/>
  <c r="C81" i="7"/>
  <c r="B81" i="7"/>
  <c r="L80" i="7"/>
  <c r="K80" i="7"/>
  <c r="J80" i="7" s="1"/>
  <c r="D80" i="7"/>
  <c r="C80" i="7"/>
  <c r="B80" i="7"/>
  <c r="L79" i="7"/>
  <c r="K79" i="7"/>
  <c r="J79" i="7" s="1"/>
  <c r="D79" i="7"/>
  <c r="C79" i="7"/>
  <c r="B79" i="7"/>
  <c r="L78" i="7"/>
  <c r="K78" i="7"/>
  <c r="J78" i="7" s="1"/>
  <c r="D78" i="7"/>
  <c r="C78" i="7"/>
  <c r="B78" i="7"/>
  <c r="L77" i="7"/>
  <c r="K77" i="7"/>
  <c r="J77" i="7" s="1"/>
  <c r="D77" i="7"/>
  <c r="C77" i="7"/>
  <c r="B77" i="7"/>
  <c r="L76" i="7"/>
  <c r="K76" i="7"/>
  <c r="J76" i="7" s="1"/>
  <c r="D76" i="7"/>
  <c r="C76" i="7"/>
  <c r="B76" i="7"/>
  <c r="L75" i="7"/>
  <c r="K75" i="7"/>
  <c r="J75" i="7" s="1"/>
  <c r="D75" i="7"/>
  <c r="C75" i="7"/>
  <c r="B75" i="7"/>
  <c r="L74" i="7"/>
  <c r="K74" i="7"/>
  <c r="J74" i="7" s="1"/>
  <c r="D74" i="7"/>
  <c r="C74" i="7"/>
  <c r="B74" i="7"/>
  <c r="L73" i="7"/>
  <c r="K73" i="7"/>
  <c r="J73" i="7" s="1"/>
  <c r="D73" i="7"/>
  <c r="C73" i="7"/>
  <c r="B73" i="7"/>
  <c r="L72" i="7"/>
  <c r="K72" i="7"/>
  <c r="J72" i="7" s="1"/>
  <c r="D72" i="7"/>
  <c r="C72" i="7"/>
  <c r="B72" i="7"/>
  <c r="L71" i="7"/>
  <c r="K71" i="7"/>
  <c r="J71" i="7" s="1"/>
  <c r="D71" i="7"/>
  <c r="C71" i="7"/>
  <c r="B71" i="7"/>
  <c r="L70" i="7"/>
  <c r="K70" i="7"/>
  <c r="J70" i="7" s="1"/>
  <c r="D70" i="7"/>
  <c r="C70" i="7"/>
  <c r="B70" i="7"/>
  <c r="L69" i="7"/>
  <c r="K69" i="7"/>
  <c r="J69" i="7" s="1"/>
  <c r="D69" i="7"/>
  <c r="C69" i="7"/>
  <c r="B69" i="7"/>
  <c r="L68" i="7"/>
  <c r="K68" i="7"/>
  <c r="J68" i="7" s="1"/>
  <c r="D68" i="7"/>
  <c r="C68" i="7"/>
  <c r="B68" i="7"/>
  <c r="L67" i="7"/>
  <c r="K67" i="7"/>
  <c r="J67" i="7" s="1"/>
  <c r="D67" i="7"/>
  <c r="C67" i="7"/>
  <c r="B67" i="7"/>
  <c r="L66" i="7"/>
  <c r="K66" i="7"/>
  <c r="J66" i="7" s="1"/>
  <c r="D66" i="7"/>
  <c r="C66" i="7"/>
  <c r="B66" i="7"/>
  <c r="L65" i="7"/>
  <c r="K65" i="7"/>
  <c r="J65" i="7" s="1"/>
  <c r="D65" i="7"/>
  <c r="C65" i="7"/>
  <c r="B65" i="7"/>
  <c r="L64" i="7"/>
  <c r="K64" i="7"/>
  <c r="J64" i="7" s="1"/>
  <c r="D64" i="7"/>
  <c r="C64" i="7"/>
  <c r="B64" i="7"/>
  <c r="L63" i="7"/>
  <c r="K63" i="7"/>
  <c r="J63" i="7" s="1"/>
  <c r="D63" i="7"/>
  <c r="C63" i="7"/>
  <c r="B63" i="7"/>
  <c r="L62" i="7"/>
  <c r="K62" i="7"/>
  <c r="J62" i="7" s="1"/>
  <c r="D62" i="7"/>
  <c r="C62" i="7"/>
  <c r="B62" i="7"/>
  <c r="L61" i="7"/>
  <c r="K61" i="7"/>
  <c r="J61" i="7" s="1"/>
  <c r="D61" i="7"/>
  <c r="C61" i="7"/>
  <c r="B61" i="7"/>
  <c r="L60" i="7"/>
  <c r="K60" i="7"/>
  <c r="J60" i="7" s="1"/>
  <c r="D60" i="7"/>
  <c r="C60" i="7"/>
  <c r="B60" i="7"/>
  <c r="L59" i="7"/>
  <c r="K59" i="7"/>
  <c r="J59" i="7" s="1"/>
  <c r="D59" i="7"/>
  <c r="C59" i="7"/>
  <c r="B59" i="7"/>
  <c r="L58" i="7"/>
  <c r="K58" i="7"/>
  <c r="J58" i="7" s="1"/>
  <c r="D58" i="7"/>
  <c r="C58" i="7"/>
  <c r="B58" i="7"/>
  <c r="L57" i="7"/>
  <c r="K57" i="7"/>
  <c r="J57" i="7" s="1"/>
  <c r="D57" i="7"/>
  <c r="C57" i="7"/>
  <c r="B57" i="7"/>
  <c r="L56" i="7"/>
  <c r="K56" i="7"/>
  <c r="J56" i="7" s="1"/>
  <c r="D56" i="7"/>
  <c r="C56" i="7"/>
  <c r="B56" i="7"/>
  <c r="L55" i="7"/>
  <c r="K55" i="7"/>
  <c r="J55" i="7" s="1"/>
  <c r="D55" i="7"/>
  <c r="C55" i="7"/>
  <c r="B55" i="7"/>
  <c r="L54" i="7"/>
  <c r="K54" i="7"/>
  <c r="J54" i="7" s="1"/>
  <c r="D54" i="7"/>
  <c r="C54" i="7"/>
  <c r="B54" i="7"/>
  <c r="L53" i="7"/>
  <c r="K53" i="7"/>
  <c r="J53" i="7" s="1"/>
  <c r="D53" i="7"/>
  <c r="C53" i="7"/>
  <c r="B53" i="7"/>
  <c r="L52" i="7"/>
  <c r="K52" i="7"/>
  <c r="J52" i="7" s="1"/>
  <c r="D52" i="7"/>
  <c r="C52" i="7"/>
  <c r="B52" i="7"/>
  <c r="L51" i="7"/>
  <c r="K51" i="7"/>
  <c r="J51" i="7" s="1"/>
  <c r="D51" i="7"/>
  <c r="C51" i="7"/>
  <c r="B51" i="7"/>
  <c r="L50" i="7"/>
  <c r="K50" i="7"/>
  <c r="J50" i="7" s="1"/>
  <c r="D50" i="7"/>
  <c r="C50" i="7"/>
  <c r="B50" i="7"/>
  <c r="L49" i="7"/>
  <c r="K49" i="7"/>
  <c r="J49" i="7" s="1"/>
  <c r="D49" i="7"/>
  <c r="C49" i="7"/>
  <c r="B49" i="7"/>
  <c r="L48" i="7"/>
  <c r="K48" i="7"/>
  <c r="J48" i="7" s="1"/>
  <c r="D48" i="7"/>
  <c r="C48" i="7"/>
  <c r="B48" i="7"/>
  <c r="L47" i="7"/>
  <c r="K47" i="7"/>
  <c r="J47" i="7" s="1"/>
  <c r="D47" i="7"/>
  <c r="C47" i="7"/>
  <c r="B47" i="7"/>
  <c r="L46" i="7"/>
  <c r="K46" i="7"/>
  <c r="J46" i="7" s="1"/>
  <c r="D46" i="7"/>
  <c r="C46" i="7"/>
  <c r="B46" i="7"/>
  <c r="L45" i="7"/>
  <c r="K45" i="7"/>
  <c r="J45" i="7" s="1"/>
  <c r="D45" i="7"/>
  <c r="C45" i="7"/>
  <c r="B45" i="7"/>
  <c r="L44" i="7"/>
  <c r="K44" i="7"/>
  <c r="J44" i="7" s="1"/>
  <c r="D44" i="7"/>
  <c r="C44" i="7"/>
  <c r="B44" i="7"/>
  <c r="L43" i="7"/>
  <c r="K43" i="7"/>
  <c r="J43" i="7" s="1"/>
  <c r="D43" i="7"/>
  <c r="C43" i="7"/>
  <c r="B43" i="7"/>
  <c r="L42" i="7"/>
  <c r="K42" i="7"/>
  <c r="J42" i="7" s="1"/>
  <c r="D42" i="7"/>
  <c r="C42" i="7"/>
  <c r="B42" i="7"/>
  <c r="L41" i="7"/>
  <c r="K41" i="7"/>
  <c r="J41" i="7" s="1"/>
  <c r="D41" i="7"/>
  <c r="C41" i="7"/>
  <c r="B41" i="7"/>
  <c r="L40" i="7"/>
  <c r="K40" i="7"/>
  <c r="J40" i="7" s="1"/>
  <c r="D40" i="7"/>
  <c r="C40" i="7"/>
  <c r="B40" i="7"/>
  <c r="L39" i="7"/>
  <c r="K39" i="7"/>
  <c r="J39" i="7" s="1"/>
  <c r="D39" i="7"/>
  <c r="C39" i="7"/>
  <c r="B39" i="7"/>
  <c r="L38" i="7"/>
  <c r="K38" i="7"/>
  <c r="J38" i="7" s="1"/>
  <c r="D38" i="7"/>
  <c r="C38" i="7"/>
  <c r="B38" i="7"/>
  <c r="L37" i="7"/>
  <c r="K37" i="7"/>
  <c r="J37" i="7" s="1"/>
  <c r="D37" i="7"/>
  <c r="C37" i="7"/>
  <c r="B37" i="7"/>
  <c r="L36" i="7"/>
  <c r="K36" i="7"/>
  <c r="J36" i="7" s="1"/>
  <c r="D36" i="7"/>
  <c r="C36" i="7"/>
  <c r="B36" i="7"/>
  <c r="L35" i="7"/>
  <c r="K35" i="7"/>
  <c r="J35" i="7" s="1"/>
  <c r="D35" i="7"/>
  <c r="C35" i="7"/>
  <c r="B35" i="7"/>
  <c r="L34" i="7"/>
  <c r="K34" i="7"/>
  <c r="J34" i="7" s="1"/>
  <c r="D34" i="7"/>
  <c r="C34" i="7"/>
  <c r="B34" i="7"/>
  <c r="L33" i="7"/>
  <c r="K33" i="7"/>
  <c r="J33" i="7" s="1"/>
  <c r="D33" i="7"/>
  <c r="C33" i="7"/>
  <c r="B33" i="7"/>
  <c r="L32" i="7"/>
  <c r="K32" i="7"/>
  <c r="J32" i="7" s="1"/>
  <c r="D32" i="7"/>
  <c r="C32" i="7"/>
  <c r="B32" i="7"/>
  <c r="L31" i="7"/>
  <c r="K31" i="7"/>
  <c r="J31" i="7" s="1"/>
  <c r="D31" i="7"/>
  <c r="C31" i="7"/>
  <c r="B31" i="7"/>
  <c r="L30" i="7"/>
  <c r="K30" i="7"/>
  <c r="J30" i="7" s="1"/>
  <c r="D30" i="7"/>
  <c r="C30" i="7"/>
  <c r="B30" i="7"/>
  <c r="L29" i="7"/>
  <c r="K29" i="7"/>
  <c r="J29" i="7" s="1"/>
  <c r="D29" i="7"/>
  <c r="C29" i="7"/>
  <c r="B29" i="7"/>
  <c r="L26" i="7"/>
  <c r="K26" i="7"/>
  <c r="J26" i="7" s="1"/>
  <c r="D26" i="7"/>
  <c r="C26" i="7"/>
  <c r="B26" i="7"/>
  <c r="L25" i="7"/>
  <c r="K25" i="7"/>
  <c r="J25" i="7" s="1"/>
  <c r="D25" i="7"/>
  <c r="C25" i="7"/>
  <c r="B25" i="7"/>
  <c r="L24" i="7"/>
  <c r="K24" i="7"/>
  <c r="J24" i="7" s="1"/>
  <c r="D24" i="7"/>
  <c r="C24" i="7"/>
  <c r="B24" i="7"/>
  <c r="L23" i="7"/>
  <c r="K23" i="7"/>
  <c r="J23" i="7" s="1"/>
  <c r="D23" i="7"/>
  <c r="C23" i="7"/>
  <c r="B23" i="7"/>
  <c r="L22" i="7"/>
  <c r="K22" i="7"/>
  <c r="J22" i="7" s="1"/>
  <c r="D22" i="7"/>
  <c r="C22" i="7"/>
  <c r="B22" i="7"/>
  <c r="L21" i="7"/>
  <c r="K21" i="7"/>
  <c r="J21" i="7" s="1"/>
  <c r="D21" i="7"/>
  <c r="C21" i="7"/>
  <c r="B21" i="7"/>
  <c r="L20" i="7"/>
  <c r="K20" i="7"/>
  <c r="J20" i="7" s="1"/>
  <c r="D20" i="7"/>
  <c r="C20" i="7"/>
  <c r="B20" i="7"/>
  <c r="L19" i="7"/>
  <c r="K19" i="7"/>
  <c r="J19" i="7" s="1"/>
  <c r="D19" i="7"/>
  <c r="C19" i="7"/>
  <c r="B19" i="7"/>
  <c r="L18" i="7"/>
  <c r="K18" i="7"/>
  <c r="J18" i="7" s="1"/>
  <c r="D18" i="7"/>
  <c r="C18" i="7"/>
  <c r="B18" i="7"/>
  <c r="L17" i="7"/>
  <c r="K17" i="7"/>
  <c r="J17" i="7" s="1"/>
  <c r="D17" i="7"/>
  <c r="C17" i="7"/>
  <c r="B17" i="7"/>
  <c r="L16" i="7"/>
  <c r="K16" i="7"/>
  <c r="J16" i="7" s="1"/>
  <c r="D16" i="7"/>
  <c r="C16" i="7"/>
  <c r="B16" i="7"/>
  <c r="L15" i="7"/>
  <c r="K15" i="7"/>
  <c r="J15" i="7" s="1"/>
  <c r="D15" i="7"/>
  <c r="C15" i="7"/>
  <c r="B15" i="7"/>
  <c r="L14" i="7"/>
  <c r="K14" i="7"/>
  <c r="J14" i="7" s="1"/>
  <c r="D14" i="7"/>
  <c r="C14" i="7"/>
  <c r="B14" i="7"/>
  <c r="L13" i="7"/>
  <c r="K13" i="7"/>
  <c r="J13" i="7" s="1"/>
  <c r="D13" i="7"/>
  <c r="C13" i="7"/>
  <c r="B13" i="7"/>
  <c r="L12" i="7"/>
  <c r="K12" i="7"/>
  <c r="J12" i="7" s="1"/>
  <c r="D12" i="7"/>
  <c r="C12" i="7"/>
  <c r="B12" i="7"/>
  <c r="L11" i="7"/>
  <c r="K11" i="7"/>
  <c r="J11" i="7" s="1"/>
  <c r="D11" i="7"/>
  <c r="C11" i="7"/>
  <c r="B11" i="7"/>
  <c r="L10" i="7"/>
  <c r="K10" i="7"/>
  <c r="J10" i="7" s="1"/>
  <c r="D10" i="7"/>
  <c r="C10" i="7"/>
  <c r="B10" i="7"/>
  <c r="L9" i="7"/>
  <c r="K9" i="7"/>
  <c r="J9" i="7" s="1"/>
  <c r="D9" i="7"/>
  <c r="C9" i="7"/>
  <c r="B9" i="7"/>
  <c r="L8" i="7"/>
  <c r="K8" i="7"/>
  <c r="J8" i="7" s="1"/>
  <c r="L7" i="7"/>
  <c r="K7" i="7"/>
  <c r="J7" i="7" s="1"/>
  <c r="L6" i="7"/>
  <c r="K6" i="7"/>
  <c r="J6" i="7" s="1"/>
  <c r="L5" i="7"/>
  <c r="K5" i="7"/>
  <c r="J5" i="7" s="1"/>
  <c r="D5" i="7"/>
  <c r="C5" i="7"/>
  <c r="B5" i="7"/>
  <c r="L4" i="7"/>
  <c r="K4" i="7"/>
  <c r="J4" i="7" s="1"/>
  <c r="D4" i="7"/>
  <c r="C4" i="7"/>
  <c r="B4" i="7"/>
  <c r="J2030" i="2"/>
  <c r="I2030" i="2"/>
  <c r="H2030" i="2"/>
  <c r="F2030" i="2"/>
  <c r="E2030" i="2"/>
  <c r="J2029" i="2"/>
  <c r="I2029" i="2"/>
  <c r="H2029" i="2"/>
  <c r="F2029" i="2"/>
  <c r="E2029" i="2"/>
  <c r="J2028" i="2"/>
  <c r="I2028" i="2"/>
  <c r="H2028" i="2"/>
  <c r="F2028" i="2"/>
  <c r="E2028" i="2"/>
  <c r="J2027" i="2"/>
  <c r="I2027" i="2"/>
  <c r="H2027" i="2"/>
  <c r="F2027" i="2"/>
  <c r="E2027" i="2"/>
  <c r="J2026" i="2"/>
  <c r="I2026" i="2"/>
  <c r="H2026" i="2"/>
  <c r="F2026" i="2"/>
  <c r="E2026" i="2"/>
  <c r="J2025" i="2"/>
  <c r="I2025" i="2"/>
  <c r="H2025" i="2"/>
  <c r="F2025" i="2"/>
  <c r="E2025" i="2"/>
  <c r="J2024" i="2"/>
  <c r="I2024" i="2"/>
  <c r="H2024" i="2"/>
  <c r="F2024" i="2"/>
  <c r="E2024" i="2"/>
  <c r="J2023" i="2"/>
  <c r="I2023" i="2"/>
  <c r="H2023" i="2"/>
  <c r="F2023" i="2"/>
  <c r="E2023" i="2"/>
  <c r="J2022" i="2"/>
  <c r="I2022" i="2"/>
  <c r="H2022" i="2"/>
  <c r="F2022" i="2"/>
  <c r="E2022" i="2"/>
  <c r="J2021" i="2"/>
  <c r="I2021" i="2"/>
  <c r="H2021" i="2"/>
  <c r="F2021" i="2"/>
  <c r="E2021" i="2"/>
  <c r="J2020" i="2"/>
  <c r="I2020" i="2"/>
  <c r="H2020" i="2"/>
  <c r="F2020" i="2"/>
  <c r="E2020" i="2"/>
  <c r="J2019" i="2"/>
  <c r="I2019" i="2"/>
  <c r="H2019" i="2"/>
  <c r="F2019" i="2"/>
  <c r="E2019" i="2"/>
  <c r="J2018" i="2"/>
  <c r="I2018" i="2"/>
  <c r="H2018" i="2"/>
  <c r="F2018" i="2"/>
  <c r="E2018" i="2"/>
  <c r="J2017" i="2"/>
  <c r="I2017" i="2"/>
  <c r="H2017" i="2"/>
  <c r="F2017" i="2"/>
  <c r="E2017" i="2"/>
  <c r="J2016" i="2"/>
  <c r="I2016" i="2"/>
  <c r="H2016" i="2"/>
  <c r="F2016" i="2"/>
  <c r="E2016" i="2"/>
  <c r="J2015" i="2"/>
  <c r="I2015" i="2"/>
  <c r="H2015" i="2"/>
  <c r="F2015" i="2"/>
  <c r="E2015" i="2"/>
  <c r="J2014" i="2"/>
  <c r="I2014" i="2"/>
  <c r="H2014" i="2"/>
  <c r="F2014" i="2"/>
  <c r="E2014" i="2"/>
  <c r="J2013" i="2"/>
  <c r="I2013" i="2"/>
  <c r="H2013" i="2"/>
  <c r="F2013" i="2"/>
  <c r="E2013" i="2"/>
  <c r="J2012" i="2"/>
  <c r="I2012" i="2"/>
  <c r="H2012" i="2"/>
  <c r="F2012" i="2"/>
  <c r="E2012" i="2"/>
  <c r="J2011" i="2"/>
  <c r="I2011" i="2"/>
  <c r="H2011" i="2"/>
  <c r="F2011" i="2"/>
  <c r="E2011" i="2"/>
  <c r="J2010" i="2"/>
  <c r="I2010" i="2"/>
  <c r="H2010" i="2"/>
  <c r="F2010" i="2"/>
  <c r="E2010" i="2"/>
  <c r="J2009" i="2"/>
  <c r="I2009" i="2"/>
  <c r="H2009" i="2"/>
  <c r="F2009" i="2"/>
  <c r="E2009" i="2"/>
  <c r="J2008" i="2"/>
  <c r="I2008" i="2"/>
  <c r="H2008" i="2"/>
  <c r="F2008" i="2"/>
  <c r="E2008" i="2"/>
  <c r="J2007" i="2"/>
  <c r="I2007" i="2"/>
  <c r="H2007" i="2"/>
  <c r="F2007" i="2"/>
  <c r="E2007" i="2"/>
  <c r="J2006" i="2"/>
  <c r="I2006" i="2"/>
  <c r="H2006" i="2"/>
  <c r="F2006" i="2"/>
  <c r="E2006" i="2"/>
  <c r="J2005" i="2"/>
  <c r="I2005" i="2"/>
  <c r="H2005" i="2"/>
  <c r="F2005" i="2"/>
  <c r="E2005" i="2"/>
  <c r="J2004" i="2"/>
  <c r="I2004" i="2"/>
  <c r="H2004" i="2"/>
  <c r="F2004" i="2"/>
  <c r="E2004" i="2"/>
  <c r="J2003" i="2"/>
  <c r="I2003" i="2"/>
  <c r="H2003" i="2"/>
  <c r="F2003" i="2"/>
  <c r="E2003" i="2"/>
  <c r="J2002" i="2"/>
  <c r="I2002" i="2"/>
  <c r="H2002" i="2"/>
  <c r="F2002" i="2"/>
  <c r="E2002" i="2"/>
  <c r="J2001" i="2"/>
  <c r="I2001" i="2"/>
  <c r="H2001" i="2"/>
  <c r="F2001" i="2"/>
  <c r="E2001" i="2"/>
  <c r="J2000" i="2"/>
  <c r="I2000" i="2"/>
  <c r="H2000" i="2"/>
  <c r="F2000" i="2"/>
  <c r="E2000" i="2"/>
  <c r="J1999" i="2"/>
  <c r="I1999" i="2"/>
  <c r="H1999" i="2"/>
  <c r="F1999" i="2"/>
  <c r="E1999" i="2"/>
  <c r="J1998" i="2"/>
  <c r="I1998" i="2"/>
  <c r="H1998" i="2"/>
  <c r="F1998" i="2"/>
  <c r="E1998" i="2"/>
  <c r="J1997" i="2"/>
  <c r="I1997" i="2"/>
  <c r="H1997" i="2"/>
  <c r="F1997" i="2"/>
  <c r="E1997" i="2"/>
  <c r="J1996" i="2"/>
  <c r="I1996" i="2"/>
  <c r="H1996" i="2"/>
  <c r="F1996" i="2"/>
  <c r="E1996" i="2"/>
  <c r="J1995" i="2"/>
  <c r="I1995" i="2"/>
  <c r="H1995" i="2"/>
  <c r="F1995" i="2"/>
  <c r="E1995" i="2"/>
  <c r="J1994" i="2"/>
  <c r="I1994" i="2"/>
  <c r="H1994" i="2"/>
  <c r="F1994" i="2"/>
  <c r="E1994" i="2"/>
  <c r="J1993" i="2"/>
  <c r="I1993" i="2"/>
  <c r="H1993" i="2"/>
  <c r="F1993" i="2"/>
  <c r="E1993" i="2"/>
  <c r="J1992" i="2"/>
  <c r="I1992" i="2"/>
  <c r="H1992" i="2"/>
  <c r="F1992" i="2"/>
  <c r="E1992" i="2"/>
  <c r="J1991" i="2"/>
  <c r="I1991" i="2"/>
  <c r="H1991" i="2"/>
  <c r="F1991" i="2"/>
  <c r="E1991" i="2"/>
  <c r="J1990" i="2"/>
  <c r="I1990" i="2"/>
  <c r="H1990" i="2"/>
  <c r="F1990" i="2"/>
  <c r="E1990" i="2"/>
  <c r="J1989" i="2"/>
  <c r="I1989" i="2"/>
  <c r="H1989" i="2"/>
  <c r="F1989" i="2"/>
  <c r="E1989" i="2"/>
  <c r="J1988" i="2"/>
  <c r="I1988" i="2"/>
  <c r="H1988" i="2"/>
  <c r="F1988" i="2"/>
  <c r="E1988" i="2"/>
  <c r="J1987" i="2"/>
  <c r="I1987" i="2"/>
  <c r="H1987" i="2"/>
  <c r="F1987" i="2"/>
  <c r="E1987" i="2"/>
  <c r="J1986" i="2"/>
  <c r="I1986" i="2"/>
  <c r="H1986" i="2"/>
  <c r="F1986" i="2"/>
  <c r="E1986" i="2"/>
  <c r="J1985" i="2"/>
  <c r="I1985" i="2"/>
  <c r="H1985" i="2"/>
  <c r="F1985" i="2"/>
  <c r="E1985" i="2"/>
  <c r="J1984" i="2"/>
  <c r="I1984" i="2"/>
  <c r="H1984" i="2"/>
  <c r="F1984" i="2"/>
  <c r="E1984" i="2"/>
  <c r="J1983" i="2"/>
  <c r="I1983" i="2"/>
  <c r="H1983" i="2"/>
  <c r="F1983" i="2"/>
  <c r="E1983" i="2"/>
  <c r="J1982" i="2"/>
  <c r="I1982" i="2"/>
  <c r="H1982" i="2"/>
  <c r="F1982" i="2"/>
  <c r="E1982" i="2"/>
  <c r="J1981" i="2"/>
  <c r="I1981" i="2"/>
  <c r="H1981" i="2"/>
  <c r="F1981" i="2"/>
  <c r="E1981" i="2"/>
  <c r="J1980" i="2"/>
  <c r="I1980" i="2"/>
  <c r="H1980" i="2"/>
  <c r="F1980" i="2"/>
  <c r="E1980" i="2"/>
  <c r="J1979" i="2"/>
  <c r="I1979" i="2"/>
  <c r="H1979" i="2"/>
  <c r="F1979" i="2"/>
  <c r="E1979" i="2"/>
  <c r="J1978" i="2"/>
  <c r="I1978" i="2"/>
  <c r="H1978" i="2"/>
  <c r="F1978" i="2"/>
  <c r="E1978" i="2"/>
  <c r="J1977" i="2"/>
  <c r="I1977" i="2"/>
  <c r="H1977" i="2"/>
  <c r="F1977" i="2"/>
  <c r="E1977" i="2"/>
  <c r="J1976" i="2"/>
  <c r="I1976" i="2"/>
  <c r="H1976" i="2"/>
  <c r="F1976" i="2"/>
  <c r="E1976" i="2"/>
  <c r="J1975" i="2"/>
  <c r="I1975" i="2"/>
  <c r="H1975" i="2"/>
  <c r="F1975" i="2"/>
  <c r="E1975" i="2"/>
  <c r="J1974" i="2"/>
  <c r="I1974" i="2"/>
  <c r="H1974" i="2"/>
  <c r="F1974" i="2"/>
  <c r="E1974" i="2"/>
  <c r="J1973" i="2"/>
  <c r="I1973" i="2"/>
  <c r="H1973" i="2"/>
  <c r="F1973" i="2"/>
  <c r="E1973" i="2"/>
  <c r="J1972" i="2"/>
  <c r="I1972" i="2"/>
  <c r="H1972" i="2"/>
  <c r="F1972" i="2"/>
  <c r="E1972" i="2"/>
  <c r="J1971" i="2"/>
  <c r="I1971" i="2"/>
  <c r="H1971" i="2"/>
  <c r="F1971" i="2"/>
  <c r="E1971" i="2"/>
  <c r="J1970" i="2"/>
  <c r="I1970" i="2"/>
  <c r="H1970" i="2"/>
  <c r="F1970" i="2"/>
  <c r="E1970" i="2"/>
  <c r="J1969" i="2"/>
  <c r="I1969" i="2"/>
  <c r="H1969" i="2"/>
  <c r="F1969" i="2"/>
  <c r="E1969" i="2"/>
  <c r="J1968" i="2"/>
  <c r="I1968" i="2"/>
  <c r="H1968" i="2"/>
  <c r="F1968" i="2"/>
  <c r="E1968" i="2"/>
  <c r="J1967" i="2"/>
  <c r="I1967" i="2"/>
  <c r="H1967" i="2"/>
  <c r="F1967" i="2"/>
  <c r="E1967" i="2"/>
  <c r="J1966" i="2"/>
  <c r="I1966" i="2"/>
  <c r="H1966" i="2"/>
  <c r="F1966" i="2"/>
  <c r="E1966" i="2"/>
  <c r="J1965" i="2"/>
  <c r="I1965" i="2"/>
  <c r="H1965" i="2"/>
  <c r="F1965" i="2"/>
  <c r="E1965" i="2"/>
  <c r="J1964" i="2"/>
  <c r="I1964" i="2"/>
  <c r="H1964" i="2"/>
  <c r="F1964" i="2"/>
  <c r="E1964" i="2"/>
  <c r="J1963" i="2"/>
  <c r="I1963" i="2"/>
  <c r="H1963" i="2"/>
  <c r="F1963" i="2"/>
  <c r="E1963" i="2"/>
  <c r="J1962" i="2"/>
  <c r="I1962" i="2"/>
  <c r="H1962" i="2"/>
  <c r="F1962" i="2"/>
  <c r="E1962" i="2"/>
  <c r="J1961" i="2"/>
  <c r="I1961" i="2"/>
  <c r="H1961" i="2"/>
  <c r="F1961" i="2"/>
  <c r="E1961" i="2"/>
  <c r="J1960" i="2"/>
  <c r="I1960" i="2"/>
  <c r="H1960" i="2"/>
  <c r="F1960" i="2"/>
  <c r="E1960" i="2"/>
  <c r="J1959" i="2"/>
  <c r="I1959" i="2"/>
  <c r="H1959" i="2"/>
  <c r="F1959" i="2"/>
  <c r="E1959" i="2"/>
  <c r="J1958" i="2"/>
  <c r="I1958" i="2"/>
  <c r="H1958" i="2"/>
  <c r="F1958" i="2"/>
  <c r="E1958" i="2"/>
  <c r="J1957" i="2"/>
  <c r="I1957" i="2"/>
  <c r="H1957" i="2"/>
  <c r="F1957" i="2"/>
  <c r="E1957" i="2"/>
  <c r="J1956" i="2"/>
  <c r="I1956" i="2"/>
  <c r="H1956" i="2"/>
  <c r="F1956" i="2"/>
  <c r="E1956" i="2"/>
  <c r="J1955" i="2"/>
  <c r="I1955" i="2"/>
  <c r="H1955" i="2"/>
  <c r="F1955" i="2"/>
  <c r="E1955" i="2"/>
  <c r="J1954" i="2"/>
  <c r="I1954" i="2"/>
  <c r="H1954" i="2"/>
  <c r="F1954" i="2"/>
  <c r="E1954" i="2"/>
  <c r="J1953" i="2"/>
  <c r="I1953" i="2"/>
  <c r="H1953" i="2"/>
  <c r="F1953" i="2"/>
  <c r="E1953" i="2"/>
  <c r="J1952" i="2"/>
  <c r="I1952" i="2"/>
  <c r="H1952" i="2"/>
  <c r="F1952" i="2"/>
  <c r="E1952" i="2"/>
  <c r="J1951" i="2"/>
  <c r="I1951" i="2"/>
  <c r="H1951" i="2"/>
  <c r="F1951" i="2"/>
  <c r="E1951" i="2"/>
  <c r="J1950" i="2"/>
  <c r="I1950" i="2"/>
  <c r="H1950" i="2"/>
  <c r="F1950" i="2"/>
  <c r="E1950" i="2"/>
  <c r="J1949" i="2"/>
  <c r="I1949" i="2"/>
  <c r="H1949" i="2"/>
  <c r="F1949" i="2"/>
  <c r="E1949" i="2"/>
  <c r="J1948" i="2"/>
  <c r="I1948" i="2"/>
  <c r="H1948" i="2"/>
  <c r="F1948" i="2"/>
  <c r="E1948" i="2"/>
  <c r="J1947" i="2"/>
  <c r="I1947" i="2"/>
  <c r="H1947" i="2"/>
  <c r="F1947" i="2"/>
  <c r="E1947" i="2"/>
  <c r="J1946" i="2"/>
  <c r="I1946" i="2"/>
  <c r="H1946" i="2"/>
  <c r="F1946" i="2"/>
  <c r="E1946" i="2"/>
  <c r="J1945" i="2"/>
  <c r="I1945" i="2"/>
  <c r="H1945" i="2"/>
  <c r="F1945" i="2"/>
  <c r="E1945" i="2"/>
  <c r="J1944" i="2"/>
  <c r="I1944" i="2"/>
  <c r="H1944" i="2"/>
  <c r="F1944" i="2"/>
  <c r="E1944" i="2"/>
  <c r="J1943" i="2"/>
  <c r="I1943" i="2"/>
  <c r="H1943" i="2"/>
  <c r="F1943" i="2"/>
  <c r="E1943" i="2"/>
  <c r="J1942" i="2"/>
  <c r="I1942" i="2"/>
  <c r="H1942" i="2"/>
  <c r="F1942" i="2"/>
  <c r="E1942" i="2"/>
  <c r="J1941" i="2"/>
  <c r="I1941" i="2"/>
  <c r="H1941" i="2"/>
  <c r="F1941" i="2"/>
  <c r="E1941" i="2"/>
  <c r="J1940" i="2"/>
  <c r="I1940" i="2"/>
  <c r="H1940" i="2"/>
  <c r="F1940" i="2"/>
  <c r="E1940" i="2"/>
  <c r="J1939" i="2"/>
  <c r="I1939" i="2"/>
  <c r="H1939" i="2"/>
  <c r="F1939" i="2"/>
  <c r="E1939" i="2"/>
  <c r="J1938" i="2"/>
  <c r="I1938" i="2"/>
  <c r="H1938" i="2"/>
  <c r="F1938" i="2"/>
  <c r="E1938" i="2"/>
  <c r="J1937" i="2"/>
  <c r="I1937" i="2"/>
  <c r="H1937" i="2"/>
  <c r="F1937" i="2"/>
  <c r="E1937" i="2"/>
  <c r="J1936" i="2"/>
  <c r="I1936" i="2"/>
  <c r="H1936" i="2"/>
  <c r="F1936" i="2"/>
  <c r="E1936" i="2"/>
  <c r="J1935" i="2"/>
  <c r="I1935" i="2"/>
  <c r="H1935" i="2"/>
  <c r="F1935" i="2"/>
  <c r="E1935" i="2"/>
  <c r="J1934" i="2"/>
  <c r="I1934" i="2"/>
  <c r="H1934" i="2"/>
  <c r="F1934" i="2"/>
  <c r="E1934" i="2"/>
  <c r="J1933" i="2"/>
  <c r="I1933" i="2"/>
  <c r="H1933" i="2"/>
  <c r="F1933" i="2"/>
  <c r="E1933" i="2"/>
  <c r="J1932" i="2"/>
  <c r="I1932" i="2"/>
  <c r="H1932" i="2"/>
  <c r="F1932" i="2"/>
  <c r="E1932" i="2"/>
  <c r="J1931" i="2"/>
  <c r="I1931" i="2"/>
  <c r="H1931" i="2"/>
  <c r="F1931" i="2"/>
  <c r="E1931" i="2"/>
  <c r="J1930" i="2"/>
  <c r="I1930" i="2"/>
  <c r="H1930" i="2"/>
  <c r="F1930" i="2"/>
  <c r="E1930" i="2"/>
  <c r="J1929" i="2"/>
  <c r="I1929" i="2"/>
  <c r="H1929" i="2"/>
  <c r="F1929" i="2"/>
  <c r="E1929" i="2"/>
  <c r="J1928" i="2"/>
  <c r="I1928" i="2"/>
  <c r="H1928" i="2"/>
  <c r="F1928" i="2"/>
  <c r="E1928" i="2"/>
  <c r="J1927" i="2"/>
  <c r="I1927" i="2"/>
  <c r="H1927" i="2"/>
  <c r="F1927" i="2"/>
  <c r="E1927" i="2"/>
  <c r="J1926" i="2"/>
  <c r="I1926" i="2"/>
  <c r="H1926" i="2"/>
  <c r="F1926" i="2"/>
  <c r="E1926" i="2"/>
  <c r="J1925" i="2"/>
  <c r="I1925" i="2"/>
  <c r="H1925" i="2"/>
  <c r="F1925" i="2"/>
  <c r="E1925" i="2"/>
  <c r="J1924" i="2"/>
  <c r="I1924" i="2"/>
  <c r="H1924" i="2"/>
  <c r="F1924" i="2"/>
  <c r="E1924" i="2"/>
  <c r="J1923" i="2"/>
  <c r="I1923" i="2"/>
  <c r="H1923" i="2"/>
  <c r="F1923" i="2"/>
  <c r="E1923" i="2"/>
  <c r="J1922" i="2"/>
  <c r="I1922" i="2"/>
  <c r="H1922" i="2"/>
  <c r="F1922" i="2"/>
  <c r="E1922" i="2"/>
  <c r="J1921" i="2"/>
  <c r="I1921" i="2"/>
  <c r="H1921" i="2"/>
  <c r="F1921" i="2"/>
  <c r="E1921" i="2"/>
  <c r="J1920" i="2"/>
  <c r="I1920" i="2"/>
  <c r="H1920" i="2"/>
  <c r="F1920" i="2"/>
  <c r="E1920" i="2"/>
  <c r="J1919" i="2"/>
  <c r="I1919" i="2"/>
  <c r="H1919" i="2"/>
  <c r="F1919" i="2"/>
  <c r="E1919" i="2"/>
  <c r="J1918" i="2"/>
  <c r="I1918" i="2"/>
  <c r="H1918" i="2"/>
  <c r="F1918" i="2"/>
  <c r="E1918" i="2"/>
  <c r="J1917" i="2"/>
  <c r="I1917" i="2"/>
  <c r="H1917" i="2"/>
  <c r="F1917" i="2"/>
  <c r="E1917" i="2"/>
  <c r="J1916" i="2"/>
  <c r="I1916" i="2"/>
  <c r="H1916" i="2"/>
  <c r="F1916" i="2"/>
  <c r="E1916" i="2"/>
  <c r="J1915" i="2"/>
  <c r="I1915" i="2"/>
  <c r="H1915" i="2"/>
  <c r="F1915" i="2"/>
  <c r="E1915" i="2"/>
  <c r="J1914" i="2"/>
  <c r="I1914" i="2"/>
  <c r="H1914" i="2"/>
  <c r="F1914" i="2"/>
  <c r="E1914" i="2"/>
  <c r="J1913" i="2"/>
  <c r="I1913" i="2"/>
  <c r="H1913" i="2"/>
  <c r="F1913" i="2"/>
  <c r="E1913" i="2"/>
  <c r="J1912" i="2"/>
  <c r="I1912" i="2"/>
  <c r="H1912" i="2"/>
  <c r="F1912" i="2"/>
  <c r="E1912" i="2"/>
  <c r="J1911" i="2"/>
  <c r="I1911" i="2"/>
  <c r="H1911" i="2"/>
  <c r="F1911" i="2"/>
  <c r="E1911" i="2"/>
  <c r="J1910" i="2"/>
  <c r="I1910" i="2"/>
  <c r="H1910" i="2"/>
  <c r="F1910" i="2"/>
  <c r="E1910" i="2"/>
  <c r="J1909" i="2"/>
  <c r="I1909" i="2"/>
  <c r="H1909" i="2"/>
  <c r="F1909" i="2"/>
  <c r="E1909" i="2"/>
  <c r="J1908" i="2"/>
  <c r="I1908" i="2"/>
  <c r="H1908" i="2"/>
  <c r="F1908" i="2"/>
  <c r="E1908" i="2"/>
  <c r="J1907" i="2"/>
  <c r="I1907" i="2"/>
  <c r="H1907" i="2"/>
  <c r="F1907" i="2"/>
  <c r="E1907" i="2"/>
  <c r="J1906" i="2"/>
  <c r="I1906" i="2"/>
  <c r="H1906" i="2"/>
  <c r="F1906" i="2"/>
  <c r="E1906" i="2"/>
  <c r="J1905" i="2"/>
  <c r="I1905" i="2"/>
  <c r="H1905" i="2"/>
  <c r="F1905" i="2"/>
  <c r="E1905" i="2"/>
  <c r="J1904" i="2"/>
  <c r="I1904" i="2"/>
  <c r="H1904" i="2"/>
  <c r="F1904" i="2"/>
  <c r="E1904" i="2"/>
  <c r="J1903" i="2"/>
  <c r="I1903" i="2"/>
  <c r="H1903" i="2"/>
  <c r="F1903" i="2"/>
  <c r="E1903" i="2"/>
  <c r="J1902" i="2"/>
  <c r="I1902" i="2"/>
  <c r="H1902" i="2"/>
  <c r="F1902" i="2"/>
  <c r="E1902" i="2"/>
  <c r="J1901" i="2"/>
  <c r="I1901" i="2"/>
  <c r="H1901" i="2"/>
  <c r="F1901" i="2"/>
  <c r="E1901" i="2"/>
  <c r="J1900" i="2"/>
  <c r="I1900" i="2"/>
  <c r="H1900" i="2"/>
  <c r="F1900" i="2"/>
  <c r="E1900" i="2"/>
  <c r="J1899" i="2"/>
  <c r="I1899" i="2"/>
  <c r="H1899" i="2"/>
  <c r="F1899" i="2"/>
  <c r="E1899" i="2"/>
  <c r="J1898" i="2"/>
  <c r="I1898" i="2"/>
  <c r="H1898" i="2"/>
  <c r="F1898" i="2"/>
  <c r="E1898" i="2"/>
  <c r="J1897" i="2"/>
  <c r="I1897" i="2"/>
  <c r="H1897" i="2"/>
  <c r="F1897" i="2"/>
  <c r="E1897" i="2"/>
  <c r="J1896" i="2"/>
  <c r="I1896" i="2"/>
  <c r="H1896" i="2"/>
  <c r="F1896" i="2"/>
  <c r="E1896" i="2"/>
  <c r="J1895" i="2"/>
  <c r="I1895" i="2"/>
  <c r="H1895" i="2"/>
  <c r="F1895" i="2"/>
  <c r="E1895" i="2"/>
  <c r="J1894" i="2"/>
  <c r="I1894" i="2"/>
  <c r="H1894" i="2"/>
  <c r="F1894" i="2"/>
  <c r="E1894" i="2"/>
  <c r="J1893" i="2"/>
  <c r="I1893" i="2"/>
  <c r="H1893" i="2"/>
  <c r="F1893" i="2"/>
  <c r="E1893" i="2"/>
  <c r="J1892" i="2"/>
  <c r="I1892" i="2"/>
  <c r="H1892" i="2"/>
  <c r="F1892" i="2"/>
  <c r="E1892" i="2"/>
  <c r="J1891" i="2"/>
  <c r="I1891" i="2"/>
  <c r="H1891" i="2"/>
  <c r="F1891" i="2"/>
  <c r="E1891" i="2"/>
  <c r="J1890" i="2"/>
  <c r="I1890" i="2"/>
  <c r="H1890" i="2"/>
  <c r="F1890" i="2"/>
  <c r="E1890" i="2"/>
  <c r="J1889" i="2"/>
  <c r="I1889" i="2"/>
  <c r="H1889" i="2"/>
  <c r="F1889" i="2"/>
  <c r="E1889" i="2"/>
  <c r="J1888" i="2"/>
  <c r="I1888" i="2"/>
  <c r="H1888" i="2"/>
  <c r="F1888" i="2"/>
  <c r="E1888" i="2"/>
  <c r="J1887" i="2"/>
  <c r="I1887" i="2"/>
  <c r="H1887" i="2"/>
  <c r="F1887" i="2"/>
  <c r="E1887" i="2"/>
  <c r="J1886" i="2"/>
  <c r="I1886" i="2"/>
  <c r="H1886" i="2"/>
  <c r="F1886" i="2"/>
  <c r="E1886" i="2"/>
  <c r="J1885" i="2"/>
  <c r="I1885" i="2"/>
  <c r="H1885" i="2"/>
  <c r="F1885" i="2"/>
  <c r="E1885" i="2"/>
  <c r="J1884" i="2"/>
  <c r="I1884" i="2"/>
  <c r="H1884" i="2"/>
  <c r="F1884" i="2"/>
  <c r="E1884" i="2"/>
  <c r="J1883" i="2"/>
  <c r="I1883" i="2"/>
  <c r="H1883" i="2"/>
  <c r="F1883" i="2"/>
  <c r="E1883" i="2"/>
  <c r="J1882" i="2"/>
  <c r="I1882" i="2"/>
  <c r="H1882" i="2"/>
  <c r="F1882" i="2"/>
  <c r="E1882" i="2"/>
  <c r="J1881" i="2"/>
  <c r="I1881" i="2"/>
  <c r="H1881" i="2"/>
  <c r="F1881" i="2"/>
  <c r="E1881" i="2"/>
  <c r="J1880" i="2"/>
  <c r="I1880" i="2"/>
  <c r="H1880" i="2"/>
  <c r="F1880" i="2"/>
  <c r="E1880" i="2"/>
  <c r="J1879" i="2"/>
  <c r="I1879" i="2"/>
  <c r="H1879" i="2"/>
  <c r="F1879" i="2"/>
  <c r="E1879" i="2"/>
  <c r="J1878" i="2"/>
  <c r="I1878" i="2"/>
  <c r="H1878" i="2"/>
  <c r="F1878" i="2"/>
  <c r="E1878" i="2"/>
  <c r="J1877" i="2"/>
  <c r="I1877" i="2"/>
  <c r="H1877" i="2"/>
  <c r="F1877" i="2"/>
  <c r="E1877" i="2"/>
  <c r="J1876" i="2"/>
  <c r="I1876" i="2"/>
  <c r="H1876" i="2"/>
  <c r="F1876" i="2"/>
  <c r="E1876" i="2"/>
  <c r="J1875" i="2"/>
  <c r="I1875" i="2"/>
  <c r="H1875" i="2"/>
  <c r="F1875" i="2"/>
  <c r="E1875" i="2"/>
  <c r="J1874" i="2"/>
  <c r="I1874" i="2"/>
  <c r="H1874" i="2"/>
  <c r="F1874" i="2"/>
  <c r="E1874" i="2"/>
  <c r="J1873" i="2"/>
  <c r="I1873" i="2"/>
  <c r="H1873" i="2"/>
  <c r="F1873" i="2"/>
  <c r="E1873" i="2"/>
  <c r="J1872" i="2"/>
  <c r="I1872" i="2"/>
  <c r="H1872" i="2"/>
  <c r="F1872" i="2"/>
  <c r="E1872" i="2"/>
  <c r="J1871" i="2"/>
  <c r="I1871" i="2"/>
  <c r="H1871" i="2"/>
  <c r="F1871" i="2"/>
  <c r="E1871" i="2"/>
  <c r="J1870" i="2"/>
  <c r="I1870" i="2"/>
  <c r="H1870" i="2"/>
  <c r="F1870" i="2"/>
  <c r="E1870" i="2"/>
  <c r="J1869" i="2"/>
  <c r="I1869" i="2"/>
  <c r="H1869" i="2"/>
  <c r="F1869" i="2"/>
  <c r="E1869" i="2"/>
  <c r="J1868" i="2"/>
  <c r="I1868" i="2"/>
  <c r="H1868" i="2"/>
  <c r="F1868" i="2"/>
  <c r="E1868" i="2"/>
  <c r="J1867" i="2"/>
  <c r="I1867" i="2"/>
  <c r="H1867" i="2"/>
  <c r="F1867" i="2"/>
  <c r="E1867" i="2"/>
  <c r="J1866" i="2"/>
  <c r="I1866" i="2"/>
  <c r="H1866" i="2"/>
  <c r="F1866" i="2"/>
  <c r="E1866" i="2"/>
  <c r="J1865" i="2"/>
  <c r="I1865" i="2"/>
  <c r="H1865" i="2"/>
  <c r="F1865" i="2"/>
  <c r="E1865" i="2"/>
  <c r="J1864" i="2"/>
  <c r="I1864" i="2"/>
  <c r="H1864" i="2"/>
  <c r="F1864" i="2"/>
  <c r="E1864" i="2"/>
  <c r="J1862" i="2"/>
  <c r="I1862" i="2"/>
  <c r="H1862" i="2"/>
  <c r="F1862" i="2"/>
  <c r="E1862" i="2"/>
  <c r="J1861" i="2"/>
  <c r="I1861" i="2"/>
  <c r="H1861" i="2"/>
  <c r="F1861" i="2"/>
  <c r="E1861" i="2"/>
  <c r="J1860" i="2"/>
  <c r="I1860" i="2"/>
  <c r="H1860" i="2"/>
  <c r="F1860" i="2"/>
  <c r="E1860" i="2"/>
  <c r="J1859" i="2"/>
  <c r="I1859" i="2"/>
  <c r="H1859" i="2"/>
  <c r="F1859" i="2"/>
  <c r="E1859" i="2"/>
  <c r="J1858" i="2"/>
  <c r="I1858" i="2"/>
  <c r="H1858" i="2"/>
  <c r="F1858" i="2"/>
  <c r="E1858" i="2"/>
  <c r="J1857" i="2"/>
  <c r="I1857" i="2"/>
  <c r="H1857" i="2"/>
  <c r="F1857" i="2"/>
  <c r="E1857" i="2"/>
  <c r="J1856" i="2"/>
  <c r="I1856" i="2"/>
  <c r="H1856" i="2"/>
  <c r="F1856" i="2"/>
  <c r="E1856" i="2"/>
  <c r="J1855" i="2"/>
  <c r="I1855" i="2"/>
  <c r="H1855" i="2"/>
  <c r="F1855" i="2"/>
  <c r="E1855" i="2"/>
  <c r="J1854" i="2"/>
  <c r="I1854" i="2"/>
  <c r="H1854" i="2"/>
  <c r="F1854" i="2"/>
  <c r="E1854" i="2"/>
  <c r="J1853" i="2"/>
  <c r="I1853" i="2"/>
  <c r="H1853" i="2"/>
  <c r="F1853" i="2"/>
  <c r="E1853" i="2"/>
  <c r="J1852" i="2"/>
  <c r="I1852" i="2"/>
  <c r="H1852" i="2"/>
  <c r="F1852" i="2"/>
  <c r="E1852" i="2"/>
  <c r="J1851" i="2"/>
  <c r="I1851" i="2"/>
  <c r="H1851" i="2"/>
  <c r="F1851" i="2"/>
  <c r="E1851" i="2"/>
  <c r="J1850" i="2"/>
  <c r="I1850" i="2"/>
  <c r="H1850" i="2"/>
  <c r="F1850" i="2"/>
  <c r="E1850" i="2"/>
  <c r="J1849" i="2"/>
  <c r="I1849" i="2"/>
  <c r="H1849" i="2"/>
  <c r="F1849" i="2"/>
  <c r="E1849" i="2"/>
  <c r="J1848" i="2"/>
  <c r="I1848" i="2"/>
  <c r="H1848" i="2"/>
  <c r="F1848" i="2"/>
  <c r="E1848" i="2"/>
  <c r="J1847" i="2"/>
  <c r="I1847" i="2"/>
  <c r="H1847" i="2"/>
  <c r="F1847" i="2"/>
  <c r="E1847" i="2"/>
  <c r="J1846" i="2"/>
  <c r="I1846" i="2"/>
  <c r="H1846" i="2"/>
  <c r="F1846" i="2"/>
  <c r="E1846" i="2"/>
  <c r="J1845" i="2"/>
  <c r="I1845" i="2"/>
  <c r="H1845" i="2"/>
  <c r="F1845" i="2"/>
  <c r="E1845" i="2"/>
  <c r="J1844" i="2"/>
  <c r="I1844" i="2"/>
  <c r="H1844" i="2"/>
  <c r="F1844" i="2"/>
  <c r="E1844" i="2"/>
  <c r="J1843" i="2"/>
  <c r="I1843" i="2"/>
  <c r="H1843" i="2"/>
  <c r="F1843" i="2"/>
  <c r="E1843" i="2"/>
  <c r="J1842" i="2"/>
  <c r="I1842" i="2"/>
  <c r="H1842" i="2"/>
  <c r="F1842" i="2"/>
  <c r="E1842" i="2"/>
  <c r="J1841" i="2"/>
  <c r="I1841" i="2"/>
  <c r="H1841" i="2"/>
  <c r="F1841" i="2"/>
  <c r="E1841" i="2"/>
  <c r="J1840" i="2"/>
  <c r="I1840" i="2"/>
  <c r="H1840" i="2"/>
  <c r="F1840" i="2"/>
  <c r="E1840" i="2"/>
  <c r="J1839" i="2"/>
  <c r="I1839" i="2"/>
  <c r="H1839" i="2"/>
  <c r="F1839" i="2"/>
  <c r="E1839" i="2"/>
  <c r="J1838" i="2"/>
  <c r="I1838" i="2"/>
  <c r="H1838" i="2"/>
  <c r="F1838" i="2"/>
  <c r="E1838" i="2"/>
  <c r="J1837" i="2"/>
  <c r="I1837" i="2"/>
  <c r="H1837" i="2"/>
  <c r="F1837" i="2"/>
  <c r="E1837" i="2"/>
  <c r="J1836" i="2"/>
  <c r="I1836" i="2"/>
  <c r="H1836" i="2"/>
  <c r="F1836" i="2"/>
  <c r="E1836" i="2"/>
  <c r="J1835" i="2"/>
  <c r="I1835" i="2"/>
  <c r="H1835" i="2"/>
  <c r="F1835" i="2"/>
  <c r="E1835" i="2"/>
  <c r="J1834" i="2"/>
  <c r="I1834" i="2"/>
  <c r="H1834" i="2"/>
  <c r="F1834" i="2"/>
  <c r="E1834" i="2"/>
  <c r="J1833" i="2"/>
  <c r="I1833" i="2"/>
  <c r="H1833" i="2"/>
  <c r="F1833" i="2"/>
  <c r="E1833" i="2"/>
  <c r="J1832" i="2"/>
  <c r="I1832" i="2"/>
  <c r="H1832" i="2"/>
  <c r="F1832" i="2"/>
  <c r="E1832" i="2"/>
  <c r="J1831" i="2"/>
  <c r="I1831" i="2"/>
  <c r="H1831" i="2"/>
  <c r="F1831" i="2"/>
  <c r="E1831" i="2"/>
  <c r="J1830" i="2"/>
  <c r="I1830" i="2"/>
  <c r="H1830" i="2"/>
  <c r="F1830" i="2"/>
  <c r="E1830" i="2"/>
  <c r="J1829" i="2"/>
  <c r="I1829" i="2"/>
  <c r="H1829" i="2"/>
  <c r="F1829" i="2"/>
  <c r="E1829" i="2"/>
  <c r="J1828" i="2"/>
  <c r="I1828" i="2"/>
  <c r="H1828" i="2"/>
  <c r="F1828" i="2"/>
  <c r="E1828" i="2"/>
  <c r="J1827" i="2"/>
  <c r="I1827" i="2"/>
  <c r="H1827" i="2"/>
  <c r="F1827" i="2"/>
  <c r="E1827" i="2"/>
  <c r="J1826" i="2"/>
  <c r="I1826" i="2"/>
  <c r="H1826" i="2"/>
  <c r="F1826" i="2"/>
  <c r="E1826" i="2"/>
  <c r="J1825" i="2"/>
  <c r="I1825" i="2"/>
  <c r="H1825" i="2"/>
  <c r="F1825" i="2"/>
  <c r="E1825" i="2"/>
  <c r="J1824" i="2"/>
  <c r="I1824" i="2"/>
  <c r="H1824" i="2"/>
  <c r="F1824" i="2"/>
  <c r="E1824" i="2"/>
  <c r="J1823" i="2"/>
  <c r="I1823" i="2"/>
  <c r="H1823" i="2"/>
  <c r="F1823" i="2"/>
  <c r="E1823" i="2"/>
  <c r="J1822" i="2"/>
  <c r="I1822" i="2"/>
  <c r="H1822" i="2"/>
  <c r="F1822" i="2"/>
  <c r="E1822" i="2"/>
  <c r="J1821" i="2"/>
  <c r="I1821" i="2"/>
  <c r="H1821" i="2"/>
  <c r="F1821" i="2"/>
  <c r="E1821" i="2"/>
  <c r="J1820" i="2"/>
  <c r="I1820" i="2"/>
  <c r="H1820" i="2"/>
  <c r="F1820" i="2"/>
  <c r="E1820" i="2"/>
  <c r="J1819" i="2"/>
  <c r="I1819" i="2"/>
  <c r="H1819" i="2"/>
  <c r="F1819" i="2"/>
  <c r="E1819" i="2"/>
  <c r="J1818" i="2"/>
  <c r="I1818" i="2"/>
  <c r="H1818" i="2"/>
  <c r="F1818" i="2"/>
  <c r="E1818" i="2"/>
  <c r="J1817" i="2"/>
  <c r="I1817" i="2"/>
  <c r="H1817" i="2"/>
  <c r="F1817" i="2"/>
  <c r="E1817" i="2"/>
  <c r="J1816" i="2"/>
  <c r="I1816" i="2"/>
  <c r="H1816" i="2"/>
  <c r="F1816" i="2"/>
  <c r="E1816" i="2"/>
  <c r="J1815" i="2"/>
  <c r="I1815" i="2"/>
  <c r="H1815" i="2"/>
  <c r="F1815" i="2"/>
  <c r="E1815" i="2"/>
  <c r="J1814" i="2"/>
  <c r="I1814" i="2"/>
  <c r="H1814" i="2"/>
  <c r="F1814" i="2"/>
  <c r="E1814" i="2"/>
  <c r="J1813" i="2"/>
  <c r="I1813" i="2"/>
  <c r="H1813" i="2"/>
  <c r="F1813" i="2"/>
  <c r="E1813" i="2"/>
  <c r="J1812" i="2"/>
  <c r="I1812" i="2"/>
  <c r="H1812" i="2"/>
  <c r="F1812" i="2"/>
  <c r="E1812" i="2"/>
  <c r="J1811" i="2"/>
  <c r="I1811" i="2"/>
  <c r="H1811" i="2"/>
  <c r="F1811" i="2"/>
  <c r="E1811" i="2"/>
  <c r="J1810" i="2"/>
  <c r="I1810" i="2"/>
  <c r="H1810" i="2"/>
  <c r="F1810" i="2"/>
  <c r="E1810" i="2"/>
  <c r="J1809" i="2"/>
  <c r="I1809" i="2"/>
  <c r="H1809" i="2"/>
  <c r="F1809" i="2"/>
  <c r="E1809" i="2"/>
  <c r="J1808" i="2"/>
  <c r="I1808" i="2"/>
  <c r="H1808" i="2"/>
  <c r="F1808" i="2"/>
  <c r="E1808" i="2"/>
  <c r="J1807" i="2"/>
  <c r="I1807" i="2"/>
  <c r="H1807" i="2"/>
  <c r="F1807" i="2"/>
  <c r="E1807" i="2"/>
  <c r="J1806" i="2"/>
  <c r="I1806" i="2"/>
  <c r="H1806" i="2"/>
  <c r="F1806" i="2"/>
  <c r="E1806" i="2"/>
  <c r="J1805" i="2"/>
  <c r="I1805" i="2"/>
  <c r="H1805" i="2"/>
  <c r="F1805" i="2"/>
  <c r="E1805" i="2"/>
  <c r="J1804" i="2"/>
  <c r="I1804" i="2"/>
  <c r="H1804" i="2"/>
  <c r="F1804" i="2"/>
  <c r="E1804" i="2"/>
  <c r="J1803" i="2"/>
  <c r="I1803" i="2"/>
  <c r="H1803" i="2"/>
  <c r="F1803" i="2"/>
  <c r="E1803" i="2"/>
  <c r="J1802" i="2"/>
  <c r="I1802" i="2"/>
  <c r="H1802" i="2"/>
  <c r="F1802" i="2"/>
  <c r="E1802" i="2"/>
  <c r="J1801" i="2"/>
  <c r="I1801" i="2"/>
  <c r="H1801" i="2"/>
  <c r="F1801" i="2"/>
  <c r="E1801" i="2"/>
  <c r="J1800" i="2"/>
  <c r="I1800" i="2"/>
  <c r="H1800" i="2"/>
  <c r="F1800" i="2"/>
  <c r="E1800" i="2"/>
  <c r="J1799" i="2"/>
  <c r="I1799" i="2"/>
  <c r="H1799" i="2"/>
  <c r="F1799" i="2"/>
  <c r="E1799" i="2"/>
  <c r="J1798" i="2"/>
  <c r="I1798" i="2"/>
  <c r="H1798" i="2"/>
  <c r="F1798" i="2"/>
  <c r="E1798" i="2"/>
  <c r="J1797" i="2"/>
  <c r="I1797" i="2"/>
  <c r="H1797" i="2"/>
  <c r="F1797" i="2"/>
  <c r="E1797" i="2"/>
  <c r="J1796" i="2"/>
  <c r="I1796" i="2"/>
  <c r="H1796" i="2"/>
  <c r="F1796" i="2"/>
  <c r="E1796" i="2"/>
  <c r="J1795" i="2"/>
  <c r="I1795" i="2"/>
  <c r="H1795" i="2"/>
  <c r="F1795" i="2"/>
  <c r="E1795" i="2"/>
  <c r="J1794" i="2"/>
  <c r="I1794" i="2"/>
  <c r="H1794" i="2"/>
  <c r="F1794" i="2"/>
  <c r="E1794" i="2"/>
  <c r="J1793" i="2"/>
  <c r="I1793" i="2"/>
  <c r="H1793" i="2"/>
  <c r="F1793" i="2"/>
  <c r="E1793" i="2"/>
  <c r="J1792" i="2"/>
  <c r="I1792" i="2"/>
  <c r="H1792" i="2"/>
  <c r="F1792" i="2"/>
  <c r="E1792" i="2"/>
  <c r="J1791" i="2"/>
  <c r="I1791" i="2"/>
  <c r="H1791" i="2"/>
  <c r="F1791" i="2"/>
  <c r="E1791" i="2"/>
  <c r="J1790" i="2"/>
  <c r="I1790" i="2"/>
  <c r="H1790" i="2"/>
  <c r="F1790" i="2"/>
  <c r="E1790" i="2"/>
  <c r="J1789" i="2"/>
  <c r="I1789" i="2"/>
  <c r="H1789" i="2"/>
  <c r="F1789" i="2"/>
  <c r="E1789" i="2"/>
  <c r="J1788" i="2"/>
  <c r="I1788" i="2"/>
  <c r="H1788" i="2"/>
  <c r="F1788" i="2"/>
  <c r="E1788" i="2"/>
  <c r="J1787" i="2"/>
  <c r="I1787" i="2"/>
  <c r="H1787" i="2"/>
  <c r="F1787" i="2"/>
  <c r="E1787" i="2"/>
  <c r="J1786" i="2"/>
  <c r="I1786" i="2"/>
  <c r="H1786" i="2"/>
  <c r="F1786" i="2"/>
  <c r="E1786" i="2"/>
  <c r="J1785" i="2"/>
  <c r="I1785" i="2"/>
  <c r="H1785" i="2"/>
  <c r="F1785" i="2"/>
  <c r="E1785" i="2"/>
  <c r="J1784" i="2"/>
  <c r="I1784" i="2"/>
  <c r="H1784" i="2"/>
  <c r="F1784" i="2"/>
  <c r="E1784" i="2"/>
  <c r="J1783" i="2"/>
  <c r="I1783" i="2"/>
  <c r="H1783" i="2"/>
  <c r="F1783" i="2"/>
  <c r="E1783" i="2"/>
  <c r="J1782" i="2"/>
  <c r="I1782" i="2"/>
  <c r="H1782" i="2"/>
  <c r="F1782" i="2"/>
  <c r="E1782" i="2"/>
  <c r="J1781" i="2"/>
  <c r="I1781" i="2"/>
  <c r="H1781" i="2"/>
  <c r="F1781" i="2"/>
  <c r="E1781" i="2"/>
  <c r="J1780" i="2"/>
  <c r="I1780" i="2"/>
  <c r="H1780" i="2"/>
  <c r="F1780" i="2"/>
  <c r="E1780" i="2"/>
  <c r="J1779" i="2"/>
  <c r="I1779" i="2"/>
  <c r="H1779" i="2"/>
  <c r="F1779" i="2"/>
  <c r="E1779" i="2"/>
  <c r="J1778" i="2"/>
  <c r="I1778" i="2"/>
  <c r="H1778" i="2"/>
  <c r="F1778" i="2"/>
  <c r="E1778" i="2"/>
  <c r="J1777" i="2"/>
  <c r="I1777" i="2"/>
  <c r="H1777" i="2"/>
  <c r="F1777" i="2"/>
  <c r="E1777" i="2"/>
  <c r="J1776" i="2"/>
  <c r="I1776" i="2"/>
  <c r="H1776" i="2"/>
  <c r="F1776" i="2"/>
  <c r="E1776" i="2"/>
  <c r="J1775" i="2"/>
  <c r="I1775" i="2"/>
  <c r="H1775" i="2"/>
  <c r="F1775" i="2"/>
  <c r="E1775" i="2"/>
  <c r="J1774" i="2"/>
  <c r="I1774" i="2"/>
  <c r="H1774" i="2"/>
  <c r="F1774" i="2"/>
  <c r="E1774" i="2"/>
  <c r="J1773" i="2"/>
  <c r="I1773" i="2"/>
  <c r="H1773" i="2"/>
  <c r="F1773" i="2"/>
  <c r="E1773" i="2"/>
  <c r="J1772" i="2"/>
  <c r="I1772" i="2"/>
  <c r="H1772" i="2"/>
  <c r="F1772" i="2"/>
  <c r="E1772" i="2"/>
  <c r="J1771" i="2"/>
  <c r="I1771" i="2"/>
  <c r="H1771" i="2"/>
  <c r="F1771" i="2"/>
  <c r="E1771" i="2"/>
  <c r="J1770" i="2"/>
  <c r="I1770" i="2"/>
  <c r="H1770" i="2"/>
  <c r="F1770" i="2"/>
  <c r="E1770" i="2"/>
  <c r="J1769" i="2"/>
  <c r="I1769" i="2"/>
  <c r="H1769" i="2"/>
  <c r="F1769" i="2"/>
  <c r="E1769" i="2"/>
  <c r="J1768" i="2"/>
  <c r="I1768" i="2"/>
  <c r="H1768" i="2"/>
  <c r="F1768" i="2"/>
  <c r="E1768" i="2"/>
  <c r="J1767" i="2"/>
  <c r="I1767" i="2"/>
  <c r="H1767" i="2"/>
  <c r="F1767" i="2"/>
  <c r="E1767" i="2"/>
  <c r="J1766" i="2"/>
  <c r="I1766" i="2"/>
  <c r="H1766" i="2"/>
  <c r="F1766" i="2"/>
  <c r="E1766" i="2"/>
  <c r="J1765" i="2"/>
  <c r="I1765" i="2"/>
  <c r="H1765" i="2"/>
  <c r="F1765" i="2"/>
  <c r="E1765" i="2"/>
  <c r="J1764" i="2"/>
  <c r="I1764" i="2"/>
  <c r="H1764" i="2"/>
  <c r="F1764" i="2"/>
  <c r="E1764" i="2"/>
  <c r="J1763" i="2"/>
  <c r="I1763" i="2"/>
  <c r="H1763" i="2"/>
  <c r="F1763" i="2"/>
  <c r="E1763" i="2"/>
  <c r="J1762" i="2"/>
  <c r="I1762" i="2"/>
  <c r="H1762" i="2"/>
  <c r="F1762" i="2"/>
  <c r="E1762" i="2"/>
  <c r="J1761" i="2"/>
  <c r="I1761" i="2"/>
  <c r="H1761" i="2"/>
  <c r="F1761" i="2"/>
  <c r="E1761" i="2"/>
  <c r="J1760" i="2"/>
  <c r="I1760" i="2"/>
  <c r="H1760" i="2"/>
  <c r="F1760" i="2"/>
  <c r="E1760" i="2"/>
  <c r="J1759" i="2"/>
  <c r="I1759" i="2"/>
  <c r="H1759" i="2"/>
  <c r="F1759" i="2"/>
  <c r="E1759" i="2"/>
  <c r="J1758" i="2"/>
  <c r="I1758" i="2"/>
  <c r="H1758" i="2"/>
  <c r="F1758" i="2"/>
  <c r="E1758" i="2"/>
  <c r="J1757" i="2"/>
  <c r="I1757" i="2"/>
  <c r="H1757" i="2"/>
  <c r="F1757" i="2"/>
  <c r="E1757" i="2"/>
  <c r="J1756" i="2"/>
  <c r="I1756" i="2"/>
  <c r="H1756" i="2"/>
  <c r="F1756" i="2"/>
  <c r="E1756" i="2"/>
  <c r="J1755" i="2"/>
  <c r="I1755" i="2"/>
  <c r="H1755" i="2"/>
  <c r="F1755" i="2"/>
  <c r="E1755" i="2"/>
  <c r="J1754" i="2"/>
  <c r="I1754" i="2"/>
  <c r="H1754" i="2"/>
  <c r="F1754" i="2"/>
  <c r="E1754" i="2"/>
  <c r="J1753" i="2"/>
  <c r="I1753" i="2"/>
  <c r="H1753" i="2"/>
  <c r="F1753" i="2"/>
  <c r="E1753" i="2"/>
  <c r="J1752" i="2"/>
  <c r="I1752" i="2"/>
  <c r="H1752" i="2"/>
  <c r="F1752" i="2"/>
  <c r="E1752" i="2"/>
  <c r="J1751" i="2"/>
  <c r="I1751" i="2"/>
  <c r="H1751" i="2"/>
  <c r="F1751" i="2"/>
  <c r="E1751" i="2"/>
  <c r="J1750" i="2"/>
  <c r="I1750" i="2"/>
  <c r="H1750" i="2"/>
  <c r="F1750" i="2"/>
  <c r="E1750" i="2"/>
  <c r="J1749" i="2"/>
  <c r="I1749" i="2"/>
  <c r="H1749" i="2"/>
  <c r="F1749" i="2"/>
  <c r="E1749" i="2"/>
  <c r="J1748" i="2"/>
  <c r="I1748" i="2"/>
  <c r="H1748" i="2"/>
  <c r="F1748" i="2"/>
  <c r="E1748" i="2"/>
  <c r="J1747" i="2"/>
  <c r="I1747" i="2"/>
  <c r="H1747" i="2"/>
  <c r="F1747" i="2"/>
  <c r="E1747" i="2"/>
  <c r="J1746" i="2"/>
  <c r="I1746" i="2"/>
  <c r="H1746" i="2"/>
  <c r="F1746" i="2"/>
  <c r="E1746" i="2"/>
  <c r="J1745" i="2"/>
  <c r="I1745" i="2"/>
  <c r="H1745" i="2"/>
  <c r="F1745" i="2"/>
  <c r="E1745" i="2"/>
  <c r="J1744" i="2"/>
  <c r="I1744" i="2"/>
  <c r="H1744" i="2"/>
  <c r="F1744" i="2"/>
  <c r="E1744" i="2"/>
  <c r="J1743" i="2"/>
  <c r="I1743" i="2"/>
  <c r="H1743" i="2"/>
  <c r="F1743" i="2"/>
  <c r="E1743" i="2"/>
  <c r="J1742" i="2"/>
  <c r="I1742" i="2"/>
  <c r="H1742" i="2"/>
  <c r="F1742" i="2"/>
  <c r="E1742" i="2"/>
  <c r="J1741" i="2"/>
  <c r="I1741" i="2"/>
  <c r="H1741" i="2"/>
  <c r="F1741" i="2"/>
  <c r="E1741" i="2"/>
  <c r="J1740" i="2"/>
  <c r="I1740" i="2"/>
  <c r="H1740" i="2"/>
  <c r="F1740" i="2"/>
  <c r="E1740" i="2"/>
  <c r="J1739" i="2"/>
  <c r="I1739" i="2"/>
  <c r="H1739" i="2"/>
  <c r="F1739" i="2"/>
  <c r="E1739" i="2"/>
  <c r="J1738" i="2"/>
  <c r="I1738" i="2"/>
  <c r="H1738" i="2"/>
  <c r="F1738" i="2"/>
  <c r="E1738" i="2"/>
  <c r="J1737" i="2"/>
  <c r="I1737" i="2"/>
  <c r="H1737" i="2"/>
  <c r="F1737" i="2"/>
  <c r="E1737" i="2"/>
  <c r="J1736" i="2"/>
  <c r="I1736" i="2"/>
  <c r="H1736" i="2"/>
  <c r="F1736" i="2"/>
  <c r="E1736" i="2"/>
  <c r="J1735" i="2"/>
  <c r="I1735" i="2"/>
  <c r="H1735" i="2"/>
  <c r="F1735" i="2"/>
  <c r="E1735" i="2"/>
  <c r="J1734" i="2"/>
  <c r="I1734" i="2"/>
  <c r="H1734" i="2"/>
  <c r="F1734" i="2"/>
  <c r="E1734" i="2"/>
  <c r="J1733" i="2"/>
  <c r="I1733" i="2"/>
  <c r="H1733" i="2"/>
  <c r="F1733" i="2"/>
  <c r="E1733" i="2"/>
  <c r="J1732" i="2"/>
  <c r="I1732" i="2"/>
  <c r="H1732" i="2"/>
  <c r="F1732" i="2"/>
  <c r="E1732" i="2"/>
  <c r="J1731" i="2"/>
  <c r="I1731" i="2"/>
  <c r="H1731" i="2"/>
  <c r="F1731" i="2"/>
  <c r="E1731" i="2"/>
  <c r="J1730" i="2"/>
  <c r="I1730" i="2"/>
  <c r="H1730" i="2"/>
  <c r="F1730" i="2"/>
  <c r="E1730" i="2"/>
  <c r="J1729" i="2"/>
  <c r="I1729" i="2"/>
  <c r="H1729" i="2"/>
  <c r="F1729" i="2"/>
  <c r="E1729" i="2"/>
  <c r="J1728" i="2"/>
  <c r="I1728" i="2"/>
  <c r="H1728" i="2"/>
  <c r="F1728" i="2"/>
  <c r="E1728" i="2"/>
  <c r="J1727" i="2"/>
  <c r="I1727" i="2"/>
  <c r="H1727" i="2"/>
  <c r="F1727" i="2"/>
  <c r="E1727" i="2"/>
  <c r="J1726" i="2"/>
  <c r="I1726" i="2"/>
  <c r="H1726" i="2"/>
  <c r="F1726" i="2"/>
  <c r="E1726" i="2"/>
  <c r="J1725" i="2"/>
  <c r="I1725" i="2"/>
  <c r="H1725" i="2"/>
  <c r="F1725" i="2"/>
  <c r="E1725" i="2"/>
  <c r="J1724" i="2"/>
  <c r="I1724" i="2"/>
  <c r="H1724" i="2"/>
  <c r="F1724" i="2"/>
  <c r="E1724" i="2"/>
  <c r="J1723" i="2"/>
  <c r="I1723" i="2"/>
  <c r="H1723" i="2"/>
  <c r="F1723" i="2"/>
  <c r="E1723" i="2"/>
  <c r="J1722" i="2"/>
  <c r="I1722" i="2"/>
  <c r="H1722" i="2"/>
  <c r="F1722" i="2"/>
  <c r="E1722" i="2"/>
  <c r="J1721" i="2"/>
  <c r="I1721" i="2"/>
  <c r="H1721" i="2"/>
  <c r="F1721" i="2"/>
  <c r="E1721" i="2"/>
  <c r="J1720" i="2"/>
  <c r="I1720" i="2"/>
  <c r="H1720" i="2"/>
  <c r="F1720" i="2"/>
  <c r="E1720" i="2"/>
  <c r="J1719" i="2"/>
  <c r="I1719" i="2"/>
  <c r="H1719" i="2"/>
  <c r="F1719" i="2"/>
  <c r="E1719" i="2"/>
  <c r="J1718" i="2"/>
  <c r="I1718" i="2"/>
  <c r="H1718" i="2"/>
  <c r="F1718" i="2"/>
  <c r="E1718" i="2"/>
  <c r="J1717" i="2"/>
  <c r="I1717" i="2"/>
  <c r="H1717" i="2"/>
  <c r="F1717" i="2"/>
  <c r="E1717" i="2"/>
  <c r="J1716" i="2"/>
  <c r="I1716" i="2"/>
  <c r="H1716" i="2"/>
  <c r="F1716" i="2"/>
  <c r="E1716" i="2"/>
  <c r="J1715" i="2"/>
  <c r="I1715" i="2"/>
  <c r="H1715" i="2"/>
  <c r="F1715" i="2"/>
  <c r="E1715" i="2"/>
  <c r="J1714" i="2"/>
  <c r="I1714" i="2"/>
  <c r="H1714" i="2"/>
  <c r="F1714" i="2"/>
  <c r="E1714" i="2"/>
  <c r="J1713" i="2"/>
  <c r="I1713" i="2"/>
  <c r="H1713" i="2"/>
  <c r="F1713" i="2"/>
  <c r="E1713" i="2"/>
  <c r="J1712" i="2"/>
  <c r="I1712" i="2"/>
  <c r="H1712" i="2"/>
  <c r="F1712" i="2"/>
  <c r="E1712" i="2"/>
  <c r="J1711" i="2"/>
  <c r="I1711" i="2"/>
  <c r="H1711" i="2"/>
  <c r="F1711" i="2"/>
  <c r="E1711" i="2"/>
  <c r="J1710" i="2"/>
  <c r="I1710" i="2"/>
  <c r="H1710" i="2"/>
  <c r="F1710" i="2"/>
  <c r="E1710" i="2"/>
  <c r="J1709" i="2"/>
  <c r="I1709" i="2"/>
  <c r="H1709" i="2"/>
  <c r="F1709" i="2"/>
  <c r="E1709" i="2"/>
  <c r="J1708" i="2"/>
  <c r="I1708" i="2"/>
  <c r="H1708" i="2"/>
  <c r="F1708" i="2"/>
  <c r="E1708" i="2"/>
  <c r="J1707" i="2"/>
  <c r="I1707" i="2"/>
  <c r="H1707" i="2"/>
  <c r="F1707" i="2"/>
  <c r="E1707" i="2"/>
  <c r="J1706" i="2"/>
  <c r="I1706" i="2"/>
  <c r="H1706" i="2"/>
  <c r="F1706" i="2"/>
  <c r="E1706" i="2"/>
  <c r="J1705" i="2"/>
  <c r="I1705" i="2"/>
  <c r="H1705" i="2"/>
  <c r="F1705" i="2"/>
  <c r="E1705" i="2"/>
  <c r="J1704" i="2"/>
  <c r="I1704" i="2"/>
  <c r="H1704" i="2"/>
  <c r="F1704" i="2"/>
  <c r="E1704" i="2"/>
  <c r="J1703" i="2"/>
  <c r="I1703" i="2"/>
  <c r="H1703" i="2"/>
  <c r="F1703" i="2"/>
  <c r="E1703" i="2"/>
  <c r="J1702" i="2"/>
  <c r="I1702" i="2"/>
  <c r="H1702" i="2"/>
  <c r="F1702" i="2"/>
  <c r="E1702" i="2"/>
  <c r="J1701" i="2"/>
  <c r="I1701" i="2"/>
  <c r="H1701" i="2"/>
  <c r="F1701" i="2"/>
  <c r="E1701" i="2"/>
  <c r="J1700" i="2"/>
  <c r="I1700" i="2"/>
  <c r="H1700" i="2"/>
  <c r="F1700" i="2"/>
  <c r="E1700" i="2"/>
  <c r="J1699" i="2"/>
  <c r="I1699" i="2"/>
  <c r="H1699" i="2"/>
  <c r="F1699" i="2"/>
  <c r="E1699" i="2"/>
  <c r="J1698" i="2"/>
  <c r="I1698" i="2"/>
  <c r="H1698" i="2"/>
  <c r="F1698" i="2"/>
  <c r="E1698" i="2"/>
  <c r="J1697" i="2"/>
  <c r="I1697" i="2"/>
  <c r="H1697" i="2"/>
  <c r="F1697" i="2"/>
  <c r="E1697" i="2"/>
  <c r="J1696" i="2"/>
  <c r="I1696" i="2"/>
  <c r="H1696" i="2"/>
  <c r="F1696" i="2"/>
  <c r="E1696" i="2"/>
  <c r="J1695" i="2"/>
  <c r="I1695" i="2"/>
  <c r="H1695" i="2"/>
  <c r="F1695" i="2"/>
  <c r="E1695" i="2"/>
  <c r="J1694" i="2"/>
  <c r="I1694" i="2"/>
  <c r="H1694" i="2"/>
  <c r="F1694" i="2"/>
  <c r="E1694" i="2"/>
  <c r="J1693" i="2"/>
  <c r="I1693" i="2"/>
  <c r="H1693" i="2"/>
  <c r="F1693" i="2"/>
  <c r="E1693" i="2"/>
  <c r="J1692" i="2"/>
  <c r="I1692" i="2"/>
  <c r="H1692" i="2"/>
  <c r="F1692" i="2"/>
  <c r="E1692" i="2"/>
  <c r="J1691" i="2"/>
  <c r="I1691" i="2"/>
  <c r="H1691" i="2"/>
  <c r="F1691" i="2"/>
  <c r="E1691" i="2"/>
  <c r="J1690" i="2"/>
  <c r="I1690" i="2"/>
  <c r="H1690" i="2"/>
  <c r="F1690" i="2"/>
  <c r="E1690" i="2"/>
  <c r="J1689" i="2"/>
  <c r="I1689" i="2"/>
  <c r="H1689" i="2"/>
  <c r="F1689" i="2"/>
  <c r="E1689" i="2"/>
  <c r="J1688" i="2"/>
  <c r="I1688" i="2"/>
  <c r="H1688" i="2"/>
  <c r="F1688" i="2"/>
  <c r="E1688" i="2"/>
  <c r="J1687" i="2"/>
  <c r="I1687" i="2"/>
  <c r="H1687" i="2"/>
  <c r="F1687" i="2"/>
  <c r="E1687" i="2"/>
  <c r="J1686" i="2"/>
  <c r="I1686" i="2"/>
  <c r="H1686" i="2"/>
  <c r="F1686" i="2"/>
  <c r="E1686" i="2"/>
  <c r="J1685" i="2"/>
  <c r="I1685" i="2"/>
  <c r="H1685" i="2"/>
  <c r="F1685" i="2"/>
  <c r="E1685" i="2"/>
  <c r="J1684" i="2"/>
  <c r="I1684" i="2"/>
  <c r="H1684" i="2"/>
  <c r="F1684" i="2"/>
  <c r="E1684" i="2"/>
  <c r="J1683" i="2"/>
  <c r="I1683" i="2"/>
  <c r="H1683" i="2"/>
  <c r="F1683" i="2"/>
  <c r="E1683" i="2"/>
  <c r="J1682" i="2"/>
  <c r="I1682" i="2"/>
  <c r="H1682" i="2"/>
  <c r="F1682" i="2"/>
  <c r="E1682" i="2"/>
  <c r="J1681" i="2"/>
  <c r="I1681" i="2"/>
  <c r="H1681" i="2"/>
  <c r="F1681" i="2"/>
  <c r="E1681" i="2"/>
  <c r="J1680" i="2"/>
  <c r="I1680" i="2"/>
  <c r="H1680" i="2"/>
  <c r="F1680" i="2"/>
  <c r="E1680" i="2"/>
  <c r="J1679" i="2"/>
  <c r="I1679" i="2"/>
  <c r="H1679" i="2"/>
  <c r="F1679" i="2"/>
  <c r="E1679" i="2"/>
  <c r="J1678" i="2"/>
  <c r="I1678" i="2"/>
  <c r="H1678" i="2"/>
  <c r="F1678" i="2"/>
  <c r="E1678" i="2"/>
  <c r="J1677" i="2"/>
  <c r="I1677" i="2"/>
  <c r="H1677" i="2"/>
  <c r="F1677" i="2"/>
  <c r="E1677" i="2"/>
  <c r="J1676" i="2"/>
  <c r="I1676" i="2"/>
  <c r="H1676" i="2"/>
  <c r="F1676" i="2"/>
  <c r="E1676" i="2"/>
  <c r="J1675" i="2"/>
  <c r="I1675" i="2"/>
  <c r="H1675" i="2"/>
  <c r="F1675" i="2"/>
  <c r="E1675" i="2"/>
  <c r="J1674" i="2"/>
  <c r="I1674" i="2"/>
  <c r="H1674" i="2"/>
  <c r="F1674" i="2"/>
  <c r="E1674" i="2"/>
  <c r="J1673" i="2"/>
  <c r="I1673" i="2"/>
  <c r="H1673" i="2"/>
  <c r="F1673" i="2"/>
  <c r="E1673" i="2"/>
  <c r="J1672" i="2"/>
  <c r="I1672" i="2"/>
  <c r="H1672" i="2"/>
  <c r="F1672" i="2"/>
  <c r="E1672" i="2"/>
  <c r="J1671" i="2"/>
  <c r="I1671" i="2"/>
  <c r="H1671" i="2"/>
  <c r="F1671" i="2"/>
  <c r="E1671" i="2"/>
  <c r="J1670" i="2"/>
  <c r="I1670" i="2"/>
  <c r="H1670" i="2"/>
  <c r="F1670" i="2"/>
  <c r="E1670" i="2"/>
  <c r="J1669" i="2"/>
  <c r="I1669" i="2"/>
  <c r="H1669" i="2"/>
  <c r="F1669" i="2"/>
  <c r="E1669" i="2"/>
  <c r="J1668" i="2"/>
  <c r="I1668" i="2"/>
  <c r="H1668" i="2"/>
  <c r="F1668" i="2"/>
  <c r="E1668" i="2"/>
  <c r="J1667" i="2"/>
  <c r="I1667" i="2"/>
  <c r="H1667" i="2"/>
  <c r="F1667" i="2"/>
  <c r="E1667" i="2"/>
  <c r="J1666" i="2"/>
  <c r="I1666" i="2"/>
  <c r="H1666" i="2"/>
  <c r="F1666" i="2"/>
  <c r="E1666" i="2"/>
  <c r="J1665" i="2"/>
  <c r="I1665" i="2"/>
  <c r="H1665" i="2"/>
  <c r="F1665" i="2"/>
  <c r="E1665" i="2"/>
  <c r="J1664" i="2"/>
  <c r="I1664" i="2"/>
  <c r="H1664" i="2"/>
  <c r="F1664" i="2"/>
  <c r="E1664" i="2"/>
  <c r="J1663" i="2"/>
  <c r="I1663" i="2"/>
  <c r="H1663" i="2"/>
  <c r="F1663" i="2"/>
  <c r="E1663" i="2"/>
  <c r="J1662" i="2"/>
  <c r="I1662" i="2"/>
  <c r="H1662" i="2"/>
  <c r="F1662" i="2"/>
  <c r="E1662" i="2"/>
  <c r="J1661" i="2"/>
  <c r="I1661" i="2"/>
  <c r="H1661" i="2"/>
  <c r="F1661" i="2"/>
  <c r="E1661" i="2"/>
  <c r="J1660" i="2"/>
  <c r="I1660" i="2"/>
  <c r="H1660" i="2"/>
  <c r="F1660" i="2"/>
  <c r="E1660" i="2"/>
  <c r="J1659" i="2"/>
  <c r="I1659" i="2"/>
  <c r="H1659" i="2"/>
  <c r="F1659" i="2"/>
  <c r="E1659" i="2"/>
  <c r="J1658" i="2"/>
  <c r="I1658" i="2"/>
  <c r="H1658" i="2"/>
  <c r="F1658" i="2"/>
  <c r="E1658" i="2"/>
  <c r="J1657" i="2"/>
  <c r="I1657" i="2"/>
  <c r="H1657" i="2"/>
  <c r="F1657" i="2"/>
  <c r="E1657" i="2"/>
  <c r="J1656" i="2"/>
  <c r="I1656" i="2"/>
  <c r="H1656" i="2"/>
  <c r="F1656" i="2"/>
  <c r="E1656" i="2"/>
  <c r="J1655" i="2"/>
  <c r="I1655" i="2"/>
  <c r="H1655" i="2"/>
  <c r="F1655" i="2"/>
  <c r="E1655" i="2"/>
  <c r="J1654" i="2"/>
  <c r="I1654" i="2"/>
  <c r="H1654" i="2"/>
  <c r="F1654" i="2"/>
  <c r="E1654" i="2"/>
  <c r="J1653" i="2"/>
  <c r="I1653" i="2"/>
  <c r="H1653" i="2"/>
  <c r="F1653" i="2"/>
  <c r="E1653" i="2"/>
  <c r="J1652" i="2"/>
  <c r="I1652" i="2"/>
  <c r="H1652" i="2"/>
  <c r="F1652" i="2"/>
  <c r="E1652" i="2"/>
  <c r="J1651" i="2"/>
  <c r="I1651" i="2"/>
  <c r="H1651" i="2"/>
  <c r="F1651" i="2"/>
  <c r="E1651" i="2"/>
  <c r="J1650" i="2"/>
  <c r="I1650" i="2"/>
  <c r="H1650" i="2"/>
  <c r="F1650" i="2"/>
  <c r="E1650" i="2"/>
  <c r="J1649" i="2"/>
  <c r="I1649" i="2"/>
  <c r="H1649" i="2"/>
  <c r="F1649" i="2"/>
  <c r="E1649" i="2"/>
  <c r="J1648" i="2"/>
  <c r="I1648" i="2"/>
  <c r="H1648" i="2"/>
  <c r="F1648" i="2"/>
  <c r="E1648" i="2"/>
  <c r="J1647" i="2"/>
  <c r="I1647" i="2"/>
  <c r="H1647" i="2"/>
  <c r="F1647" i="2"/>
  <c r="E1647" i="2"/>
  <c r="J1646" i="2"/>
  <c r="I1646" i="2"/>
  <c r="H1646" i="2"/>
  <c r="F1646" i="2"/>
  <c r="E1646" i="2"/>
  <c r="J1645" i="2"/>
  <c r="I1645" i="2"/>
  <c r="H1645" i="2"/>
  <c r="F1645" i="2"/>
  <c r="E1645" i="2"/>
  <c r="J1644" i="2"/>
  <c r="I1644" i="2"/>
  <c r="H1644" i="2"/>
  <c r="F1644" i="2"/>
  <c r="E1644" i="2"/>
  <c r="J1643" i="2"/>
  <c r="I1643" i="2"/>
  <c r="H1643" i="2"/>
  <c r="F1643" i="2"/>
  <c r="E1643" i="2"/>
  <c r="J1642" i="2"/>
  <c r="I1642" i="2"/>
  <c r="H1642" i="2"/>
  <c r="F1642" i="2"/>
  <c r="E1642" i="2"/>
  <c r="J1641" i="2"/>
  <c r="I1641" i="2"/>
  <c r="H1641" i="2"/>
  <c r="F1641" i="2"/>
  <c r="E1641" i="2"/>
  <c r="J1640" i="2"/>
  <c r="I1640" i="2"/>
  <c r="H1640" i="2"/>
  <c r="F1640" i="2"/>
  <c r="E1640" i="2"/>
  <c r="J1639" i="2"/>
  <c r="I1639" i="2"/>
  <c r="H1639" i="2"/>
  <c r="F1639" i="2"/>
  <c r="E1639" i="2"/>
  <c r="J1638" i="2"/>
  <c r="I1638" i="2"/>
  <c r="H1638" i="2"/>
  <c r="F1638" i="2"/>
  <c r="E1638" i="2"/>
  <c r="J1637" i="2"/>
  <c r="I1637" i="2"/>
  <c r="H1637" i="2"/>
  <c r="F1637" i="2"/>
  <c r="E1637" i="2"/>
  <c r="J1636" i="2"/>
  <c r="I1636" i="2"/>
  <c r="H1636" i="2"/>
  <c r="F1636" i="2"/>
  <c r="E1636" i="2"/>
  <c r="J1635" i="2"/>
  <c r="I1635" i="2"/>
  <c r="H1635" i="2"/>
  <c r="F1635" i="2"/>
  <c r="E1635" i="2"/>
  <c r="J1634" i="2"/>
  <c r="I1634" i="2"/>
  <c r="H1634" i="2"/>
  <c r="F1634" i="2"/>
  <c r="E1634" i="2"/>
  <c r="J1633" i="2"/>
  <c r="I1633" i="2"/>
  <c r="H1633" i="2"/>
  <c r="F1633" i="2"/>
  <c r="E1633" i="2"/>
  <c r="J1632" i="2"/>
  <c r="I1632" i="2"/>
  <c r="H1632" i="2"/>
  <c r="F1632" i="2"/>
  <c r="E1632" i="2"/>
  <c r="J1631" i="2"/>
  <c r="I1631" i="2"/>
  <c r="H1631" i="2"/>
  <c r="F1631" i="2"/>
  <c r="E1631" i="2"/>
  <c r="J1630" i="2"/>
  <c r="I1630" i="2"/>
  <c r="H1630" i="2"/>
  <c r="F1630" i="2"/>
  <c r="E1630" i="2"/>
  <c r="J1629" i="2"/>
  <c r="I1629" i="2"/>
  <c r="H1629" i="2"/>
  <c r="F1629" i="2"/>
  <c r="E1629" i="2"/>
  <c r="J1628" i="2"/>
  <c r="I1628" i="2"/>
  <c r="H1628" i="2"/>
  <c r="F1628" i="2"/>
  <c r="E1628" i="2"/>
  <c r="J1627" i="2"/>
  <c r="I1627" i="2"/>
  <c r="H1627" i="2"/>
  <c r="F1627" i="2"/>
  <c r="E1627" i="2"/>
  <c r="J1626" i="2"/>
  <c r="I1626" i="2"/>
  <c r="H1626" i="2"/>
  <c r="F1626" i="2"/>
  <c r="E1626" i="2"/>
  <c r="J1625" i="2"/>
  <c r="I1625" i="2"/>
  <c r="H1625" i="2"/>
  <c r="F1625" i="2"/>
  <c r="E1625" i="2"/>
  <c r="J1624" i="2"/>
  <c r="I1624" i="2"/>
  <c r="H1624" i="2"/>
  <c r="F1624" i="2"/>
  <c r="E1624" i="2"/>
  <c r="J1623" i="2"/>
  <c r="I1623" i="2"/>
  <c r="H1623" i="2"/>
  <c r="F1623" i="2"/>
  <c r="E1623" i="2"/>
  <c r="J1622" i="2"/>
  <c r="I1622" i="2"/>
  <c r="H1622" i="2"/>
  <c r="F1622" i="2"/>
  <c r="E1622" i="2"/>
  <c r="J1621" i="2"/>
  <c r="I1621" i="2"/>
  <c r="H1621" i="2"/>
  <c r="F1621" i="2"/>
  <c r="E1621" i="2"/>
  <c r="J1620" i="2"/>
  <c r="I1620" i="2"/>
  <c r="H1620" i="2"/>
  <c r="F1620" i="2"/>
  <c r="E1620" i="2"/>
  <c r="J1619" i="2"/>
  <c r="I1619" i="2"/>
  <c r="H1619" i="2"/>
  <c r="F1619" i="2"/>
  <c r="E1619" i="2"/>
  <c r="J1618" i="2"/>
  <c r="I1618" i="2"/>
  <c r="H1618" i="2"/>
  <c r="F1618" i="2"/>
  <c r="E1618" i="2"/>
  <c r="J1617" i="2"/>
  <c r="I1617" i="2"/>
  <c r="H1617" i="2"/>
  <c r="F1617" i="2"/>
  <c r="E1617" i="2"/>
  <c r="J1616" i="2"/>
  <c r="I1616" i="2"/>
  <c r="H1616" i="2"/>
  <c r="F1616" i="2"/>
  <c r="E1616" i="2"/>
  <c r="J1615" i="2"/>
  <c r="I1615" i="2"/>
  <c r="H1615" i="2"/>
  <c r="F1615" i="2"/>
  <c r="E1615" i="2"/>
  <c r="J1614" i="2"/>
  <c r="I1614" i="2"/>
  <c r="H1614" i="2"/>
  <c r="F1614" i="2"/>
  <c r="E1614" i="2"/>
  <c r="J1613" i="2"/>
  <c r="I1613" i="2"/>
  <c r="H1613" i="2"/>
  <c r="F1613" i="2"/>
  <c r="E1613" i="2"/>
  <c r="J1612" i="2"/>
  <c r="I1612" i="2"/>
  <c r="H1612" i="2"/>
  <c r="F1612" i="2"/>
  <c r="E1612" i="2"/>
  <c r="J1611" i="2"/>
  <c r="I1611" i="2"/>
  <c r="H1611" i="2"/>
  <c r="F1611" i="2"/>
  <c r="E1611" i="2"/>
  <c r="J1610" i="2"/>
  <c r="I1610" i="2"/>
  <c r="H1610" i="2"/>
  <c r="F1610" i="2"/>
  <c r="E1610" i="2"/>
  <c r="J1609" i="2"/>
  <c r="I1609" i="2"/>
  <c r="H1609" i="2"/>
  <c r="F1609" i="2"/>
  <c r="E1609" i="2"/>
  <c r="J1608" i="2"/>
  <c r="I1608" i="2"/>
  <c r="H1608" i="2"/>
  <c r="F1608" i="2"/>
  <c r="E1608" i="2"/>
  <c r="J1607" i="2"/>
  <c r="I1607" i="2"/>
  <c r="H1607" i="2"/>
  <c r="F1607" i="2"/>
  <c r="E1607" i="2"/>
  <c r="J1606" i="2"/>
  <c r="I1606" i="2"/>
  <c r="H1606" i="2"/>
  <c r="F1606" i="2"/>
  <c r="E1606" i="2"/>
  <c r="J1605" i="2"/>
  <c r="I1605" i="2"/>
  <c r="H1605" i="2"/>
  <c r="F1605" i="2"/>
  <c r="E1605" i="2"/>
  <c r="J1604" i="2"/>
  <c r="I1604" i="2"/>
  <c r="H1604" i="2"/>
  <c r="F1604" i="2"/>
  <c r="E1604" i="2"/>
  <c r="J1603" i="2"/>
  <c r="I1603" i="2"/>
  <c r="H1603" i="2"/>
  <c r="F1603" i="2"/>
  <c r="E1603" i="2"/>
  <c r="J1602" i="2"/>
  <c r="I1602" i="2"/>
  <c r="H1602" i="2"/>
  <c r="F1602" i="2"/>
  <c r="E1602" i="2"/>
  <c r="J1601" i="2"/>
  <c r="I1601" i="2"/>
  <c r="H1601" i="2"/>
  <c r="F1601" i="2"/>
  <c r="E1601" i="2"/>
  <c r="J1600" i="2"/>
  <c r="I1600" i="2"/>
  <c r="H1600" i="2"/>
  <c r="F1600" i="2"/>
  <c r="E1600" i="2"/>
  <c r="J1599" i="2"/>
  <c r="I1599" i="2"/>
  <c r="H1599" i="2"/>
  <c r="F1599" i="2"/>
  <c r="E1599" i="2"/>
  <c r="J1598" i="2"/>
  <c r="I1598" i="2"/>
  <c r="H1598" i="2"/>
  <c r="F1598" i="2"/>
  <c r="E1598" i="2"/>
  <c r="J1597" i="2"/>
  <c r="I1597" i="2"/>
  <c r="H1597" i="2"/>
  <c r="F1597" i="2"/>
  <c r="E1597" i="2"/>
  <c r="J1596" i="2"/>
  <c r="I1596" i="2"/>
  <c r="H1596" i="2"/>
  <c r="F1596" i="2"/>
  <c r="E1596" i="2"/>
  <c r="J1595" i="2"/>
  <c r="I1595" i="2"/>
  <c r="H1595" i="2"/>
  <c r="F1595" i="2"/>
  <c r="E1595" i="2"/>
  <c r="J1594" i="2"/>
  <c r="I1594" i="2"/>
  <c r="H1594" i="2"/>
  <c r="F1594" i="2"/>
  <c r="E1594" i="2"/>
  <c r="J1593" i="2"/>
  <c r="I1593" i="2"/>
  <c r="H1593" i="2"/>
  <c r="F1593" i="2"/>
  <c r="E1593" i="2"/>
  <c r="J1592" i="2"/>
  <c r="I1592" i="2"/>
  <c r="H1592" i="2"/>
  <c r="F1592" i="2"/>
  <c r="E1592" i="2"/>
  <c r="J1591" i="2"/>
  <c r="I1591" i="2"/>
  <c r="H1591" i="2"/>
  <c r="F1591" i="2"/>
  <c r="E1591" i="2"/>
  <c r="J1590" i="2"/>
  <c r="I1590" i="2"/>
  <c r="H1590" i="2"/>
  <c r="F1590" i="2"/>
  <c r="E1590" i="2"/>
  <c r="J1589" i="2"/>
  <c r="I1589" i="2"/>
  <c r="H1589" i="2"/>
  <c r="F1589" i="2"/>
  <c r="E1589" i="2"/>
  <c r="J1588" i="2"/>
  <c r="I1588" i="2"/>
  <c r="H1588" i="2"/>
  <c r="F1588" i="2"/>
  <c r="E1588" i="2"/>
  <c r="J1587" i="2"/>
  <c r="I1587" i="2"/>
  <c r="H1587" i="2"/>
  <c r="F1587" i="2"/>
  <c r="E1587" i="2"/>
  <c r="J1586" i="2"/>
  <c r="I1586" i="2"/>
  <c r="H1586" i="2"/>
  <c r="F1586" i="2"/>
  <c r="E1586" i="2"/>
  <c r="J1585" i="2"/>
  <c r="I1585" i="2"/>
  <c r="H1585" i="2"/>
  <c r="F1585" i="2"/>
  <c r="E1585" i="2"/>
  <c r="J1584" i="2"/>
  <c r="I1584" i="2"/>
  <c r="H1584" i="2"/>
  <c r="F1584" i="2"/>
  <c r="E1584" i="2"/>
  <c r="J1583" i="2"/>
  <c r="I1583" i="2"/>
  <c r="H1583" i="2"/>
  <c r="F1583" i="2"/>
  <c r="E1583" i="2"/>
  <c r="J1582" i="2"/>
  <c r="I1582" i="2"/>
  <c r="H1582" i="2"/>
  <c r="F1582" i="2"/>
  <c r="E1582" i="2"/>
  <c r="J1581" i="2"/>
  <c r="I1581" i="2"/>
  <c r="H1581" i="2"/>
  <c r="F1581" i="2"/>
  <c r="E1581" i="2"/>
  <c r="J1580" i="2"/>
  <c r="I1580" i="2"/>
  <c r="H1580" i="2"/>
  <c r="F1580" i="2"/>
  <c r="E1580" i="2"/>
  <c r="J1579" i="2"/>
  <c r="I1579" i="2"/>
  <c r="H1579" i="2"/>
  <c r="F1579" i="2"/>
  <c r="E1579" i="2"/>
  <c r="J1578" i="2"/>
  <c r="I1578" i="2"/>
  <c r="H1578" i="2"/>
  <c r="F1578" i="2"/>
  <c r="E1578" i="2"/>
  <c r="J1577" i="2"/>
  <c r="I1577" i="2"/>
  <c r="H1577" i="2"/>
  <c r="F1577" i="2"/>
  <c r="E1577" i="2"/>
  <c r="J1576" i="2"/>
  <c r="I1576" i="2"/>
  <c r="H1576" i="2"/>
  <c r="F1576" i="2"/>
  <c r="E1576" i="2"/>
  <c r="J1575" i="2"/>
  <c r="I1575" i="2"/>
  <c r="H1575" i="2"/>
  <c r="F1575" i="2"/>
  <c r="E1575" i="2"/>
  <c r="J1574" i="2"/>
  <c r="I1574" i="2"/>
  <c r="H1574" i="2"/>
  <c r="F1574" i="2"/>
  <c r="E1574" i="2"/>
  <c r="J1573" i="2"/>
  <c r="I1573" i="2"/>
  <c r="H1573" i="2"/>
  <c r="F1573" i="2"/>
  <c r="E1573" i="2"/>
  <c r="J1572" i="2"/>
  <c r="I1572" i="2"/>
  <c r="H1572" i="2"/>
  <c r="F1572" i="2"/>
  <c r="E1572" i="2"/>
  <c r="J1571" i="2"/>
  <c r="I1571" i="2"/>
  <c r="H1571" i="2"/>
  <c r="F1571" i="2"/>
  <c r="E1571" i="2"/>
  <c r="J1570" i="2"/>
  <c r="I1570" i="2"/>
  <c r="H1570" i="2"/>
  <c r="F1570" i="2"/>
  <c r="E1570" i="2"/>
  <c r="J1569" i="2"/>
  <c r="I1569" i="2"/>
  <c r="H1569" i="2"/>
  <c r="F1569" i="2"/>
  <c r="E1569" i="2"/>
  <c r="J1568" i="2"/>
  <c r="I1568" i="2"/>
  <c r="H1568" i="2"/>
  <c r="F1568" i="2"/>
  <c r="E1568" i="2"/>
  <c r="J1567" i="2"/>
  <c r="I1567" i="2"/>
  <c r="H1567" i="2"/>
  <c r="F1567" i="2"/>
  <c r="E1567" i="2"/>
  <c r="J1566" i="2"/>
  <c r="I1566" i="2"/>
  <c r="H1566" i="2"/>
  <c r="F1566" i="2"/>
  <c r="E1566" i="2"/>
  <c r="J1565" i="2"/>
  <c r="I1565" i="2"/>
  <c r="H1565" i="2"/>
  <c r="F1565" i="2"/>
  <c r="E1565" i="2"/>
  <c r="J1564" i="2"/>
  <c r="I1564" i="2"/>
  <c r="H1564" i="2"/>
  <c r="F1564" i="2"/>
  <c r="E1564" i="2"/>
  <c r="J1563" i="2"/>
  <c r="I1563" i="2"/>
  <c r="H1563" i="2"/>
  <c r="F1563" i="2"/>
  <c r="E1563" i="2"/>
  <c r="J1562" i="2"/>
  <c r="I1562" i="2"/>
  <c r="H1562" i="2"/>
  <c r="F1562" i="2"/>
  <c r="E1562" i="2"/>
  <c r="J1561" i="2"/>
  <c r="I1561" i="2"/>
  <c r="H1561" i="2"/>
  <c r="F1561" i="2"/>
  <c r="E1561" i="2"/>
  <c r="J1560" i="2"/>
  <c r="I1560" i="2"/>
  <c r="H1560" i="2"/>
  <c r="F1560" i="2"/>
  <c r="E1560" i="2"/>
  <c r="J1559" i="2"/>
  <c r="I1559" i="2"/>
  <c r="H1559" i="2"/>
  <c r="F1559" i="2"/>
  <c r="E1559" i="2"/>
  <c r="J1558" i="2"/>
  <c r="I1558" i="2"/>
  <c r="H1558" i="2"/>
  <c r="F1558" i="2"/>
  <c r="E1558" i="2"/>
  <c r="J1557" i="2"/>
  <c r="I1557" i="2"/>
  <c r="H1557" i="2"/>
  <c r="F1557" i="2"/>
  <c r="E1557" i="2"/>
  <c r="J1556" i="2"/>
  <c r="I1556" i="2"/>
  <c r="H1556" i="2"/>
  <c r="F1556" i="2"/>
  <c r="E1556" i="2"/>
  <c r="J1555" i="2"/>
  <c r="I1555" i="2"/>
  <c r="H1555" i="2"/>
  <c r="F1555" i="2"/>
  <c r="E1555" i="2"/>
  <c r="J1554" i="2"/>
  <c r="I1554" i="2"/>
  <c r="H1554" i="2"/>
  <c r="F1554" i="2"/>
  <c r="E1554" i="2"/>
  <c r="J1553" i="2"/>
  <c r="I1553" i="2"/>
  <c r="H1553" i="2"/>
  <c r="F1553" i="2"/>
  <c r="E1553" i="2"/>
  <c r="J1552" i="2"/>
  <c r="I1552" i="2"/>
  <c r="H1552" i="2"/>
  <c r="F1552" i="2"/>
  <c r="E1552" i="2"/>
  <c r="J1551" i="2"/>
  <c r="I1551" i="2"/>
  <c r="H1551" i="2"/>
  <c r="F1551" i="2"/>
  <c r="E1551" i="2"/>
  <c r="J1550" i="2"/>
  <c r="I1550" i="2"/>
  <c r="H1550" i="2"/>
  <c r="F1550" i="2"/>
  <c r="E1550" i="2"/>
  <c r="J1549" i="2"/>
  <c r="I1549" i="2"/>
  <c r="H1549" i="2"/>
  <c r="F1549" i="2"/>
  <c r="E1549" i="2"/>
  <c r="J1548" i="2"/>
  <c r="I1548" i="2"/>
  <c r="H1548" i="2"/>
  <c r="F1548" i="2"/>
  <c r="E1548" i="2"/>
  <c r="J1547" i="2"/>
  <c r="I1547" i="2"/>
  <c r="H1547" i="2"/>
  <c r="F1547" i="2"/>
  <c r="E1547" i="2"/>
  <c r="J1546" i="2"/>
  <c r="I1546" i="2"/>
  <c r="H1546" i="2"/>
  <c r="F1546" i="2"/>
  <c r="E1546" i="2"/>
  <c r="J1545" i="2"/>
  <c r="I1545" i="2"/>
  <c r="H1545" i="2"/>
  <c r="F1545" i="2"/>
  <c r="E1545" i="2"/>
  <c r="J1544" i="2"/>
  <c r="I1544" i="2"/>
  <c r="H1544" i="2"/>
  <c r="F1544" i="2"/>
  <c r="E1544" i="2"/>
  <c r="J1543" i="2"/>
  <c r="I1543" i="2"/>
  <c r="H1543" i="2"/>
  <c r="F1543" i="2"/>
  <c r="E1543" i="2"/>
  <c r="J1542" i="2"/>
  <c r="I1542" i="2"/>
  <c r="H1542" i="2"/>
  <c r="F1542" i="2"/>
  <c r="E1542" i="2"/>
  <c r="J1541" i="2"/>
  <c r="I1541" i="2"/>
  <c r="H1541" i="2"/>
  <c r="F1541" i="2"/>
  <c r="E1541" i="2"/>
  <c r="J1540" i="2"/>
  <c r="I1540" i="2"/>
  <c r="H1540" i="2"/>
  <c r="F1540" i="2"/>
  <c r="E1540" i="2"/>
  <c r="J1539" i="2"/>
  <c r="I1539" i="2"/>
  <c r="H1539" i="2"/>
  <c r="F1539" i="2"/>
  <c r="E1539" i="2"/>
  <c r="J1538" i="2"/>
  <c r="I1538" i="2"/>
  <c r="H1538" i="2"/>
  <c r="F1538" i="2"/>
  <c r="E1538" i="2"/>
  <c r="J1537" i="2"/>
  <c r="I1537" i="2"/>
  <c r="H1537" i="2"/>
  <c r="F1537" i="2"/>
  <c r="E1537" i="2"/>
  <c r="J1536" i="2"/>
  <c r="I1536" i="2"/>
  <c r="H1536" i="2"/>
  <c r="F1536" i="2"/>
  <c r="E1536" i="2"/>
  <c r="J1535" i="2"/>
  <c r="I1535" i="2"/>
  <c r="H1535" i="2"/>
  <c r="F1535" i="2"/>
  <c r="E1535" i="2"/>
  <c r="J1534" i="2"/>
  <c r="I1534" i="2"/>
  <c r="H1534" i="2"/>
  <c r="F1534" i="2"/>
  <c r="E1534" i="2"/>
  <c r="J1533" i="2"/>
  <c r="I1533" i="2"/>
  <c r="H1533" i="2"/>
  <c r="F1533" i="2"/>
  <c r="E1533" i="2"/>
  <c r="J1532" i="2"/>
  <c r="I1532" i="2"/>
  <c r="H1532" i="2"/>
  <c r="F1532" i="2"/>
  <c r="E1532" i="2"/>
  <c r="J1531" i="2"/>
  <c r="I1531" i="2"/>
  <c r="H1531" i="2"/>
  <c r="F1531" i="2"/>
  <c r="E1531" i="2"/>
  <c r="J1530" i="2"/>
  <c r="I1530" i="2"/>
  <c r="H1530" i="2"/>
  <c r="F1530" i="2"/>
  <c r="E1530" i="2"/>
  <c r="J1529" i="2"/>
  <c r="I1529" i="2"/>
  <c r="H1529" i="2"/>
  <c r="F1529" i="2"/>
  <c r="E1529" i="2"/>
  <c r="J1528" i="2"/>
  <c r="I1528" i="2"/>
  <c r="H1528" i="2"/>
  <c r="F1528" i="2"/>
  <c r="E1528" i="2"/>
  <c r="J1527" i="2"/>
  <c r="I1527" i="2"/>
  <c r="H1527" i="2"/>
  <c r="F1527" i="2"/>
  <c r="E1527" i="2"/>
  <c r="J1526" i="2"/>
  <c r="I1526" i="2"/>
  <c r="H1526" i="2"/>
  <c r="F1526" i="2"/>
  <c r="E1526" i="2"/>
  <c r="J1525" i="2"/>
  <c r="I1525" i="2"/>
  <c r="H1525" i="2"/>
  <c r="F1525" i="2"/>
  <c r="E1525" i="2"/>
  <c r="J1524" i="2"/>
  <c r="I1524" i="2"/>
  <c r="H1524" i="2"/>
  <c r="F1524" i="2"/>
  <c r="E1524" i="2"/>
  <c r="J1523" i="2"/>
  <c r="I1523" i="2"/>
  <c r="H1523" i="2"/>
  <c r="F1523" i="2"/>
  <c r="E1523" i="2"/>
  <c r="J1522" i="2"/>
  <c r="I1522" i="2"/>
  <c r="H1522" i="2"/>
  <c r="F1522" i="2"/>
  <c r="E1522" i="2"/>
  <c r="J1521" i="2"/>
  <c r="I1521" i="2"/>
  <c r="H1521" i="2"/>
  <c r="F1521" i="2"/>
  <c r="E1521" i="2"/>
  <c r="J1520" i="2"/>
  <c r="I1520" i="2"/>
  <c r="H1520" i="2"/>
  <c r="F1520" i="2"/>
  <c r="E1520" i="2"/>
  <c r="J1519" i="2"/>
  <c r="I1519" i="2"/>
  <c r="H1519" i="2"/>
  <c r="F1519" i="2"/>
  <c r="E1519" i="2"/>
  <c r="J1518" i="2"/>
  <c r="I1518" i="2"/>
  <c r="H1518" i="2"/>
  <c r="F1518" i="2"/>
  <c r="E1518" i="2"/>
  <c r="J1517" i="2"/>
  <c r="I1517" i="2"/>
  <c r="H1517" i="2"/>
  <c r="F1517" i="2"/>
  <c r="E1517" i="2"/>
  <c r="J1516" i="2"/>
  <c r="I1516" i="2"/>
  <c r="H1516" i="2"/>
  <c r="F1516" i="2"/>
  <c r="E1516" i="2"/>
  <c r="J1515" i="2"/>
  <c r="I1515" i="2"/>
  <c r="H1515" i="2"/>
  <c r="F1515" i="2"/>
  <c r="E1515" i="2"/>
  <c r="J1514" i="2"/>
  <c r="I1514" i="2"/>
  <c r="H1514" i="2"/>
  <c r="F1514" i="2"/>
  <c r="E1514" i="2"/>
  <c r="J1513" i="2"/>
  <c r="I1513" i="2"/>
  <c r="H1513" i="2"/>
  <c r="F1513" i="2"/>
  <c r="E1513" i="2"/>
  <c r="J1512" i="2"/>
  <c r="I1512" i="2"/>
  <c r="H1512" i="2"/>
  <c r="F1512" i="2"/>
  <c r="E1512" i="2"/>
  <c r="J1511" i="2"/>
  <c r="I1511" i="2"/>
  <c r="H1511" i="2"/>
  <c r="F1511" i="2"/>
  <c r="E1511" i="2"/>
  <c r="J1510" i="2"/>
  <c r="I1510" i="2"/>
  <c r="H1510" i="2"/>
  <c r="F1510" i="2"/>
  <c r="E1510" i="2"/>
  <c r="J1509" i="2"/>
  <c r="I1509" i="2"/>
  <c r="H1509" i="2"/>
  <c r="F1509" i="2"/>
  <c r="E1509" i="2"/>
  <c r="J1508" i="2"/>
  <c r="I1508" i="2"/>
  <c r="H1508" i="2"/>
  <c r="F1508" i="2"/>
  <c r="E1508" i="2"/>
  <c r="J1507" i="2"/>
  <c r="I1507" i="2"/>
  <c r="H1507" i="2"/>
  <c r="F1507" i="2"/>
  <c r="E1507" i="2"/>
  <c r="J1506" i="2"/>
  <c r="I1506" i="2"/>
  <c r="H1506" i="2"/>
  <c r="F1506" i="2"/>
  <c r="E1506" i="2"/>
  <c r="J1505" i="2"/>
  <c r="I1505" i="2"/>
  <c r="H1505" i="2"/>
  <c r="F1505" i="2"/>
  <c r="E1505" i="2"/>
  <c r="J1504" i="2"/>
  <c r="I1504" i="2"/>
  <c r="H1504" i="2"/>
  <c r="F1504" i="2"/>
  <c r="E1504" i="2"/>
  <c r="J1503" i="2"/>
  <c r="I1503" i="2"/>
  <c r="H1503" i="2"/>
  <c r="F1503" i="2"/>
  <c r="E1503" i="2"/>
  <c r="J1502" i="2"/>
  <c r="I1502" i="2"/>
  <c r="H1502" i="2"/>
  <c r="F1502" i="2"/>
  <c r="E1502" i="2"/>
  <c r="J1501" i="2"/>
  <c r="I1501" i="2"/>
  <c r="H1501" i="2"/>
  <c r="F1501" i="2"/>
  <c r="E1501" i="2"/>
  <c r="J1500" i="2"/>
  <c r="I1500" i="2"/>
  <c r="H1500" i="2"/>
  <c r="F1500" i="2"/>
  <c r="E1500" i="2"/>
  <c r="J1499" i="2"/>
  <c r="I1499" i="2"/>
  <c r="H1499" i="2"/>
  <c r="F1499" i="2"/>
  <c r="E1499" i="2"/>
  <c r="J1498" i="2"/>
  <c r="I1498" i="2"/>
  <c r="H1498" i="2"/>
  <c r="F1498" i="2"/>
  <c r="E1498" i="2"/>
  <c r="J1497" i="2"/>
  <c r="I1497" i="2"/>
  <c r="H1497" i="2"/>
  <c r="F1497" i="2"/>
  <c r="E1497" i="2"/>
  <c r="J1496" i="2"/>
  <c r="I1496" i="2"/>
  <c r="H1496" i="2"/>
  <c r="F1496" i="2"/>
  <c r="E1496" i="2"/>
  <c r="J1495" i="2"/>
  <c r="I1495" i="2"/>
  <c r="H1495" i="2"/>
  <c r="F1495" i="2"/>
  <c r="E1495" i="2"/>
  <c r="J1494" i="2"/>
  <c r="I1494" i="2"/>
  <c r="H1494" i="2"/>
  <c r="F1494" i="2"/>
  <c r="E1494" i="2"/>
  <c r="J1493" i="2"/>
  <c r="I1493" i="2"/>
  <c r="H1493" i="2"/>
  <c r="F1493" i="2"/>
  <c r="E1493" i="2"/>
  <c r="J1492" i="2"/>
  <c r="I1492" i="2"/>
  <c r="H1492" i="2"/>
  <c r="F1492" i="2"/>
  <c r="E1492" i="2"/>
  <c r="J1491" i="2"/>
  <c r="I1491" i="2"/>
  <c r="H1491" i="2"/>
  <c r="F1491" i="2"/>
  <c r="E1491" i="2"/>
  <c r="J1490" i="2"/>
  <c r="I1490" i="2"/>
  <c r="H1490" i="2"/>
  <c r="F1490" i="2"/>
  <c r="E1490" i="2"/>
  <c r="J1489" i="2"/>
  <c r="I1489" i="2"/>
  <c r="H1489" i="2"/>
  <c r="F1489" i="2"/>
  <c r="E1489" i="2"/>
  <c r="J1488" i="2"/>
  <c r="I1488" i="2"/>
  <c r="H1488" i="2"/>
  <c r="F1488" i="2"/>
  <c r="E1488" i="2"/>
  <c r="J1487" i="2"/>
  <c r="I1487" i="2"/>
  <c r="H1487" i="2"/>
  <c r="F1487" i="2"/>
  <c r="E1487" i="2"/>
  <c r="J1486" i="2"/>
  <c r="I1486" i="2"/>
  <c r="H1486" i="2"/>
  <c r="F1486" i="2"/>
  <c r="E1486" i="2"/>
  <c r="J1485" i="2"/>
  <c r="I1485" i="2"/>
  <c r="H1485" i="2"/>
  <c r="F1485" i="2"/>
  <c r="E1485" i="2"/>
  <c r="J1484" i="2"/>
  <c r="I1484" i="2"/>
  <c r="H1484" i="2"/>
  <c r="F1484" i="2"/>
  <c r="E1484" i="2"/>
  <c r="J1483" i="2"/>
  <c r="I1483" i="2"/>
  <c r="H1483" i="2"/>
  <c r="F1483" i="2"/>
  <c r="E1483" i="2"/>
  <c r="J1482" i="2"/>
  <c r="I1482" i="2"/>
  <c r="H1482" i="2"/>
  <c r="F1482" i="2"/>
  <c r="E1482" i="2"/>
  <c r="J1481" i="2"/>
  <c r="I1481" i="2"/>
  <c r="H1481" i="2"/>
  <c r="F1481" i="2"/>
  <c r="E1481" i="2"/>
  <c r="J1480" i="2"/>
  <c r="I1480" i="2"/>
  <c r="H1480" i="2"/>
  <c r="F1480" i="2"/>
  <c r="E1480" i="2"/>
  <c r="J1479" i="2"/>
  <c r="I1479" i="2"/>
  <c r="H1479" i="2"/>
  <c r="F1479" i="2"/>
  <c r="E1479" i="2"/>
  <c r="J1478" i="2"/>
  <c r="I1478" i="2"/>
  <c r="H1478" i="2"/>
  <c r="F1478" i="2"/>
  <c r="E1478" i="2"/>
  <c r="J1477" i="2"/>
  <c r="I1477" i="2"/>
  <c r="H1477" i="2"/>
  <c r="F1477" i="2"/>
  <c r="E1477" i="2"/>
  <c r="J1476" i="2"/>
  <c r="I1476" i="2"/>
  <c r="H1476" i="2"/>
  <c r="F1476" i="2"/>
  <c r="E1476" i="2"/>
  <c r="J1475" i="2"/>
  <c r="I1475" i="2"/>
  <c r="H1475" i="2"/>
  <c r="F1475" i="2"/>
  <c r="E1475" i="2"/>
  <c r="J1474" i="2"/>
  <c r="I1474" i="2"/>
  <c r="H1474" i="2"/>
  <c r="F1474" i="2"/>
  <c r="E1474" i="2"/>
  <c r="J1473" i="2"/>
  <c r="I1473" i="2"/>
  <c r="H1473" i="2"/>
  <c r="F1473" i="2"/>
  <c r="E1473" i="2"/>
  <c r="J1472" i="2"/>
  <c r="I1472" i="2"/>
  <c r="H1472" i="2"/>
  <c r="F1472" i="2"/>
  <c r="E1472" i="2"/>
  <c r="J1471" i="2"/>
  <c r="I1471" i="2"/>
  <c r="H1471" i="2"/>
  <c r="F1471" i="2"/>
  <c r="E1471" i="2"/>
  <c r="J1470" i="2"/>
  <c r="I1470" i="2"/>
  <c r="H1470" i="2"/>
  <c r="F1470" i="2"/>
  <c r="E1470" i="2"/>
  <c r="J1469" i="2"/>
  <c r="I1469" i="2"/>
  <c r="H1469" i="2"/>
  <c r="F1469" i="2"/>
  <c r="E1469" i="2"/>
  <c r="J1468" i="2"/>
  <c r="I1468" i="2"/>
  <c r="H1468" i="2"/>
  <c r="F1468" i="2"/>
  <c r="E1468" i="2"/>
  <c r="J1467" i="2"/>
  <c r="I1467" i="2"/>
  <c r="H1467" i="2"/>
  <c r="F1467" i="2"/>
  <c r="E1467" i="2"/>
  <c r="J1466" i="2"/>
  <c r="I1466" i="2"/>
  <c r="H1466" i="2"/>
  <c r="F1466" i="2"/>
  <c r="E1466" i="2"/>
  <c r="J1465" i="2"/>
  <c r="I1465" i="2"/>
  <c r="H1465" i="2"/>
  <c r="F1465" i="2"/>
  <c r="E1465" i="2"/>
  <c r="J1464" i="2"/>
  <c r="I1464" i="2"/>
  <c r="H1464" i="2"/>
  <c r="F1464" i="2"/>
  <c r="E1464" i="2"/>
  <c r="J1463" i="2"/>
  <c r="I1463" i="2"/>
  <c r="H1463" i="2"/>
  <c r="F1463" i="2"/>
  <c r="E1463" i="2"/>
  <c r="J1462" i="2"/>
  <c r="I1462" i="2"/>
  <c r="H1462" i="2"/>
  <c r="F1462" i="2"/>
  <c r="E1462" i="2"/>
  <c r="J1461" i="2"/>
  <c r="I1461" i="2"/>
  <c r="H1461" i="2"/>
  <c r="F1461" i="2"/>
  <c r="E1461" i="2"/>
  <c r="J1460" i="2"/>
  <c r="I1460" i="2"/>
  <c r="H1460" i="2"/>
  <c r="F1460" i="2"/>
  <c r="E1460" i="2"/>
  <c r="J1459" i="2"/>
  <c r="I1459" i="2"/>
  <c r="H1459" i="2"/>
  <c r="F1459" i="2"/>
  <c r="E1459" i="2"/>
  <c r="J1458" i="2"/>
  <c r="I1458" i="2"/>
  <c r="H1458" i="2"/>
  <c r="F1458" i="2"/>
  <c r="E1458" i="2"/>
  <c r="J1457" i="2"/>
  <c r="I1457" i="2"/>
  <c r="H1457" i="2"/>
  <c r="F1457" i="2"/>
  <c r="E1457" i="2"/>
  <c r="J1456" i="2"/>
  <c r="I1456" i="2"/>
  <c r="H1456" i="2"/>
  <c r="F1456" i="2"/>
  <c r="E1456" i="2"/>
  <c r="J1455" i="2"/>
  <c r="I1455" i="2"/>
  <c r="H1455" i="2"/>
  <c r="F1455" i="2"/>
  <c r="E1455" i="2"/>
  <c r="J1454" i="2"/>
  <c r="I1454" i="2"/>
  <c r="H1454" i="2"/>
  <c r="F1454" i="2"/>
  <c r="E1454" i="2"/>
  <c r="J1453" i="2"/>
  <c r="I1453" i="2"/>
  <c r="H1453" i="2"/>
  <c r="F1453" i="2"/>
  <c r="E1453" i="2"/>
  <c r="J1452" i="2"/>
  <c r="I1452" i="2"/>
  <c r="H1452" i="2"/>
  <c r="F1452" i="2"/>
  <c r="E1452" i="2"/>
  <c r="J1451" i="2"/>
  <c r="I1451" i="2"/>
  <c r="H1451" i="2"/>
  <c r="F1451" i="2"/>
  <c r="E1451" i="2"/>
  <c r="J1450" i="2"/>
  <c r="I1450" i="2"/>
  <c r="H1450" i="2"/>
  <c r="F1450" i="2"/>
  <c r="E1450" i="2"/>
  <c r="J1449" i="2"/>
  <c r="I1449" i="2"/>
  <c r="H1449" i="2"/>
  <c r="F1449" i="2"/>
  <c r="E1449" i="2"/>
  <c r="J1448" i="2"/>
  <c r="I1448" i="2"/>
  <c r="H1448" i="2"/>
  <c r="F1448" i="2"/>
  <c r="E1448" i="2"/>
  <c r="J1447" i="2"/>
  <c r="I1447" i="2"/>
  <c r="H1447" i="2"/>
  <c r="F1447" i="2"/>
  <c r="E1447" i="2"/>
  <c r="J1446" i="2"/>
  <c r="I1446" i="2"/>
  <c r="H1446" i="2"/>
  <c r="F1446" i="2"/>
  <c r="E1446" i="2"/>
  <c r="J1445" i="2"/>
  <c r="I1445" i="2"/>
  <c r="H1445" i="2"/>
  <c r="F1445" i="2"/>
  <c r="E1445" i="2"/>
  <c r="J1444" i="2"/>
  <c r="I1444" i="2"/>
  <c r="H1444" i="2"/>
  <c r="F1444" i="2"/>
  <c r="E1444" i="2"/>
  <c r="J1443" i="2"/>
  <c r="I1443" i="2"/>
  <c r="H1443" i="2"/>
  <c r="F1443" i="2"/>
  <c r="E1443" i="2"/>
  <c r="J1442" i="2"/>
  <c r="I1442" i="2"/>
  <c r="H1442" i="2"/>
  <c r="F1442" i="2"/>
  <c r="E1442" i="2"/>
  <c r="J1441" i="2"/>
  <c r="I1441" i="2"/>
  <c r="H1441" i="2"/>
  <c r="F1441" i="2"/>
  <c r="E1441" i="2"/>
  <c r="J1440" i="2"/>
  <c r="I1440" i="2"/>
  <c r="H1440" i="2"/>
  <c r="F1440" i="2"/>
  <c r="E1440" i="2"/>
  <c r="J1439" i="2"/>
  <c r="I1439" i="2"/>
  <c r="H1439" i="2"/>
  <c r="F1439" i="2"/>
  <c r="E1439" i="2"/>
  <c r="J1438" i="2"/>
  <c r="I1438" i="2"/>
  <c r="H1438" i="2"/>
  <c r="F1438" i="2"/>
  <c r="E1438" i="2"/>
  <c r="J1437" i="2"/>
  <c r="I1437" i="2"/>
  <c r="H1437" i="2"/>
  <c r="F1437" i="2"/>
  <c r="E1437" i="2"/>
  <c r="J1436" i="2"/>
  <c r="I1436" i="2"/>
  <c r="H1436" i="2"/>
  <c r="F1436" i="2"/>
  <c r="E1436" i="2"/>
  <c r="J1435" i="2"/>
  <c r="I1435" i="2"/>
  <c r="H1435" i="2"/>
  <c r="F1435" i="2"/>
  <c r="E1435" i="2"/>
  <c r="J1434" i="2"/>
  <c r="I1434" i="2"/>
  <c r="H1434" i="2"/>
  <c r="F1434" i="2"/>
  <c r="E1434" i="2"/>
  <c r="J1433" i="2"/>
  <c r="I1433" i="2"/>
  <c r="H1433" i="2"/>
  <c r="F1433" i="2"/>
  <c r="E1433" i="2"/>
  <c r="J1432" i="2"/>
  <c r="I1432" i="2"/>
  <c r="H1432" i="2"/>
  <c r="F1432" i="2"/>
  <c r="E1432" i="2"/>
  <c r="J1431" i="2"/>
  <c r="I1431" i="2"/>
  <c r="H1431" i="2"/>
  <c r="F1431" i="2"/>
  <c r="E1431" i="2"/>
  <c r="J1430" i="2"/>
  <c r="I1430" i="2"/>
  <c r="H1430" i="2"/>
  <c r="F1430" i="2"/>
  <c r="E1430" i="2"/>
  <c r="J1429" i="2"/>
  <c r="I1429" i="2"/>
  <c r="H1429" i="2"/>
  <c r="F1429" i="2"/>
  <c r="E1429" i="2"/>
  <c r="J1428" i="2"/>
  <c r="I1428" i="2"/>
  <c r="H1428" i="2"/>
  <c r="F1428" i="2"/>
  <c r="E1428" i="2"/>
  <c r="J1427" i="2"/>
  <c r="I1427" i="2"/>
  <c r="H1427" i="2"/>
  <c r="F1427" i="2"/>
  <c r="E1427" i="2"/>
  <c r="J1426" i="2"/>
  <c r="I1426" i="2"/>
  <c r="H1426" i="2"/>
  <c r="F1426" i="2"/>
  <c r="E1426" i="2"/>
  <c r="J1425" i="2"/>
  <c r="I1425" i="2"/>
  <c r="H1425" i="2"/>
  <c r="F1425" i="2"/>
  <c r="E1425" i="2"/>
  <c r="J1424" i="2"/>
  <c r="I1424" i="2"/>
  <c r="H1424" i="2"/>
  <c r="F1424" i="2"/>
  <c r="E1424" i="2"/>
  <c r="J1423" i="2"/>
  <c r="I1423" i="2"/>
  <c r="H1423" i="2"/>
  <c r="F1423" i="2"/>
  <c r="E1423" i="2"/>
  <c r="J1422" i="2"/>
  <c r="I1422" i="2"/>
  <c r="H1422" i="2"/>
  <c r="F1422" i="2"/>
  <c r="E1422" i="2"/>
  <c r="J1421" i="2"/>
  <c r="I1421" i="2"/>
  <c r="H1421" i="2"/>
  <c r="F1421" i="2"/>
  <c r="E1421" i="2"/>
  <c r="J1420" i="2"/>
  <c r="I1420" i="2"/>
  <c r="H1420" i="2"/>
  <c r="F1420" i="2"/>
  <c r="E1420" i="2"/>
  <c r="J1419" i="2"/>
  <c r="I1419" i="2"/>
  <c r="H1419" i="2"/>
  <c r="F1419" i="2"/>
  <c r="E1419" i="2"/>
  <c r="J1418" i="2"/>
  <c r="I1418" i="2"/>
  <c r="H1418" i="2"/>
  <c r="F1418" i="2"/>
  <c r="E1418" i="2"/>
  <c r="J1417" i="2"/>
  <c r="I1417" i="2"/>
  <c r="H1417" i="2"/>
  <c r="F1417" i="2"/>
  <c r="E1417" i="2"/>
  <c r="J1416" i="2"/>
  <c r="I1416" i="2"/>
  <c r="H1416" i="2"/>
  <c r="F1416" i="2"/>
  <c r="E1416" i="2"/>
  <c r="J1415" i="2"/>
  <c r="I1415" i="2"/>
  <c r="H1415" i="2"/>
  <c r="F1415" i="2"/>
  <c r="E1415" i="2"/>
  <c r="J1414" i="2"/>
  <c r="I1414" i="2"/>
  <c r="H1414" i="2"/>
  <c r="F1414" i="2"/>
  <c r="E1414" i="2"/>
  <c r="J1413" i="2"/>
  <c r="I1413" i="2"/>
  <c r="H1413" i="2"/>
  <c r="F1413" i="2"/>
  <c r="E1413" i="2"/>
  <c r="J1412" i="2"/>
  <c r="I1412" i="2"/>
  <c r="H1412" i="2"/>
  <c r="F1412" i="2"/>
  <c r="E1412" i="2"/>
  <c r="J1411" i="2"/>
  <c r="I1411" i="2"/>
  <c r="H1411" i="2"/>
  <c r="F1411" i="2"/>
  <c r="E1411" i="2"/>
  <c r="J1410" i="2"/>
  <c r="I1410" i="2"/>
  <c r="H1410" i="2"/>
  <c r="F1410" i="2"/>
  <c r="E1410" i="2"/>
  <c r="J1409" i="2"/>
  <c r="I1409" i="2"/>
  <c r="H1409" i="2"/>
  <c r="F1409" i="2"/>
  <c r="E1409" i="2"/>
  <c r="J1408" i="2"/>
  <c r="I1408" i="2"/>
  <c r="H1408" i="2"/>
  <c r="F1408" i="2"/>
  <c r="E1408" i="2"/>
  <c r="J1407" i="2"/>
  <c r="I1407" i="2"/>
  <c r="H1407" i="2"/>
  <c r="F1407" i="2"/>
  <c r="E1407" i="2"/>
  <c r="J1406" i="2"/>
  <c r="I1406" i="2"/>
  <c r="H1406" i="2"/>
  <c r="F1406" i="2"/>
  <c r="E1406" i="2"/>
  <c r="J1405" i="2"/>
  <c r="I1405" i="2"/>
  <c r="H1405" i="2"/>
  <c r="F1405" i="2"/>
  <c r="E1405" i="2"/>
  <c r="J1404" i="2"/>
  <c r="I1404" i="2"/>
  <c r="H1404" i="2"/>
  <c r="F1404" i="2"/>
  <c r="E1404" i="2"/>
  <c r="J1403" i="2"/>
  <c r="I1403" i="2"/>
  <c r="H1403" i="2"/>
  <c r="F1403" i="2"/>
  <c r="E1403" i="2"/>
  <c r="J1402" i="2"/>
  <c r="I1402" i="2"/>
  <c r="H1402" i="2"/>
  <c r="F1402" i="2"/>
  <c r="E1402" i="2"/>
  <c r="J1401" i="2"/>
  <c r="I1401" i="2"/>
  <c r="H1401" i="2"/>
  <c r="F1401" i="2"/>
  <c r="E1401" i="2"/>
  <c r="J1400" i="2"/>
  <c r="I1400" i="2"/>
  <c r="H1400" i="2"/>
  <c r="F1400" i="2"/>
  <c r="E1400" i="2"/>
  <c r="J1399" i="2"/>
  <c r="I1399" i="2"/>
  <c r="H1399" i="2"/>
  <c r="F1399" i="2"/>
  <c r="E1399" i="2"/>
  <c r="J1398" i="2"/>
  <c r="I1398" i="2"/>
  <c r="H1398" i="2"/>
  <c r="F1398" i="2"/>
  <c r="E1398" i="2"/>
  <c r="J1397" i="2"/>
  <c r="I1397" i="2"/>
  <c r="H1397" i="2"/>
  <c r="F1397" i="2"/>
  <c r="E1397" i="2"/>
  <c r="J1396" i="2"/>
  <c r="I1396" i="2"/>
  <c r="H1396" i="2"/>
  <c r="F1396" i="2"/>
  <c r="E1396" i="2"/>
  <c r="J1395" i="2"/>
  <c r="I1395" i="2"/>
  <c r="H1395" i="2"/>
  <c r="F1395" i="2"/>
  <c r="E1395" i="2"/>
  <c r="J1394" i="2"/>
  <c r="I1394" i="2"/>
  <c r="H1394" i="2"/>
  <c r="F1394" i="2"/>
  <c r="E1394" i="2"/>
  <c r="J1393" i="2"/>
  <c r="I1393" i="2"/>
  <c r="H1393" i="2"/>
  <c r="F1393" i="2"/>
  <c r="E1393" i="2"/>
  <c r="J1392" i="2"/>
  <c r="I1392" i="2"/>
  <c r="H1392" i="2"/>
  <c r="F1392" i="2"/>
  <c r="E1392" i="2"/>
  <c r="J1391" i="2"/>
  <c r="I1391" i="2"/>
  <c r="H1391" i="2"/>
  <c r="F1391" i="2"/>
  <c r="E1391" i="2"/>
  <c r="J1390" i="2"/>
  <c r="I1390" i="2"/>
  <c r="H1390" i="2"/>
  <c r="F1390" i="2"/>
  <c r="E1390" i="2"/>
  <c r="J1389" i="2"/>
  <c r="I1389" i="2"/>
  <c r="H1389" i="2"/>
  <c r="F1389" i="2"/>
  <c r="E1389" i="2"/>
  <c r="J1388" i="2"/>
  <c r="I1388" i="2"/>
  <c r="H1388" i="2"/>
  <c r="F1388" i="2"/>
  <c r="E1388" i="2"/>
  <c r="J1387" i="2"/>
  <c r="I1387" i="2"/>
  <c r="H1387" i="2"/>
  <c r="F1387" i="2"/>
  <c r="E1387" i="2"/>
  <c r="J1386" i="2"/>
  <c r="I1386" i="2"/>
  <c r="H1386" i="2"/>
  <c r="F1386" i="2"/>
  <c r="E1386" i="2"/>
  <c r="J1385" i="2"/>
  <c r="I1385" i="2"/>
  <c r="H1385" i="2"/>
  <c r="F1385" i="2"/>
  <c r="E1385" i="2"/>
  <c r="J1384" i="2"/>
  <c r="I1384" i="2"/>
  <c r="H1384" i="2"/>
  <c r="F1384" i="2"/>
  <c r="E1384" i="2"/>
  <c r="J1383" i="2"/>
  <c r="I1383" i="2"/>
  <c r="H1383" i="2"/>
  <c r="F1383" i="2"/>
  <c r="E1383" i="2"/>
  <c r="J1382" i="2"/>
  <c r="I1382" i="2"/>
  <c r="H1382" i="2"/>
  <c r="F1382" i="2"/>
  <c r="E1382" i="2"/>
  <c r="J1381" i="2"/>
  <c r="I1381" i="2"/>
  <c r="H1381" i="2"/>
  <c r="F1381" i="2"/>
  <c r="E1381" i="2"/>
  <c r="J1380" i="2"/>
  <c r="I1380" i="2"/>
  <c r="H1380" i="2"/>
  <c r="F1380" i="2"/>
  <c r="E1380" i="2"/>
  <c r="J1379" i="2"/>
  <c r="I1379" i="2"/>
  <c r="H1379" i="2"/>
  <c r="F1379" i="2"/>
  <c r="E1379" i="2"/>
  <c r="J1378" i="2"/>
  <c r="I1378" i="2"/>
  <c r="H1378" i="2"/>
  <c r="F1378" i="2"/>
  <c r="E1378" i="2"/>
  <c r="J1377" i="2"/>
  <c r="I1377" i="2"/>
  <c r="H1377" i="2"/>
  <c r="F1377" i="2"/>
  <c r="E1377" i="2"/>
  <c r="J1376" i="2"/>
  <c r="I1376" i="2"/>
  <c r="H1376" i="2"/>
  <c r="F1376" i="2"/>
  <c r="E1376" i="2"/>
  <c r="J1375" i="2"/>
  <c r="I1375" i="2"/>
  <c r="H1375" i="2"/>
  <c r="F1375" i="2"/>
  <c r="E1375" i="2"/>
  <c r="J1374" i="2"/>
  <c r="I1374" i="2"/>
  <c r="H1374" i="2"/>
  <c r="F1374" i="2"/>
  <c r="E1374" i="2"/>
  <c r="J1373" i="2"/>
  <c r="I1373" i="2"/>
  <c r="H1373" i="2"/>
  <c r="F1373" i="2"/>
  <c r="E1373" i="2"/>
  <c r="J1372" i="2"/>
  <c r="I1372" i="2"/>
  <c r="H1372" i="2"/>
  <c r="F1372" i="2"/>
  <c r="E1372" i="2"/>
  <c r="J1371" i="2"/>
  <c r="I1371" i="2"/>
  <c r="H1371" i="2"/>
  <c r="F1371" i="2"/>
  <c r="E1371" i="2"/>
  <c r="J1370" i="2"/>
  <c r="I1370" i="2"/>
  <c r="H1370" i="2"/>
  <c r="F1370" i="2"/>
  <c r="E1370" i="2"/>
  <c r="J1369" i="2"/>
  <c r="I1369" i="2"/>
  <c r="H1369" i="2"/>
  <c r="F1369" i="2"/>
  <c r="E1369" i="2"/>
  <c r="J1368" i="2"/>
  <c r="I1368" i="2"/>
  <c r="H1368" i="2"/>
  <c r="F1368" i="2"/>
  <c r="E1368" i="2"/>
  <c r="J1367" i="2"/>
  <c r="I1367" i="2"/>
  <c r="H1367" i="2"/>
  <c r="F1367" i="2"/>
  <c r="E1367" i="2"/>
  <c r="J1366" i="2"/>
  <c r="I1366" i="2"/>
  <c r="H1366" i="2"/>
  <c r="F1366" i="2"/>
  <c r="E1366" i="2"/>
  <c r="J1365" i="2"/>
  <c r="I1365" i="2"/>
  <c r="H1365" i="2"/>
  <c r="F1365" i="2"/>
  <c r="E1365" i="2"/>
  <c r="J1364" i="2"/>
  <c r="I1364" i="2"/>
  <c r="H1364" i="2"/>
  <c r="F1364" i="2"/>
  <c r="E1364" i="2"/>
  <c r="J1363" i="2"/>
  <c r="I1363" i="2"/>
  <c r="H1363" i="2"/>
  <c r="F1363" i="2"/>
  <c r="E1363" i="2"/>
  <c r="J1362" i="2"/>
  <c r="I1362" i="2"/>
  <c r="H1362" i="2"/>
  <c r="F1362" i="2"/>
  <c r="E1362" i="2"/>
  <c r="J1361" i="2"/>
  <c r="I1361" i="2"/>
  <c r="H1361" i="2"/>
  <c r="F1361" i="2"/>
  <c r="E1361" i="2"/>
  <c r="J1360" i="2"/>
  <c r="I1360" i="2"/>
  <c r="H1360" i="2"/>
  <c r="F1360" i="2"/>
  <c r="E1360" i="2"/>
  <c r="J1359" i="2"/>
  <c r="I1359" i="2"/>
  <c r="H1359" i="2"/>
  <c r="F1359" i="2"/>
  <c r="E1359" i="2"/>
  <c r="J1358" i="2"/>
  <c r="I1358" i="2"/>
  <c r="H1358" i="2"/>
  <c r="F1358" i="2"/>
  <c r="E1358" i="2"/>
  <c r="J1357" i="2"/>
  <c r="I1357" i="2"/>
  <c r="H1357" i="2"/>
  <c r="F1357" i="2"/>
  <c r="E1357" i="2"/>
  <c r="J1356" i="2"/>
  <c r="I1356" i="2"/>
  <c r="H1356" i="2"/>
  <c r="F1356" i="2"/>
  <c r="E1356" i="2"/>
  <c r="J1355" i="2"/>
  <c r="I1355" i="2"/>
  <c r="H1355" i="2"/>
  <c r="F1355" i="2"/>
  <c r="E1355" i="2"/>
  <c r="J1354" i="2"/>
  <c r="I1354" i="2"/>
  <c r="H1354" i="2"/>
  <c r="F1354" i="2"/>
  <c r="E1354" i="2"/>
  <c r="J1353" i="2"/>
  <c r="I1353" i="2"/>
  <c r="H1353" i="2"/>
  <c r="F1353" i="2"/>
  <c r="E1353" i="2"/>
  <c r="J1352" i="2"/>
  <c r="I1352" i="2"/>
  <c r="H1352" i="2"/>
  <c r="F1352" i="2"/>
  <c r="E1352" i="2"/>
  <c r="J1351" i="2"/>
  <c r="I1351" i="2"/>
  <c r="H1351" i="2"/>
  <c r="F1351" i="2"/>
  <c r="E1351" i="2"/>
  <c r="J1350" i="2"/>
  <c r="I1350" i="2"/>
  <c r="H1350" i="2"/>
  <c r="F1350" i="2"/>
  <c r="E1350" i="2"/>
  <c r="J1349" i="2"/>
  <c r="I1349" i="2"/>
  <c r="H1349" i="2"/>
  <c r="F1349" i="2"/>
  <c r="E1349" i="2"/>
  <c r="J1348" i="2"/>
  <c r="I1348" i="2"/>
  <c r="H1348" i="2"/>
  <c r="F1348" i="2"/>
  <c r="E1348" i="2"/>
  <c r="J1347" i="2"/>
  <c r="I1347" i="2"/>
  <c r="H1347" i="2"/>
  <c r="F1347" i="2"/>
  <c r="E1347" i="2"/>
  <c r="J1346" i="2"/>
  <c r="I1346" i="2"/>
  <c r="H1346" i="2"/>
  <c r="F1346" i="2"/>
  <c r="E1346" i="2"/>
  <c r="J1345" i="2"/>
  <c r="I1345" i="2"/>
  <c r="H1345" i="2"/>
  <c r="F1345" i="2"/>
  <c r="E1345" i="2"/>
  <c r="J1344" i="2"/>
  <c r="I1344" i="2"/>
  <c r="H1344" i="2"/>
  <c r="F1344" i="2"/>
  <c r="E1344" i="2"/>
  <c r="J1343" i="2"/>
  <c r="I1343" i="2"/>
  <c r="H1343" i="2"/>
  <c r="F1343" i="2"/>
  <c r="E1343" i="2"/>
  <c r="J1342" i="2"/>
  <c r="I1342" i="2"/>
  <c r="H1342" i="2"/>
  <c r="F1342" i="2"/>
  <c r="E1342" i="2"/>
  <c r="J1341" i="2"/>
  <c r="I1341" i="2"/>
  <c r="H1341" i="2"/>
  <c r="F1341" i="2"/>
  <c r="E1341" i="2"/>
  <c r="J1340" i="2"/>
  <c r="I1340" i="2"/>
  <c r="H1340" i="2"/>
  <c r="F1340" i="2"/>
  <c r="E1340" i="2"/>
  <c r="J1339" i="2"/>
  <c r="I1339" i="2"/>
  <c r="H1339" i="2"/>
  <c r="F1339" i="2"/>
  <c r="E1339" i="2"/>
  <c r="J1338" i="2"/>
  <c r="I1338" i="2"/>
  <c r="H1338" i="2"/>
  <c r="F1338" i="2"/>
  <c r="E1338" i="2"/>
  <c r="J1337" i="2"/>
  <c r="I1337" i="2"/>
  <c r="H1337" i="2"/>
  <c r="F1337" i="2"/>
  <c r="E1337" i="2"/>
  <c r="J1336" i="2"/>
  <c r="I1336" i="2"/>
  <c r="H1336" i="2"/>
  <c r="F1336" i="2"/>
  <c r="E1336" i="2"/>
  <c r="J1335" i="2"/>
  <c r="I1335" i="2"/>
  <c r="H1335" i="2"/>
  <c r="F1335" i="2"/>
  <c r="E1335" i="2"/>
  <c r="J1334" i="2"/>
  <c r="I1334" i="2"/>
  <c r="H1334" i="2"/>
  <c r="F1334" i="2"/>
  <c r="E1334" i="2"/>
  <c r="J1333" i="2"/>
  <c r="I1333" i="2"/>
  <c r="F1333" i="2"/>
  <c r="E1333" i="2"/>
  <c r="J1332" i="2"/>
  <c r="I1332" i="2"/>
  <c r="H1332" i="2"/>
  <c r="F1332" i="2"/>
  <c r="E1332" i="2"/>
  <c r="J1331" i="2"/>
  <c r="I1331" i="2"/>
  <c r="H1331" i="2"/>
  <c r="F1331" i="2"/>
  <c r="E1331" i="2"/>
  <c r="J1330" i="2"/>
  <c r="I1330" i="2"/>
  <c r="H1330" i="2"/>
  <c r="F1330" i="2"/>
  <c r="E1330" i="2"/>
  <c r="J1329" i="2"/>
  <c r="I1329" i="2"/>
  <c r="H1329" i="2"/>
  <c r="F1329" i="2"/>
  <c r="E1329" i="2"/>
  <c r="J1328" i="2"/>
  <c r="I1328" i="2"/>
  <c r="H1328" i="2"/>
  <c r="F1328" i="2"/>
  <c r="E1328" i="2"/>
  <c r="J1327" i="2"/>
  <c r="I1327" i="2"/>
  <c r="H1327" i="2"/>
  <c r="F1327" i="2"/>
  <c r="E1327" i="2"/>
  <c r="J1326" i="2"/>
  <c r="I1326" i="2"/>
  <c r="H1326" i="2"/>
  <c r="F1326" i="2"/>
  <c r="E1326" i="2"/>
  <c r="J1325" i="2"/>
  <c r="I1325" i="2"/>
  <c r="H1325" i="2"/>
  <c r="F1325" i="2"/>
  <c r="E1325" i="2"/>
  <c r="J1324" i="2"/>
  <c r="I1324" i="2"/>
  <c r="H1324" i="2"/>
  <c r="F1324" i="2"/>
  <c r="E1324" i="2"/>
  <c r="J1323" i="2"/>
  <c r="I1323" i="2"/>
  <c r="H1323" i="2"/>
  <c r="F1323" i="2"/>
  <c r="E1323" i="2"/>
  <c r="J1322" i="2"/>
  <c r="I1322" i="2"/>
  <c r="H1322" i="2"/>
  <c r="F1322" i="2"/>
  <c r="E1322" i="2"/>
  <c r="J1321" i="2"/>
  <c r="I1321" i="2"/>
  <c r="H1321" i="2"/>
  <c r="F1321" i="2"/>
  <c r="E1321" i="2"/>
  <c r="J1320" i="2"/>
  <c r="I1320" i="2"/>
  <c r="H1320" i="2"/>
  <c r="F1320" i="2"/>
  <c r="E1320" i="2"/>
  <c r="J1319" i="2"/>
  <c r="I1319" i="2"/>
  <c r="H1319" i="2"/>
  <c r="F1319" i="2"/>
  <c r="E1319" i="2"/>
  <c r="J1318" i="2"/>
  <c r="I1318" i="2"/>
  <c r="H1318" i="2"/>
  <c r="F1318" i="2"/>
  <c r="E1318" i="2"/>
  <c r="J1317" i="2"/>
  <c r="I1317" i="2"/>
  <c r="H1317" i="2"/>
  <c r="F1317" i="2"/>
  <c r="E1317" i="2"/>
  <c r="J1316" i="2"/>
  <c r="I1316" i="2"/>
  <c r="H1316" i="2"/>
  <c r="F1316" i="2"/>
  <c r="E1316" i="2"/>
  <c r="J1315" i="2"/>
  <c r="I1315" i="2"/>
  <c r="H1315" i="2"/>
  <c r="F1315" i="2"/>
  <c r="E1315" i="2"/>
  <c r="J1314" i="2"/>
  <c r="I1314" i="2"/>
  <c r="H1314" i="2"/>
  <c r="F1314" i="2"/>
  <c r="E1314" i="2"/>
  <c r="J1313" i="2"/>
  <c r="I1313" i="2"/>
  <c r="H1313" i="2"/>
  <c r="F1313" i="2"/>
  <c r="E1313" i="2"/>
  <c r="J1312" i="2"/>
  <c r="I1312" i="2"/>
  <c r="H1312" i="2"/>
  <c r="F1312" i="2"/>
  <c r="E1312" i="2"/>
  <c r="J1311" i="2"/>
  <c r="I1311" i="2"/>
  <c r="H1311" i="2"/>
  <c r="F1311" i="2"/>
  <c r="E1311" i="2"/>
  <c r="J1310" i="2"/>
  <c r="I1310" i="2"/>
  <c r="H1310" i="2"/>
  <c r="F1310" i="2"/>
  <c r="E1310" i="2"/>
  <c r="J1309" i="2"/>
  <c r="I1309" i="2"/>
  <c r="H1309" i="2"/>
  <c r="F1309" i="2"/>
  <c r="E1309" i="2"/>
  <c r="J1308" i="2"/>
  <c r="I1308" i="2"/>
  <c r="H1308" i="2"/>
  <c r="F1308" i="2"/>
  <c r="E1308" i="2"/>
  <c r="J1307" i="2"/>
  <c r="I1307" i="2"/>
  <c r="H1307" i="2"/>
  <c r="F1307" i="2"/>
  <c r="E1307" i="2"/>
  <c r="J1306" i="2"/>
  <c r="I1306" i="2"/>
  <c r="H1306" i="2"/>
  <c r="F1306" i="2"/>
  <c r="E1306" i="2"/>
  <c r="J1305" i="2"/>
  <c r="I1305" i="2"/>
  <c r="H1305" i="2"/>
  <c r="F1305" i="2"/>
  <c r="E1305" i="2"/>
  <c r="J1304" i="2"/>
  <c r="I1304" i="2"/>
  <c r="H1304" i="2"/>
  <c r="F1304" i="2"/>
  <c r="E1304" i="2"/>
  <c r="J1303" i="2"/>
  <c r="I1303" i="2"/>
  <c r="H1303" i="2"/>
  <c r="F1303" i="2"/>
  <c r="E1303" i="2"/>
  <c r="J1302" i="2"/>
  <c r="I1302" i="2"/>
  <c r="H1302" i="2"/>
  <c r="F1302" i="2"/>
  <c r="E1302" i="2"/>
  <c r="J1301" i="2"/>
  <c r="I1301" i="2"/>
  <c r="H1301" i="2"/>
  <c r="F1301" i="2"/>
  <c r="E1301" i="2"/>
  <c r="J1300" i="2"/>
  <c r="I1300" i="2"/>
  <c r="H1300" i="2"/>
  <c r="F1300" i="2"/>
  <c r="E1300" i="2"/>
  <c r="J1299" i="2"/>
  <c r="I1299" i="2"/>
  <c r="H1299" i="2"/>
  <c r="F1299" i="2"/>
  <c r="E1299" i="2"/>
  <c r="J1298" i="2"/>
  <c r="I1298" i="2"/>
  <c r="H1298" i="2"/>
  <c r="F1298" i="2"/>
  <c r="E1298" i="2"/>
  <c r="J1297" i="2"/>
  <c r="I1297" i="2"/>
  <c r="H1297" i="2"/>
  <c r="F1297" i="2"/>
  <c r="E1297" i="2"/>
  <c r="J1296" i="2"/>
  <c r="I1296" i="2"/>
  <c r="H1296" i="2"/>
  <c r="F1296" i="2"/>
  <c r="E1296" i="2"/>
  <c r="J1295" i="2"/>
  <c r="I1295" i="2"/>
  <c r="H1295" i="2"/>
  <c r="F1295" i="2"/>
  <c r="E1295" i="2"/>
  <c r="J1294" i="2"/>
  <c r="I1294" i="2"/>
  <c r="H1294" i="2"/>
  <c r="F1294" i="2"/>
  <c r="E1294" i="2"/>
  <c r="J1293" i="2"/>
  <c r="I1293" i="2"/>
  <c r="H1293" i="2"/>
  <c r="F1293" i="2"/>
  <c r="E1293" i="2"/>
  <c r="J1292" i="2"/>
  <c r="I1292" i="2"/>
  <c r="H1292" i="2"/>
  <c r="F1292" i="2"/>
  <c r="E1292" i="2"/>
  <c r="J1291" i="2"/>
  <c r="I1291" i="2"/>
  <c r="H1291" i="2"/>
  <c r="F1291" i="2"/>
  <c r="E1291" i="2"/>
  <c r="J1290" i="2"/>
  <c r="I1290" i="2"/>
  <c r="H1290" i="2"/>
  <c r="F1290" i="2"/>
  <c r="E1290" i="2"/>
  <c r="J1289" i="2"/>
  <c r="I1289" i="2"/>
  <c r="H1289" i="2"/>
  <c r="F1289" i="2"/>
  <c r="E1289" i="2"/>
  <c r="J1288" i="2"/>
  <c r="I1288" i="2"/>
  <c r="H1288" i="2"/>
  <c r="F1288" i="2"/>
  <c r="E1288" i="2"/>
  <c r="J1287" i="2"/>
  <c r="I1287" i="2"/>
  <c r="H1287" i="2"/>
  <c r="F1287" i="2"/>
  <c r="E1287" i="2"/>
  <c r="J1286" i="2"/>
  <c r="I1286" i="2"/>
  <c r="H1286" i="2"/>
  <c r="F1286" i="2"/>
  <c r="E1286" i="2"/>
  <c r="J1285" i="2"/>
  <c r="I1285" i="2"/>
  <c r="H1285" i="2"/>
  <c r="F1285" i="2"/>
  <c r="E1285" i="2"/>
  <c r="J1284" i="2"/>
  <c r="I1284" i="2"/>
  <c r="H1284" i="2"/>
  <c r="F1284" i="2"/>
  <c r="E1284" i="2"/>
  <c r="J1283" i="2"/>
  <c r="I1283" i="2"/>
  <c r="H1283" i="2"/>
  <c r="F1283" i="2"/>
  <c r="E1283" i="2"/>
  <c r="J1282" i="2"/>
  <c r="I1282" i="2"/>
  <c r="H1282" i="2"/>
  <c r="F1282" i="2"/>
  <c r="E1282" i="2"/>
  <c r="J1281" i="2"/>
  <c r="I1281" i="2"/>
  <c r="H1281" i="2"/>
  <c r="F1281" i="2"/>
  <c r="E1281" i="2"/>
  <c r="J1280" i="2"/>
  <c r="I1280" i="2"/>
  <c r="H1280" i="2"/>
  <c r="F1280" i="2"/>
  <c r="E1280" i="2"/>
  <c r="J1279" i="2"/>
  <c r="I1279" i="2"/>
  <c r="H1279" i="2"/>
  <c r="F1279" i="2"/>
  <c r="E1279" i="2"/>
  <c r="J1278" i="2"/>
  <c r="I1278" i="2"/>
  <c r="H1278" i="2"/>
  <c r="F1278" i="2"/>
  <c r="E1278" i="2"/>
  <c r="J1277" i="2"/>
  <c r="I1277" i="2"/>
  <c r="H1277" i="2"/>
  <c r="F1277" i="2"/>
  <c r="E1277" i="2"/>
  <c r="J1276" i="2"/>
  <c r="I1276" i="2"/>
  <c r="H1276" i="2"/>
  <c r="F1276" i="2"/>
  <c r="E1276" i="2"/>
  <c r="J1275" i="2"/>
  <c r="I1275" i="2"/>
  <c r="H1275" i="2"/>
  <c r="F1275" i="2"/>
  <c r="E1275" i="2"/>
  <c r="J1274" i="2"/>
  <c r="I1274" i="2"/>
  <c r="H1274" i="2"/>
  <c r="F1274" i="2"/>
  <c r="E1274" i="2"/>
  <c r="J1273" i="2"/>
  <c r="I1273" i="2"/>
  <c r="H1273" i="2"/>
  <c r="F1273" i="2"/>
  <c r="E1273" i="2"/>
  <c r="J1272" i="2"/>
  <c r="I1272" i="2"/>
  <c r="H1272" i="2"/>
  <c r="F1272" i="2"/>
  <c r="E1272" i="2"/>
  <c r="J1271" i="2"/>
  <c r="I1271" i="2"/>
  <c r="H1271" i="2"/>
  <c r="F1271" i="2"/>
  <c r="E1271" i="2"/>
  <c r="J1270" i="2"/>
  <c r="I1270" i="2"/>
  <c r="H1270" i="2"/>
  <c r="F1270" i="2"/>
  <c r="E1270" i="2"/>
  <c r="J1269" i="2"/>
  <c r="I1269" i="2"/>
  <c r="H1269" i="2"/>
  <c r="F1269" i="2"/>
  <c r="E1269" i="2"/>
  <c r="J1268" i="2"/>
  <c r="I1268" i="2"/>
  <c r="H1268" i="2"/>
  <c r="F1268" i="2"/>
  <c r="E1268" i="2"/>
  <c r="J1267" i="2"/>
  <c r="I1267" i="2"/>
  <c r="H1267" i="2"/>
  <c r="F1267" i="2"/>
  <c r="E1267" i="2"/>
  <c r="J1266" i="2"/>
  <c r="I1266" i="2"/>
  <c r="H1266" i="2"/>
  <c r="F1266" i="2"/>
  <c r="E1266" i="2"/>
  <c r="J1265" i="2"/>
  <c r="I1265" i="2"/>
  <c r="H1265" i="2"/>
  <c r="F1265" i="2"/>
  <c r="E1265" i="2"/>
  <c r="J1264" i="2"/>
  <c r="I1264" i="2"/>
  <c r="H1264" i="2"/>
  <c r="F1264" i="2"/>
  <c r="E1264" i="2"/>
  <c r="J1263" i="2"/>
  <c r="I1263" i="2"/>
  <c r="H1263" i="2"/>
  <c r="F1263" i="2"/>
  <c r="E1263" i="2"/>
  <c r="J1262" i="2"/>
  <c r="I1262" i="2"/>
  <c r="H1262" i="2"/>
  <c r="F1262" i="2"/>
  <c r="E1262" i="2"/>
  <c r="J1261" i="2"/>
  <c r="I1261" i="2"/>
  <c r="H1261" i="2"/>
  <c r="F1261" i="2"/>
  <c r="E1261" i="2"/>
  <c r="J1260" i="2"/>
  <c r="I1260" i="2"/>
  <c r="H1260" i="2"/>
  <c r="F1260" i="2"/>
  <c r="E1260" i="2"/>
  <c r="J1259" i="2"/>
  <c r="I1259" i="2"/>
  <c r="H1259" i="2"/>
  <c r="F1259" i="2"/>
  <c r="E1259" i="2"/>
  <c r="J1258" i="2"/>
  <c r="I1258" i="2"/>
  <c r="H1258" i="2"/>
  <c r="F1258" i="2"/>
  <c r="E1258" i="2"/>
  <c r="J1257" i="2"/>
  <c r="I1257" i="2"/>
  <c r="H1257" i="2"/>
  <c r="F1257" i="2"/>
  <c r="E1257" i="2"/>
  <c r="J1256" i="2"/>
  <c r="I1256" i="2"/>
  <c r="H1256" i="2"/>
  <c r="F1256" i="2"/>
  <c r="E1256" i="2"/>
  <c r="J1255" i="2"/>
  <c r="I1255" i="2"/>
  <c r="H1255" i="2"/>
  <c r="F1255" i="2"/>
  <c r="E1255" i="2"/>
  <c r="J1254" i="2"/>
  <c r="I1254" i="2"/>
  <c r="H1254" i="2"/>
  <c r="F1254" i="2"/>
  <c r="E1254" i="2"/>
  <c r="J1253" i="2"/>
  <c r="I1253" i="2"/>
  <c r="H1253" i="2"/>
  <c r="F1253" i="2"/>
  <c r="E1253" i="2"/>
  <c r="J1252" i="2"/>
  <c r="I1252" i="2"/>
  <c r="H1252" i="2"/>
  <c r="F1252" i="2"/>
  <c r="E1252" i="2"/>
  <c r="J1251" i="2"/>
  <c r="I1251" i="2"/>
  <c r="H1251" i="2"/>
  <c r="F1251" i="2"/>
  <c r="E1251" i="2"/>
  <c r="J1250" i="2"/>
  <c r="I1250" i="2"/>
  <c r="H1250" i="2"/>
  <c r="F1250" i="2"/>
  <c r="E1250" i="2"/>
  <c r="J1249" i="2"/>
  <c r="I1249" i="2"/>
  <c r="H1249" i="2"/>
  <c r="F1249" i="2"/>
  <c r="E1249" i="2"/>
  <c r="J1248" i="2"/>
  <c r="I1248" i="2"/>
  <c r="H1248" i="2"/>
  <c r="F1248" i="2"/>
  <c r="E1248" i="2"/>
  <c r="J1247" i="2"/>
  <c r="I1247" i="2"/>
  <c r="H1247" i="2"/>
  <c r="F1247" i="2"/>
  <c r="E1247" i="2"/>
  <c r="J1246" i="2"/>
  <c r="I1246" i="2"/>
  <c r="H1246" i="2"/>
  <c r="F1246" i="2"/>
  <c r="E1246" i="2"/>
  <c r="J1245" i="2"/>
  <c r="I1245" i="2"/>
  <c r="H1245" i="2"/>
  <c r="F1245" i="2"/>
  <c r="E1245" i="2"/>
  <c r="J1244" i="2"/>
  <c r="I1244" i="2"/>
  <c r="H1244" i="2"/>
  <c r="F1244" i="2"/>
  <c r="E1244" i="2"/>
  <c r="J1243" i="2"/>
  <c r="I1243" i="2"/>
  <c r="H1243" i="2"/>
  <c r="F1243" i="2"/>
  <c r="E1243" i="2"/>
  <c r="J1242" i="2"/>
  <c r="I1242" i="2"/>
  <c r="H1242" i="2"/>
  <c r="F1242" i="2"/>
  <c r="E1242" i="2"/>
  <c r="J1241" i="2"/>
  <c r="I1241" i="2"/>
  <c r="H1241" i="2"/>
  <c r="F1241" i="2"/>
  <c r="E1241" i="2"/>
  <c r="J1240" i="2"/>
  <c r="I1240" i="2"/>
  <c r="H1240" i="2"/>
  <c r="F1240" i="2"/>
  <c r="E1240" i="2"/>
  <c r="J1239" i="2"/>
  <c r="I1239" i="2"/>
  <c r="H1239" i="2"/>
  <c r="F1239" i="2"/>
  <c r="E1239" i="2"/>
  <c r="J1238" i="2"/>
  <c r="I1238" i="2"/>
  <c r="H1238" i="2"/>
  <c r="F1238" i="2"/>
  <c r="E1238" i="2"/>
  <c r="J1237" i="2"/>
  <c r="I1237" i="2"/>
  <c r="H1237" i="2"/>
  <c r="F1237" i="2"/>
  <c r="E1237" i="2"/>
  <c r="J1236" i="2"/>
  <c r="I1236" i="2"/>
  <c r="H1236" i="2"/>
  <c r="F1236" i="2"/>
  <c r="E1236" i="2"/>
  <c r="J1235" i="2"/>
  <c r="I1235" i="2"/>
  <c r="H1235" i="2"/>
  <c r="F1235" i="2"/>
  <c r="E1235" i="2"/>
  <c r="J1234" i="2"/>
  <c r="I1234" i="2"/>
  <c r="H1234" i="2"/>
  <c r="F1234" i="2"/>
  <c r="E1234" i="2"/>
  <c r="J1233" i="2"/>
  <c r="I1233" i="2"/>
  <c r="H1233" i="2"/>
  <c r="F1233" i="2"/>
  <c r="E1233" i="2"/>
  <c r="J1232" i="2"/>
  <c r="I1232" i="2"/>
  <c r="H1232" i="2"/>
  <c r="F1232" i="2"/>
  <c r="E1232" i="2"/>
  <c r="J1231" i="2"/>
  <c r="I1231" i="2"/>
  <c r="H1231" i="2"/>
  <c r="F1231" i="2"/>
  <c r="E1231" i="2"/>
  <c r="J1230" i="2"/>
  <c r="I1230" i="2"/>
  <c r="H1230" i="2"/>
  <c r="F1230" i="2"/>
  <c r="E1230" i="2"/>
  <c r="J1229" i="2"/>
  <c r="I1229" i="2"/>
  <c r="H1229" i="2"/>
  <c r="F1229" i="2"/>
  <c r="E1229" i="2"/>
  <c r="J1228" i="2"/>
  <c r="I1228" i="2"/>
  <c r="H1228" i="2"/>
  <c r="F1228" i="2"/>
  <c r="E1228" i="2"/>
  <c r="J1227" i="2"/>
  <c r="I1227" i="2"/>
  <c r="H1227" i="2"/>
  <c r="F1227" i="2"/>
  <c r="E1227" i="2"/>
  <c r="J1226" i="2"/>
  <c r="I1226" i="2"/>
  <c r="H1226" i="2"/>
  <c r="F1226" i="2"/>
  <c r="E1226" i="2"/>
  <c r="J1225" i="2"/>
  <c r="I1225" i="2"/>
  <c r="H1225" i="2"/>
  <c r="F1225" i="2"/>
  <c r="E1225" i="2"/>
  <c r="J1224" i="2"/>
  <c r="I1224" i="2"/>
  <c r="H1224" i="2"/>
  <c r="F1224" i="2"/>
  <c r="E1224" i="2"/>
  <c r="J1223" i="2"/>
  <c r="I1223" i="2"/>
  <c r="H1223" i="2"/>
  <c r="F1223" i="2"/>
  <c r="E1223" i="2"/>
  <c r="J1222" i="2"/>
  <c r="I1222" i="2"/>
  <c r="H1222" i="2"/>
  <c r="F1222" i="2"/>
  <c r="E1222" i="2"/>
  <c r="J1221" i="2"/>
  <c r="I1221" i="2"/>
  <c r="H1221" i="2"/>
  <c r="F1221" i="2"/>
  <c r="E1221" i="2"/>
  <c r="J1220" i="2"/>
  <c r="I1220" i="2"/>
  <c r="H1220" i="2"/>
  <c r="F1220" i="2"/>
  <c r="E1220" i="2"/>
  <c r="J1219" i="2"/>
  <c r="I1219" i="2"/>
  <c r="H1219" i="2"/>
  <c r="F1219" i="2"/>
  <c r="E1219" i="2"/>
  <c r="J1218" i="2"/>
  <c r="I1218" i="2"/>
  <c r="H1218" i="2"/>
  <c r="F1218" i="2"/>
  <c r="E1218" i="2"/>
  <c r="J1217" i="2"/>
  <c r="I1217" i="2"/>
  <c r="H1217" i="2"/>
  <c r="F1217" i="2"/>
  <c r="E1217" i="2"/>
  <c r="J1216" i="2"/>
  <c r="I1216" i="2"/>
  <c r="H1216" i="2"/>
  <c r="F1216" i="2"/>
  <c r="E1216" i="2"/>
  <c r="J1215" i="2"/>
  <c r="I1215" i="2"/>
  <c r="H1215" i="2"/>
  <c r="F1215" i="2"/>
  <c r="E1215" i="2"/>
  <c r="J1214" i="2"/>
  <c r="I1214" i="2"/>
  <c r="H1214" i="2"/>
  <c r="F1214" i="2"/>
  <c r="E1214" i="2"/>
  <c r="J1213" i="2"/>
  <c r="I1213" i="2"/>
  <c r="H1213" i="2"/>
  <c r="F1213" i="2"/>
  <c r="E1213" i="2"/>
  <c r="J1212" i="2"/>
  <c r="I1212" i="2"/>
  <c r="H1212" i="2"/>
  <c r="F1212" i="2"/>
  <c r="E1212" i="2"/>
  <c r="J1211" i="2"/>
  <c r="I1211" i="2"/>
  <c r="H1211" i="2"/>
  <c r="F1211" i="2"/>
  <c r="E1211" i="2"/>
  <c r="J1210" i="2"/>
  <c r="I1210" i="2"/>
  <c r="H1210" i="2"/>
  <c r="F1210" i="2"/>
  <c r="E1210" i="2"/>
  <c r="J1209" i="2"/>
  <c r="I1209" i="2"/>
  <c r="H1209" i="2"/>
  <c r="F1209" i="2"/>
  <c r="E1209" i="2"/>
  <c r="J1208" i="2"/>
  <c r="I1208" i="2"/>
  <c r="H1208" i="2"/>
  <c r="F1208" i="2"/>
  <c r="E1208" i="2"/>
  <c r="J1207" i="2"/>
  <c r="I1207" i="2"/>
  <c r="H1207" i="2"/>
  <c r="F1207" i="2"/>
  <c r="E1207" i="2"/>
  <c r="J1206" i="2"/>
  <c r="I1206" i="2"/>
  <c r="H1206" i="2"/>
  <c r="F1206" i="2"/>
  <c r="E1206" i="2"/>
  <c r="J1205" i="2"/>
  <c r="I1205" i="2"/>
  <c r="H1205" i="2"/>
  <c r="F1205" i="2"/>
  <c r="E1205" i="2"/>
  <c r="J1204" i="2"/>
  <c r="I1204" i="2"/>
  <c r="H1204" i="2"/>
  <c r="F1204" i="2"/>
  <c r="E1204" i="2"/>
  <c r="J1203" i="2"/>
  <c r="I1203" i="2"/>
  <c r="H1203" i="2"/>
  <c r="F1203" i="2"/>
  <c r="E1203" i="2"/>
  <c r="J1202" i="2"/>
  <c r="I1202" i="2"/>
  <c r="H1202" i="2"/>
  <c r="F1202" i="2"/>
  <c r="E1202" i="2"/>
  <c r="J1201" i="2"/>
  <c r="I1201" i="2"/>
  <c r="H1201" i="2"/>
  <c r="F1201" i="2"/>
  <c r="E1201" i="2"/>
  <c r="J1200" i="2"/>
  <c r="I1200" i="2"/>
  <c r="H1200" i="2"/>
  <c r="F1200" i="2"/>
  <c r="E1200" i="2"/>
  <c r="J1199" i="2"/>
  <c r="I1199" i="2"/>
  <c r="H1199" i="2"/>
  <c r="F1199" i="2"/>
  <c r="E1199" i="2"/>
  <c r="J1198" i="2"/>
  <c r="I1198" i="2"/>
  <c r="H1198" i="2"/>
  <c r="F1198" i="2"/>
  <c r="E1198" i="2"/>
  <c r="J1197" i="2"/>
  <c r="I1197" i="2"/>
  <c r="H1197" i="2"/>
  <c r="F1197" i="2"/>
  <c r="E1197" i="2"/>
  <c r="J1196" i="2"/>
  <c r="I1196" i="2"/>
  <c r="H1196" i="2"/>
  <c r="F1196" i="2"/>
  <c r="E1196" i="2"/>
  <c r="J1195" i="2"/>
  <c r="I1195" i="2"/>
  <c r="H1195" i="2"/>
  <c r="F1195" i="2"/>
  <c r="E1195" i="2"/>
  <c r="J1194" i="2"/>
  <c r="I1194" i="2"/>
  <c r="H1194" i="2"/>
  <c r="F1194" i="2"/>
  <c r="E1194" i="2"/>
  <c r="J1193" i="2"/>
  <c r="I1193" i="2"/>
  <c r="H1193" i="2"/>
  <c r="F1193" i="2"/>
  <c r="E1193" i="2"/>
  <c r="J1192" i="2"/>
  <c r="I1192" i="2"/>
  <c r="H1192" i="2"/>
  <c r="F1192" i="2"/>
  <c r="E1192" i="2"/>
  <c r="J1191" i="2"/>
  <c r="I1191" i="2"/>
  <c r="H1191" i="2"/>
  <c r="F1191" i="2"/>
  <c r="E1191" i="2"/>
  <c r="J1190" i="2"/>
  <c r="I1190" i="2"/>
  <c r="H1190" i="2"/>
  <c r="F1190" i="2"/>
  <c r="E1190" i="2"/>
  <c r="J1189" i="2"/>
  <c r="I1189" i="2"/>
  <c r="H1189" i="2"/>
  <c r="F1189" i="2"/>
  <c r="E1189" i="2"/>
  <c r="J1188" i="2"/>
  <c r="I1188" i="2"/>
  <c r="H1188" i="2"/>
  <c r="F1188" i="2"/>
  <c r="E1188" i="2"/>
  <c r="J1187" i="2"/>
  <c r="I1187" i="2"/>
  <c r="H1187" i="2"/>
  <c r="F1187" i="2"/>
  <c r="E1187" i="2"/>
  <c r="J1186" i="2"/>
  <c r="I1186" i="2"/>
  <c r="H1186" i="2"/>
  <c r="F1186" i="2"/>
  <c r="E1186" i="2"/>
  <c r="J1185" i="2"/>
  <c r="I1185" i="2"/>
  <c r="H1185" i="2"/>
  <c r="F1185" i="2"/>
  <c r="E1185" i="2"/>
  <c r="J1184" i="2"/>
  <c r="I1184" i="2"/>
  <c r="H1184" i="2"/>
  <c r="F1184" i="2"/>
  <c r="E1184" i="2"/>
  <c r="J1183" i="2"/>
  <c r="I1183" i="2"/>
  <c r="H1183" i="2"/>
  <c r="F1183" i="2"/>
  <c r="E1183" i="2"/>
  <c r="J1182" i="2"/>
  <c r="I1182" i="2"/>
  <c r="H1182" i="2"/>
  <c r="F1182" i="2"/>
  <c r="E1182" i="2"/>
  <c r="J1181" i="2"/>
  <c r="I1181" i="2"/>
  <c r="H1181" i="2"/>
  <c r="F1181" i="2"/>
  <c r="E1181" i="2"/>
  <c r="J1180" i="2"/>
  <c r="I1180" i="2"/>
  <c r="H1180" i="2"/>
  <c r="F1180" i="2"/>
  <c r="E1180" i="2"/>
  <c r="J1179" i="2"/>
  <c r="I1179" i="2"/>
  <c r="H1179" i="2"/>
  <c r="F1179" i="2"/>
  <c r="E1179" i="2"/>
  <c r="J1178" i="2"/>
  <c r="I1178" i="2"/>
  <c r="H1178" i="2"/>
  <c r="F1178" i="2"/>
  <c r="E1178" i="2"/>
  <c r="J1177" i="2"/>
  <c r="I1177" i="2"/>
  <c r="H1177" i="2"/>
  <c r="F1177" i="2"/>
  <c r="E1177" i="2"/>
  <c r="J1176" i="2"/>
  <c r="I1176" i="2"/>
  <c r="H1176" i="2"/>
  <c r="F1176" i="2"/>
  <c r="E1176" i="2"/>
  <c r="J1175" i="2"/>
  <c r="I1175" i="2"/>
  <c r="H1175" i="2"/>
  <c r="F1175" i="2"/>
  <c r="E1175" i="2"/>
  <c r="J1174" i="2"/>
  <c r="I1174" i="2"/>
  <c r="H1174" i="2"/>
  <c r="F1174" i="2"/>
  <c r="E1174" i="2"/>
  <c r="J1173" i="2"/>
  <c r="I1173" i="2"/>
  <c r="H1173" i="2"/>
  <c r="F1173" i="2"/>
  <c r="E1173" i="2"/>
  <c r="J1172" i="2"/>
  <c r="I1172" i="2"/>
  <c r="H1172" i="2"/>
  <c r="F1172" i="2"/>
  <c r="E1172" i="2"/>
  <c r="J1171" i="2"/>
  <c r="I1171" i="2"/>
  <c r="H1171" i="2"/>
  <c r="F1171" i="2"/>
  <c r="E1171" i="2"/>
  <c r="J1170" i="2"/>
  <c r="I1170" i="2"/>
  <c r="H1170" i="2"/>
  <c r="F1170" i="2"/>
  <c r="E1170" i="2"/>
  <c r="J1169" i="2"/>
  <c r="I1169" i="2"/>
  <c r="H1169" i="2"/>
  <c r="F1169" i="2"/>
  <c r="E1169" i="2"/>
  <c r="J1168" i="2"/>
  <c r="I1168" i="2"/>
  <c r="H1168" i="2"/>
  <c r="F1168" i="2"/>
  <c r="E1168" i="2"/>
  <c r="J1167" i="2"/>
  <c r="I1167" i="2"/>
  <c r="H1167" i="2"/>
  <c r="F1167" i="2"/>
  <c r="E1167" i="2"/>
  <c r="J1166" i="2"/>
  <c r="I1166" i="2"/>
  <c r="H1166" i="2"/>
  <c r="F1166" i="2"/>
  <c r="E1166" i="2"/>
  <c r="J1165" i="2"/>
  <c r="I1165" i="2"/>
  <c r="H1165" i="2"/>
  <c r="F1165" i="2"/>
  <c r="E1165" i="2"/>
  <c r="J1164" i="2"/>
  <c r="I1164" i="2"/>
  <c r="H1164" i="2"/>
  <c r="F1164" i="2"/>
  <c r="E1164" i="2"/>
  <c r="J1163" i="2"/>
  <c r="I1163" i="2"/>
  <c r="H1163" i="2"/>
  <c r="F1163" i="2"/>
  <c r="E1163" i="2"/>
  <c r="J1162" i="2"/>
  <c r="I1162" i="2"/>
  <c r="H1162" i="2"/>
  <c r="F1162" i="2"/>
  <c r="E1162" i="2"/>
  <c r="J1161" i="2"/>
  <c r="I1161" i="2"/>
  <c r="H1161" i="2"/>
  <c r="F1161" i="2"/>
  <c r="E1161" i="2"/>
  <c r="J1160" i="2"/>
  <c r="I1160" i="2"/>
  <c r="H1160" i="2"/>
  <c r="F1160" i="2"/>
  <c r="E1160" i="2"/>
  <c r="J1159" i="2"/>
  <c r="I1159" i="2"/>
  <c r="H1159" i="2"/>
  <c r="F1159" i="2"/>
  <c r="E1159" i="2"/>
  <c r="J1158" i="2"/>
  <c r="I1158" i="2"/>
  <c r="H1158" i="2"/>
  <c r="F1158" i="2"/>
  <c r="E1158" i="2"/>
  <c r="J1157" i="2"/>
  <c r="I1157" i="2"/>
  <c r="H1157" i="2"/>
  <c r="F1157" i="2"/>
  <c r="E1157" i="2"/>
  <c r="J1156" i="2"/>
  <c r="I1156" i="2"/>
  <c r="H1156" i="2"/>
  <c r="F1156" i="2"/>
  <c r="E1156" i="2"/>
  <c r="J1155" i="2"/>
  <c r="I1155" i="2"/>
  <c r="H1155" i="2"/>
  <c r="F1155" i="2"/>
  <c r="E1155" i="2"/>
  <c r="J1154" i="2"/>
  <c r="I1154" i="2"/>
  <c r="H1154" i="2"/>
  <c r="F1154" i="2"/>
  <c r="E1154" i="2"/>
  <c r="J1153" i="2"/>
  <c r="I1153" i="2"/>
  <c r="H1153" i="2"/>
  <c r="F1153" i="2"/>
  <c r="E1153" i="2"/>
  <c r="J1152" i="2"/>
  <c r="I1152" i="2"/>
  <c r="H1152" i="2"/>
  <c r="F1152" i="2"/>
  <c r="E1152" i="2"/>
  <c r="J1151" i="2"/>
  <c r="I1151" i="2"/>
  <c r="H1151" i="2"/>
  <c r="F1151" i="2"/>
  <c r="E1151" i="2"/>
  <c r="J1150" i="2"/>
  <c r="I1150" i="2"/>
  <c r="H1150" i="2"/>
  <c r="F1150" i="2"/>
  <c r="E1150" i="2"/>
  <c r="J1149" i="2"/>
  <c r="I1149" i="2"/>
  <c r="H1149" i="2"/>
  <c r="F1149" i="2"/>
  <c r="E1149" i="2"/>
  <c r="J1148" i="2"/>
  <c r="I1148" i="2"/>
  <c r="H1148" i="2"/>
  <c r="F1148" i="2"/>
  <c r="E1148" i="2"/>
  <c r="J1147" i="2"/>
  <c r="I1147" i="2"/>
  <c r="H1147" i="2"/>
  <c r="F1147" i="2"/>
  <c r="E1147" i="2"/>
  <c r="J1146" i="2"/>
  <c r="I1146" i="2"/>
  <c r="H1146" i="2"/>
  <c r="F1146" i="2"/>
  <c r="E1146" i="2"/>
  <c r="J1145" i="2"/>
  <c r="I1145" i="2"/>
  <c r="H1145" i="2"/>
  <c r="F1145" i="2"/>
  <c r="E1145" i="2"/>
  <c r="J1144" i="2"/>
  <c r="I1144" i="2"/>
  <c r="H1144" i="2"/>
  <c r="F1144" i="2"/>
  <c r="E1144" i="2"/>
  <c r="J1143" i="2"/>
  <c r="I1143" i="2"/>
  <c r="H1143" i="2"/>
  <c r="F1143" i="2"/>
  <c r="E1143" i="2"/>
  <c r="J1142" i="2"/>
  <c r="I1142" i="2"/>
  <c r="H1142" i="2"/>
  <c r="F1142" i="2"/>
  <c r="E1142" i="2"/>
  <c r="J1141" i="2"/>
  <c r="I1141" i="2"/>
  <c r="H1141" i="2"/>
  <c r="F1141" i="2"/>
  <c r="E1141" i="2"/>
  <c r="J1140" i="2"/>
  <c r="I1140" i="2"/>
  <c r="H1140" i="2"/>
  <c r="F1140" i="2"/>
  <c r="E1140" i="2"/>
  <c r="J1139" i="2"/>
  <c r="I1139" i="2"/>
  <c r="H1139" i="2"/>
  <c r="F1139" i="2"/>
  <c r="E1139" i="2"/>
  <c r="J1138" i="2"/>
  <c r="I1138" i="2"/>
  <c r="H1138" i="2"/>
  <c r="F1138" i="2"/>
  <c r="E1138" i="2"/>
  <c r="J1137" i="2"/>
  <c r="I1137" i="2"/>
  <c r="H1137" i="2"/>
  <c r="F1137" i="2"/>
  <c r="E1137" i="2"/>
  <c r="J1136" i="2"/>
  <c r="I1136" i="2"/>
  <c r="H1136" i="2"/>
  <c r="F1136" i="2"/>
  <c r="E1136" i="2"/>
  <c r="J1135" i="2"/>
  <c r="I1135" i="2"/>
  <c r="H1135" i="2"/>
  <c r="F1135" i="2"/>
  <c r="E1135" i="2"/>
  <c r="J1134" i="2"/>
  <c r="I1134" i="2"/>
  <c r="H1134" i="2"/>
  <c r="F1134" i="2"/>
  <c r="E1134" i="2"/>
  <c r="J1133" i="2"/>
  <c r="I1133" i="2"/>
  <c r="H1133" i="2"/>
  <c r="F1133" i="2"/>
  <c r="E1133" i="2"/>
  <c r="J1132" i="2"/>
  <c r="I1132" i="2"/>
  <c r="H1132" i="2"/>
  <c r="F1132" i="2"/>
  <c r="E1132" i="2"/>
  <c r="J1131" i="2"/>
  <c r="I1131" i="2"/>
  <c r="H1131" i="2"/>
  <c r="F1131" i="2"/>
  <c r="E1131" i="2"/>
  <c r="J1130" i="2"/>
  <c r="I1130" i="2"/>
  <c r="H1130" i="2"/>
  <c r="F1130" i="2"/>
  <c r="E1130" i="2"/>
  <c r="J1129" i="2"/>
  <c r="I1129" i="2"/>
  <c r="H1129" i="2"/>
  <c r="F1129" i="2"/>
  <c r="E1129" i="2"/>
  <c r="J1128" i="2"/>
  <c r="I1128" i="2"/>
  <c r="H1128" i="2"/>
  <c r="F1128" i="2"/>
  <c r="E1128" i="2"/>
  <c r="J1127" i="2"/>
  <c r="I1127" i="2"/>
  <c r="H1127" i="2"/>
  <c r="F1127" i="2"/>
  <c r="E1127" i="2"/>
  <c r="J1126" i="2"/>
  <c r="I1126" i="2"/>
  <c r="H1126" i="2"/>
  <c r="F1126" i="2"/>
  <c r="E1126" i="2"/>
  <c r="J1125" i="2"/>
  <c r="I1125" i="2"/>
  <c r="H1125" i="2"/>
  <c r="F1125" i="2"/>
  <c r="E1125" i="2"/>
  <c r="J1124" i="2"/>
  <c r="I1124" i="2"/>
  <c r="H1124" i="2"/>
  <c r="F1124" i="2"/>
  <c r="E1124" i="2"/>
  <c r="J1123" i="2"/>
  <c r="I1123" i="2"/>
  <c r="H1123" i="2"/>
  <c r="F1123" i="2"/>
  <c r="E1123" i="2"/>
  <c r="J1122" i="2"/>
  <c r="I1122" i="2"/>
  <c r="H1122" i="2"/>
  <c r="F1122" i="2"/>
  <c r="E1122" i="2"/>
  <c r="J1121" i="2"/>
  <c r="I1121" i="2"/>
  <c r="H1121" i="2"/>
  <c r="F1121" i="2"/>
  <c r="E1121" i="2"/>
  <c r="J1120" i="2"/>
  <c r="I1120" i="2"/>
  <c r="H1120" i="2"/>
  <c r="F1120" i="2"/>
  <c r="E1120" i="2"/>
  <c r="J1119" i="2"/>
  <c r="I1119" i="2"/>
  <c r="H1119" i="2"/>
  <c r="F1119" i="2"/>
  <c r="E1119" i="2"/>
  <c r="J1118" i="2"/>
  <c r="I1118" i="2"/>
  <c r="H1118" i="2"/>
  <c r="F1118" i="2"/>
  <c r="E1118" i="2"/>
  <c r="J1117" i="2"/>
  <c r="I1117" i="2"/>
  <c r="H1117" i="2"/>
  <c r="F1117" i="2"/>
  <c r="E1117" i="2"/>
  <c r="J1116" i="2"/>
  <c r="I1116" i="2"/>
  <c r="H1116" i="2"/>
  <c r="F1116" i="2"/>
  <c r="E1116" i="2"/>
  <c r="J1115" i="2"/>
  <c r="I1115" i="2"/>
  <c r="H1115" i="2"/>
  <c r="F1115" i="2"/>
  <c r="E1115" i="2"/>
  <c r="J1114" i="2"/>
  <c r="I1114" i="2"/>
  <c r="H1114" i="2"/>
  <c r="F1114" i="2"/>
  <c r="E1114" i="2"/>
  <c r="J1113" i="2"/>
  <c r="I1113" i="2"/>
  <c r="H1113" i="2"/>
  <c r="F1113" i="2"/>
  <c r="E1113" i="2"/>
  <c r="J1112" i="2"/>
  <c r="I1112" i="2"/>
  <c r="H1112" i="2"/>
  <c r="F1112" i="2"/>
  <c r="E1112" i="2"/>
  <c r="J1111" i="2"/>
  <c r="I1111" i="2"/>
  <c r="H1111" i="2"/>
  <c r="F1111" i="2"/>
  <c r="E1111" i="2"/>
  <c r="J1110" i="2"/>
  <c r="I1110" i="2"/>
  <c r="H1110" i="2"/>
  <c r="F1110" i="2"/>
  <c r="E1110" i="2"/>
  <c r="J1109" i="2"/>
  <c r="I1109" i="2"/>
  <c r="H1109" i="2"/>
  <c r="F1109" i="2"/>
  <c r="E1109" i="2"/>
  <c r="J1108" i="2"/>
  <c r="I1108" i="2"/>
  <c r="H1108" i="2"/>
  <c r="F1108" i="2"/>
  <c r="E1108" i="2"/>
  <c r="J1107" i="2"/>
  <c r="I1107" i="2"/>
  <c r="H1107" i="2"/>
  <c r="F1107" i="2"/>
  <c r="E1107" i="2"/>
  <c r="J1106" i="2"/>
  <c r="I1106" i="2"/>
  <c r="H1106" i="2"/>
  <c r="F1106" i="2"/>
  <c r="E1106" i="2"/>
  <c r="J1105" i="2"/>
  <c r="I1105" i="2"/>
  <c r="H1105" i="2"/>
  <c r="F1105" i="2"/>
  <c r="E1105" i="2"/>
  <c r="J1104" i="2"/>
  <c r="I1104" i="2"/>
  <c r="H1104" i="2"/>
  <c r="F1104" i="2"/>
  <c r="E1104" i="2"/>
  <c r="J1103" i="2"/>
  <c r="I1103" i="2"/>
  <c r="H1103" i="2"/>
  <c r="F1103" i="2"/>
  <c r="E1103" i="2"/>
  <c r="J1102" i="2"/>
  <c r="I1102" i="2"/>
  <c r="H1102" i="2"/>
  <c r="F1102" i="2"/>
  <c r="E1102" i="2"/>
  <c r="J1101" i="2"/>
  <c r="I1101" i="2"/>
  <c r="H1101" i="2"/>
  <c r="F1101" i="2"/>
  <c r="E1101" i="2"/>
  <c r="J1100" i="2"/>
  <c r="I1100" i="2"/>
  <c r="H1100" i="2"/>
  <c r="F1100" i="2"/>
  <c r="E1100" i="2"/>
  <c r="J1099" i="2"/>
  <c r="I1099" i="2"/>
  <c r="H1099" i="2"/>
  <c r="F1099" i="2"/>
  <c r="E1099" i="2"/>
  <c r="J1098" i="2"/>
  <c r="I1098" i="2"/>
  <c r="H1098" i="2"/>
  <c r="F1098" i="2"/>
  <c r="E1098" i="2"/>
  <c r="J1097" i="2"/>
  <c r="I1097" i="2"/>
  <c r="H1097" i="2"/>
  <c r="F1097" i="2"/>
  <c r="E1097" i="2"/>
  <c r="J1096" i="2"/>
  <c r="I1096" i="2"/>
  <c r="H1096" i="2"/>
  <c r="F1096" i="2"/>
  <c r="E1096" i="2"/>
  <c r="J1095" i="2"/>
  <c r="I1095" i="2"/>
  <c r="H1095" i="2"/>
  <c r="F1095" i="2"/>
  <c r="E1095" i="2"/>
  <c r="J1094" i="2"/>
  <c r="I1094" i="2"/>
  <c r="H1094" i="2"/>
  <c r="F1094" i="2"/>
  <c r="E1094" i="2"/>
  <c r="J1093" i="2"/>
  <c r="I1093" i="2"/>
  <c r="H1093" i="2"/>
  <c r="F1093" i="2"/>
  <c r="E1093" i="2"/>
  <c r="J1092" i="2"/>
  <c r="I1092" i="2"/>
  <c r="H1092" i="2"/>
  <c r="F1092" i="2"/>
  <c r="E1092" i="2"/>
  <c r="J1091" i="2"/>
  <c r="I1091" i="2"/>
  <c r="H1091" i="2"/>
  <c r="F1091" i="2"/>
  <c r="E1091" i="2"/>
  <c r="J1090" i="2"/>
  <c r="I1090" i="2"/>
  <c r="H1090" i="2"/>
  <c r="F1090" i="2"/>
  <c r="E1090" i="2"/>
  <c r="J1089" i="2"/>
  <c r="I1089" i="2"/>
  <c r="H1089" i="2"/>
  <c r="F1089" i="2"/>
  <c r="E1089" i="2"/>
  <c r="J1088" i="2"/>
  <c r="I1088" i="2"/>
  <c r="H1088" i="2"/>
  <c r="F1088" i="2"/>
  <c r="E1088" i="2"/>
  <c r="J1087" i="2"/>
  <c r="I1087" i="2"/>
  <c r="H1087" i="2"/>
  <c r="F1087" i="2"/>
  <c r="E1087" i="2"/>
  <c r="J1086" i="2"/>
  <c r="I1086" i="2"/>
  <c r="H1086" i="2"/>
  <c r="F1086" i="2"/>
  <c r="E1086" i="2"/>
  <c r="J1085" i="2"/>
  <c r="I1085" i="2"/>
  <c r="H1085" i="2"/>
  <c r="F1085" i="2"/>
  <c r="E1085" i="2"/>
  <c r="J1084" i="2"/>
  <c r="I1084" i="2"/>
  <c r="H1084" i="2"/>
  <c r="F1084" i="2"/>
  <c r="E1084" i="2"/>
  <c r="J1083" i="2"/>
  <c r="I1083" i="2"/>
  <c r="H1083" i="2"/>
  <c r="F1083" i="2"/>
  <c r="E1083" i="2"/>
  <c r="J1082" i="2"/>
  <c r="I1082" i="2"/>
  <c r="H1082" i="2"/>
  <c r="F1082" i="2"/>
  <c r="E1082" i="2"/>
  <c r="J1081" i="2"/>
  <c r="I1081" i="2"/>
  <c r="H1081" i="2"/>
  <c r="F1081" i="2"/>
  <c r="E1081" i="2"/>
  <c r="J1080" i="2"/>
  <c r="I1080" i="2"/>
  <c r="H1080" i="2"/>
  <c r="F1080" i="2"/>
  <c r="E1080" i="2"/>
  <c r="J1079" i="2"/>
  <c r="I1079" i="2"/>
  <c r="H1079" i="2"/>
  <c r="F1079" i="2"/>
  <c r="E1079" i="2"/>
  <c r="J1078" i="2"/>
  <c r="I1078" i="2"/>
  <c r="H1078" i="2"/>
  <c r="F1078" i="2"/>
  <c r="E1078" i="2"/>
  <c r="J1077" i="2"/>
  <c r="I1077" i="2"/>
  <c r="H1077" i="2"/>
  <c r="F1077" i="2"/>
  <c r="E1077" i="2"/>
  <c r="J1076" i="2"/>
  <c r="I1076" i="2"/>
  <c r="H1076" i="2"/>
  <c r="F1076" i="2"/>
  <c r="E1076" i="2"/>
  <c r="J1075" i="2"/>
  <c r="I1075" i="2"/>
  <c r="H1075" i="2"/>
  <c r="F1075" i="2"/>
  <c r="E1075" i="2"/>
  <c r="J1074" i="2"/>
  <c r="I1074" i="2"/>
  <c r="H1074" i="2"/>
  <c r="F1074" i="2"/>
  <c r="E1074" i="2"/>
  <c r="J1073" i="2"/>
  <c r="I1073" i="2"/>
  <c r="H1073" i="2"/>
  <c r="F1073" i="2"/>
  <c r="E1073" i="2"/>
  <c r="J1072" i="2"/>
  <c r="I1072" i="2"/>
  <c r="H1072" i="2"/>
  <c r="F1072" i="2"/>
  <c r="E1072" i="2"/>
  <c r="J1071" i="2"/>
  <c r="I1071" i="2"/>
  <c r="H1071" i="2"/>
  <c r="F1071" i="2"/>
  <c r="E1071" i="2"/>
  <c r="J1070" i="2"/>
  <c r="I1070" i="2"/>
  <c r="H1070" i="2"/>
  <c r="F1070" i="2"/>
  <c r="E1070" i="2"/>
  <c r="J1069" i="2"/>
  <c r="I1069" i="2"/>
  <c r="H1069" i="2"/>
  <c r="F1069" i="2"/>
  <c r="E1069" i="2"/>
  <c r="J1068" i="2"/>
  <c r="I1068" i="2"/>
  <c r="H1068" i="2"/>
  <c r="F1068" i="2"/>
  <c r="E1068" i="2"/>
  <c r="J1067" i="2"/>
  <c r="I1067" i="2"/>
  <c r="H1067" i="2"/>
  <c r="F1067" i="2"/>
  <c r="E1067" i="2"/>
  <c r="J1066" i="2"/>
  <c r="I1066" i="2"/>
  <c r="H1066" i="2"/>
  <c r="F1066" i="2"/>
  <c r="E1066" i="2"/>
  <c r="J1065" i="2"/>
  <c r="I1065" i="2"/>
  <c r="H1065" i="2"/>
  <c r="F1065" i="2"/>
  <c r="E1065" i="2"/>
  <c r="J1064" i="2"/>
  <c r="I1064" i="2"/>
  <c r="H1064" i="2"/>
  <c r="F1064" i="2"/>
  <c r="E1064" i="2"/>
  <c r="J1063" i="2"/>
  <c r="I1063" i="2"/>
  <c r="H1063" i="2"/>
  <c r="F1063" i="2"/>
  <c r="E1063" i="2"/>
  <c r="J1062" i="2"/>
  <c r="I1062" i="2"/>
  <c r="H1062" i="2"/>
  <c r="F1062" i="2"/>
  <c r="E1062" i="2"/>
  <c r="J1061" i="2"/>
  <c r="I1061" i="2"/>
  <c r="H1061" i="2"/>
  <c r="F1061" i="2"/>
  <c r="E1061" i="2"/>
  <c r="J1060" i="2"/>
  <c r="I1060" i="2"/>
  <c r="H1060" i="2"/>
  <c r="F1060" i="2"/>
  <c r="E1060" i="2"/>
  <c r="J1059" i="2"/>
  <c r="I1059" i="2"/>
  <c r="H1059" i="2"/>
  <c r="F1059" i="2"/>
  <c r="E1059" i="2"/>
  <c r="J1058" i="2"/>
  <c r="I1058" i="2"/>
  <c r="H1058" i="2"/>
  <c r="F1058" i="2"/>
  <c r="E1058" i="2"/>
  <c r="J1057" i="2"/>
  <c r="I1057" i="2"/>
  <c r="H1057" i="2"/>
  <c r="F1057" i="2"/>
  <c r="E1057" i="2"/>
  <c r="J1056" i="2"/>
  <c r="I1056" i="2"/>
  <c r="H1056" i="2"/>
  <c r="F1056" i="2"/>
  <c r="E1056" i="2"/>
  <c r="J1055" i="2"/>
  <c r="I1055" i="2"/>
  <c r="H1055" i="2"/>
  <c r="F1055" i="2"/>
  <c r="E1055" i="2"/>
  <c r="J1054" i="2"/>
  <c r="I1054" i="2"/>
  <c r="H1054" i="2"/>
  <c r="F1054" i="2"/>
  <c r="E1054" i="2"/>
  <c r="J1053" i="2"/>
  <c r="I1053" i="2"/>
  <c r="H1053" i="2"/>
  <c r="F1053" i="2"/>
  <c r="E1053" i="2"/>
  <c r="J1052" i="2"/>
  <c r="I1052" i="2"/>
  <c r="H1052" i="2"/>
  <c r="F1052" i="2"/>
  <c r="E1052" i="2"/>
  <c r="J1051" i="2"/>
  <c r="I1051" i="2"/>
  <c r="H1051" i="2"/>
  <c r="F1051" i="2"/>
  <c r="E1051" i="2"/>
  <c r="J1050" i="2"/>
  <c r="I1050" i="2"/>
  <c r="H1050" i="2"/>
  <c r="F1050" i="2"/>
  <c r="E1050" i="2"/>
  <c r="J1049" i="2"/>
  <c r="I1049" i="2"/>
  <c r="H1049" i="2"/>
  <c r="F1049" i="2"/>
  <c r="E1049" i="2"/>
  <c r="J1048" i="2"/>
  <c r="I1048" i="2"/>
  <c r="H1048" i="2"/>
  <c r="F1048" i="2"/>
  <c r="E1048" i="2"/>
  <c r="J1047" i="2"/>
  <c r="I1047" i="2"/>
  <c r="H1047" i="2"/>
  <c r="F1047" i="2"/>
  <c r="E1047" i="2"/>
  <c r="J1046" i="2"/>
  <c r="I1046" i="2"/>
  <c r="H1046" i="2"/>
  <c r="F1046" i="2"/>
  <c r="E1046" i="2"/>
  <c r="J1045" i="2"/>
  <c r="I1045" i="2"/>
  <c r="H1045" i="2"/>
  <c r="F1045" i="2"/>
  <c r="E1045" i="2"/>
  <c r="J1044" i="2"/>
  <c r="I1044" i="2"/>
  <c r="H1044" i="2"/>
  <c r="F1044" i="2"/>
  <c r="E1044" i="2"/>
  <c r="J1043" i="2"/>
  <c r="I1043" i="2"/>
  <c r="H1043" i="2"/>
  <c r="F1043" i="2"/>
  <c r="E1043" i="2"/>
  <c r="J1042" i="2"/>
  <c r="I1042" i="2"/>
  <c r="H1042" i="2"/>
  <c r="F1042" i="2"/>
  <c r="E1042" i="2"/>
  <c r="J1041" i="2"/>
  <c r="I1041" i="2"/>
  <c r="H1041" i="2"/>
  <c r="F1041" i="2"/>
  <c r="E1041" i="2"/>
  <c r="J1040" i="2"/>
  <c r="I1040" i="2"/>
  <c r="H1040" i="2"/>
  <c r="F1040" i="2"/>
  <c r="E1040" i="2"/>
  <c r="J1039" i="2"/>
  <c r="I1039" i="2"/>
  <c r="H1039" i="2"/>
  <c r="F1039" i="2"/>
  <c r="E1039" i="2"/>
  <c r="J1038" i="2"/>
  <c r="I1038" i="2"/>
  <c r="H1038" i="2"/>
  <c r="F1038" i="2"/>
  <c r="E1038" i="2"/>
  <c r="J1037" i="2"/>
  <c r="I1037" i="2"/>
  <c r="H1037" i="2"/>
  <c r="F1037" i="2"/>
  <c r="E1037" i="2"/>
  <c r="J1036" i="2"/>
  <c r="I1036" i="2"/>
  <c r="H1036" i="2"/>
  <c r="F1036" i="2"/>
  <c r="E1036" i="2"/>
  <c r="J1035" i="2"/>
  <c r="I1035" i="2"/>
  <c r="H1035" i="2"/>
  <c r="F1035" i="2"/>
  <c r="E1035" i="2"/>
  <c r="J1034" i="2"/>
  <c r="I1034" i="2"/>
  <c r="H1034" i="2"/>
  <c r="F1034" i="2"/>
  <c r="E1034" i="2"/>
  <c r="J1033" i="2"/>
  <c r="I1033" i="2"/>
  <c r="H1033" i="2"/>
  <c r="F1033" i="2"/>
  <c r="E1033" i="2"/>
  <c r="J1032" i="2"/>
  <c r="I1032" i="2"/>
  <c r="H1032" i="2"/>
  <c r="F1032" i="2"/>
  <c r="E1032" i="2"/>
  <c r="J1031" i="2"/>
  <c r="I1031" i="2"/>
  <c r="H1031" i="2"/>
  <c r="F1031" i="2"/>
  <c r="E1031" i="2"/>
  <c r="J1030" i="2"/>
  <c r="I1030" i="2"/>
  <c r="H1030" i="2"/>
  <c r="F1030" i="2"/>
  <c r="E1030" i="2"/>
  <c r="J1029" i="2"/>
  <c r="I1029" i="2"/>
  <c r="H1029" i="2"/>
  <c r="F1029" i="2"/>
  <c r="E1029" i="2"/>
  <c r="J1028" i="2"/>
  <c r="I1028" i="2"/>
  <c r="H1028" i="2"/>
  <c r="F1028" i="2"/>
  <c r="E1028" i="2"/>
  <c r="J1027" i="2"/>
  <c r="I1027" i="2"/>
  <c r="H1027" i="2"/>
  <c r="F1027" i="2"/>
  <c r="E1027" i="2"/>
  <c r="J1026" i="2"/>
  <c r="I1026" i="2"/>
  <c r="H1026" i="2"/>
  <c r="F1026" i="2"/>
  <c r="E1026" i="2"/>
  <c r="J1025" i="2"/>
  <c r="I1025" i="2"/>
  <c r="H1025" i="2"/>
  <c r="F1025" i="2"/>
  <c r="E1025" i="2"/>
  <c r="J1024" i="2"/>
  <c r="I1024" i="2"/>
  <c r="H1024" i="2"/>
  <c r="F1024" i="2"/>
  <c r="E1024" i="2"/>
  <c r="J1023" i="2"/>
  <c r="I1023" i="2"/>
  <c r="H1023" i="2"/>
  <c r="F1023" i="2"/>
  <c r="E1023" i="2"/>
  <c r="J1022" i="2"/>
  <c r="I1022" i="2"/>
  <c r="H1022" i="2"/>
  <c r="F1022" i="2"/>
  <c r="E1022" i="2"/>
  <c r="J1021" i="2"/>
  <c r="I1021" i="2"/>
  <c r="H1021" i="2"/>
  <c r="F1021" i="2"/>
  <c r="E1021" i="2"/>
  <c r="J1020" i="2"/>
  <c r="I1020" i="2"/>
  <c r="H1020" i="2"/>
  <c r="F1020" i="2"/>
  <c r="E1020" i="2"/>
  <c r="J1019" i="2"/>
  <c r="I1019" i="2"/>
  <c r="H1019" i="2"/>
  <c r="F1019" i="2"/>
  <c r="E1019" i="2"/>
  <c r="J1018" i="2"/>
  <c r="I1018" i="2"/>
  <c r="H1018" i="2"/>
  <c r="F1018" i="2"/>
  <c r="E1018" i="2"/>
  <c r="J1017" i="2"/>
  <c r="I1017" i="2"/>
  <c r="H1017" i="2"/>
  <c r="F1017" i="2"/>
  <c r="E1017" i="2"/>
  <c r="J1016" i="2"/>
  <c r="I1016" i="2"/>
  <c r="H1016" i="2"/>
  <c r="F1016" i="2"/>
  <c r="E1016" i="2"/>
  <c r="J1015" i="2"/>
  <c r="I1015" i="2"/>
  <c r="H1015" i="2"/>
  <c r="F1015" i="2"/>
  <c r="E1015" i="2"/>
  <c r="J1014" i="2"/>
  <c r="I1014" i="2"/>
  <c r="H1014" i="2"/>
  <c r="F1014" i="2"/>
  <c r="E1014" i="2"/>
  <c r="J1013" i="2"/>
  <c r="I1013" i="2"/>
  <c r="H1013" i="2"/>
  <c r="F1013" i="2"/>
  <c r="E1013" i="2"/>
  <c r="J1012" i="2"/>
  <c r="I1012" i="2"/>
  <c r="H1012" i="2"/>
  <c r="F1012" i="2"/>
  <c r="E1012" i="2"/>
  <c r="J1011" i="2"/>
  <c r="I1011" i="2"/>
  <c r="H1011" i="2"/>
  <c r="F1011" i="2"/>
  <c r="E1011" i="2"/>
  <c r="J1010" i="2"/>
  <c r="I1010" i="2"/>
  <c r="H1010" i="2"/>
  <c r="F1010" i="2"/>
  <c r="E1010" i="2"/>
  <c r="J1009" i="2"/>
  <c r="I1009" i="2"/>
  <c r="H1009" i="2"/>
  <c r="F1009" i="2"/>
  <c r="E1009" i="2"/>
  <c r="J1008" i="2"/>
  <c r="I1008" i="2"/>
  <c r="H1008" i="2"/>
  <c r="F1008" i="2"/>
  <c r="E1008" i="2"/>
  <c r="J1007" i="2"/>
  <c r="I1007" i="2"/>
  <c r="H1007" i="2"/>
  <c r="F1007" i="2"/>
  <c r="E1007" i="2"/>
  <c r="J1006" i="2"/>
  <c r="I1006" i="2"/>
  <c r="H1006" i="2"/>
  <c r="F1006" i="2"/>
  <c r="E1006" i="2"/>
  <c r="J1005" i="2"/>
  <c r="I1005" i="2"/>
  <c r="H1005" i="2"/>
  <c r="F1005" i="2"/>
  <c r="E1005" i="2"/>
  <c r="J1004" i="2"/>
  <c r="I1004" i="2"/>
  <c r="H1004" i="2"/>
  <c r="F1004" i="2"/>
  <c r="E1004" i="2"/>
  <c r="J1003" i="2"/>
  <c r="I1003" i="2"/>
  <c r="H1003" i="2"/>
  <c r="F1003" i="2"/>
  <c r="E1003" i="2"/>
  <c r="J1002" i="2"/>
  <c r="I1002" i="2"/>
  <c r="H1002" i="2"/>
  <c r="F1002" i="2"/>
  <c r="E1002" i="2"/>
  <c r="J1001" i="2"/>
  <c r="I1001" i="2"/>
  <c r="H1001" i="2"/>
  <c r="F1001" i="2"/>
  <c r="E1001" i="2"/>
  <c r="J1000" i="2"/>
  <c r="I1000" i="2"/>
  <c r="H1000" i="2"/>
  <c r="F1000" i="2"/>
  <c r="E1000" i="2"/>
  <c r="J999" i="2"/>
  <c r="I999" i="2"/>
  <c r="H999" i="2"/>
  <c r="F999" i="2"/>
  <c r="E999" i="2"/>
  <c r="J998" i="2"/>
  <c r="I998" i="2"/>
  <c r="H998" i="2"/>
  <c r="F998" i="2"/>
  <c r="E998" i="2"/>
  <c r="J997" i="2"/>
  <c r="I997" i="2"/>
  <c r="H997" i="2"/>
  <c r="F997" i="2"/>
  <c r="E997" i="2"/>
  <c r="J996" i="2"/>
  <c r="I996" i="2"/>
  <c r="H996" i="2"/>
  <c r="F996" i="2"/>
  <c r="E996" i="2"/>
  <c r="J995" i="2"/>
  <c r="I995" i="2"/>
  <c r="H995" i="2"/>
  <c r="F995" i="2"/>
  <c r="E995" i="2"/>
  <c r="J994" i="2"/>
  <c r="I994" i="2"/>
  <c r="H994" i="2"/>
  <c r="F994" i="2"/>
  <c r="E994" i="2"/>
  <c r="J993" i="2"/>
  <c r="I993" i="2"/>
  <c r="H993" i="2"/>
  <c r="F993" i="2"/>
  <c r="E993" i="2"/>
  <c r="J992" i="2"/>
  <c r="I992" i="2"/>
  <c r="H992" i="2"/>
  <c r="F992" i="2"/>
  <c r="E992" i="2"/>
  <c r="J991" i="2"/>
  <c r="I991" i="2"/>
  <c r="H991" i="2"/>
  <c r="F991" i="2"/>
  <c r="E991" i="2"/>
  <c r="J990" i="2"/>
  <c r="I990" i="2"/>
  <c r="H990" i="2"/>
  <c r="F990" i="2"/>
  <c r="E990" i="2"/>
  <c r="J989" i="2"/>
  <c r="I989" i="2"/>
  <c r="H989" i="2"/>
  <c r="F989" i="2"/>
  <c r="E989" i="2"/>
  <c r="J988" i="2"/>
  <c r="I988" i="2"/>
  <c r="H988" i="2"/>
  <c r="F988" i="2"/>
  <c r="E988" i="2"/>
  <c r="J987" i="2"/>
  <c r="I987" i="2"/>
  <c r="H987" i="2"/>
  <c r="F987" i="2"/>
  <c r="E987" i="2"/>
  <c r="J986" i="2"/>
  <c r="I986" i="2"/>
  <c r="H986" i="2"/>
  <c r="F986" i="2"/>
  <c r="E986" i="2"/>
  <c r="J985" i="2"/>
  <c r="I985" i="2"/>
  <c r="H985" i="2"/>
  <c r="F985" i="2"/>
  <c r="E985" i="2"/>
  <c r="J984" i="2"/>
  <c r="I984" i="2"/>
  <c r="H984" i="2"/>
  <c r="F984" i="2"/>
  <c r="E984" i="2"/>
  <c r="J983" i="2"/>
  <c r="I983" i="2"/>
  <c r="H983" i="2"/>
  <c r="F983" i="2"/>
  <c r="E983" i="2"/>
  <c r="J982" i="2"/>
  <c r="I982" i="2"/>
  <c r="H982" i="2"/>
  <c r="F982" i="2"/>
  <c r="E982" i="2"/>
  <c r="J981" i="2"/>
  <c r="I981" i="2"/>
  <c r="H981" i="2"/>
  <c r="F981" i="2"/>
  <c r="E981" i="2"/>
  <c r="J980" i="2"/>
  <c r="I980" i="2"/>
  <c r="H980" i="2"/>
  <c r="F980" i="2"/>
  <c r="E980" i="2"/>
  <c r="J979" i="2"/>
  <c r="I979" i="2"/>
  <c r="H979" i="2"/>
  <c r="F979" i="2"/>
  <c r="E979" i="2"/>
  <c r="J978" i="2"/>
  <c r="I978" i="2"/>
  <c r="H978" i="2"/>
  <c r="F978" i="2"/>
  <c r="E978" i="2"/>
  <c r="J977" i="2"/>
  <c r="I977" i="2"/>
  <c r="H977" i="2"/>
  <c r="F977" i="2"/>
  <c r="E977" i="2"/>
  <c r="J976" i="2"/>
  <c r="I976" i="2"/>
  <c r="H976" i="2"/>
  <c r="F976" i="2"/>
  <c r="E976" i="2"/>
  <c r="J975" i="2"/>
  <c r="I975" i="2"/>
  <c r="H975" i="2"/>
  <c r="F975" i="2"/>
  <c r="E975" i="2"/>
  <c r="J974" i="2"/>
  <c r="I974" i="2"/>
  <c r="H974" i="2"/>
  <c r="F974" i="2"/>
  <c r="E974" i="2"/>
  <c r="J973" i="2"/>
  <c r="I973" i="2"/>
  <c r="H973" i="2"/>
  <c r="F973" i="2"/>
  <c r="E973" i="2"/>
  <c r="J972" i="2"/>
  <c r="I972" i="2"/>
  <c r="H972" i="2"/>
  <c r="F972" i="2"/>
  <c r="E972" i="2"/>
  <c r="J971" i="2"/>
  <c r="I971" i="2"/>
  <c r="H971" i="2"/>
  <c r="F971" i="2"/>
  <c r="E971" i="2"/>
  <c r="J970" i="2"/>
  <c r="I970" i="2"/>
  <c r="H970" i="2"/>
  <c r="F970" i="2"/>
  <c r="E970" i="2"/>
  <c r="J969" i="2"/>
  <c r="I969" i="2"/>
  <c r="H969" i="2"/>
  <c r="F969" i="2"/>
  <c r="E969" i="2"/>
  <c r="J968" i="2"/>
  <c r="I968" i="2"/>
  <c r="H968" i="2"/>
  <c r="F968" i="2"/>
  <c r="E968" i="2"/>
  <c r="J967" i="2"/>
  <c r="I967" i="2"/>
  <c r="H967" i="2"/>
  <c r="F967" i="2"/>
  <c r="E967" i="2"/>
  <c r="J966" i="2"/>
  <c r="I966" i="2"/>
  <c r="H966" i="2"/>
  <c r="F966" i="2"/>
  <c r="E966" i="2"/>
  <c r="J965" i="2"/>
  <c r="I965" i="2"/>
  <c r="H965" i="2"/>
  <c r="F965" i="2"/>
  <c r="E965" i="2"/>
  <c r="J964" i="2"/>
  <c r="I964" i="2"/>
  <c r="H964" i="2"/>
  <c r="F964" i="2"/>
  <c r="E964" i="2"/>
  <c r="J963" i="2"/>
  <c r="I963" i="2"/>
  <c r="H963" i="2"/>
  <c r="F963" i="2"/>
  <c r="E963" i="2"/>
  <c r="J962" i="2"/>
  <c r="I962" i="2"/>
  <c r="H962" i="2"/>
  <c r="F962" i="2"/>
  <c r="E962" i="2"/>
  <c r="J961" i="2"/>
  <c r="I961" i="2"/>
  <c r="H961" i="2"/>
  <c r="F961" i="2"/>
  <c r="E961" i="2"/>
  <c r="J960" i="2"/>
  <c r="I960" i="2"/>
  <c r="H960" i="2"/>
  <c r="F960" i="2"/>
  <c r="E960" i="2"/>
  <c r="J959" i="2"/>
  <c r="I959" i="2"/>
  <c r="H959" i="2"/>
  <c r="F959" i="2"/>
  <c r="E959" i="2"/>
  <c r="J958" i="2"/>
  <c r="I958" i="2"/>
  <c r="H958" i="2"/>
  <c r="F958" i="2"/>
  <c r="E958" i="2"/>
  <c r="J957" i="2"/>
  <c r="I957" i="2"/>
  <c r="H957" i="2"/>
  <c r="F957" i="2"/>
  <c r="E957" i="2"/>
  <c r="J956" i="2"/>
  <c r="I956" i="2"/>
  <c r="H956" i="2"/>
  <c r="F956" i="2"/>
  <c r="E956" i="2"/>
  <c r="J955" i="2"/>
  <c r="I955" i="2"/>
  <c r="H955" i="2"/>
  <c r="F955" i="2"/>
  <c r="E955" i="2"/>
  <c r="J954" i="2"/>
  <c r="I954" i="2"/>
  <c r="H954" i="2"/>
  <c r="F954" i="2"/>
  <c r="E954" i="2"/>
  <c r="J953" i="2"/>
  <c r="I953" i="2"/>
  <c r="H953" i="2"/>
  <c r="F953" i="2"/>
  <c r="E953" i="2"/>
  <c r="J952" i="2"/>
  <c r="I952" i="2"/>
  <c r="H952" i="2"/>
  <c r="F952" i="2"/>
  <c r="E952" i="2"/>
  <c r="J951" i="2"/>
  <c r="I951" i="2"/>
  <c r="H951" i="2"/>
  <c r="F951" i="2"/>
  <c r="E951" i="2"/>
  <c r="J950" i="2"/>
  <c r="I950" i="2"/>
  <c r="H950" i="2"/>
  <c r="F950" i="2"/>
  <c r="E950" i="2"/>
  <c r="J949" i="2"/>
  <c r="I949" i="2"/>
  <c r="H949" i="2"/>
  <c r="F949" i="2"/>
  <c r="E949" i="2"/>
  <c r="J948" i="2"/>
  <c r="I948" i="2"/>
  <c r="H948" i="2"/>
  <c r="F948" i="2"/>
  <c r="E948" i="2"/>
  <c r="J947" i="2"/>
  <c r="I947" i="2"/>
  <c r="H947" i="2"/>
  <c r="F947" i="2"/>
  <c r="E947" i="2"/>
  <c r="J946" i="2"/>
  <c r="I946" i="2"/>
  <c r="H946" i="2"/>
  <c r="F946" i="2"/>
  <c r="E946" i="2"/>
  <c r="J945" i="2"/>
  <c r="I945" i="2"/>
  <c r="H945" i="2"/>
  <c r="F945" i="2"/>
  <c r="E945" i="2"/>
  <c r="J944" i="2"/>
  <c r="I944" i="2"/>
  <c r="H944" i="2"/>
  <c r="F944" i="2"/>
  <c r="E944" i="2"/>
  <c r="J943" i="2"/>
  <c r="I943" i="2"/>
  <c r="H943" i="2"/>
  <c r="F943" i="2"/>
  <c r="E943" i="2"/>
  <c r="J942" i="2"/>
  <c r="I942" i="2"/>
  <c r="H942" i="2"/>
  <c r="F942" i="2"/>
  <c r="E942" i="2"/>
  <c r="J941" i="2"/>
  <c r="I941" i="2"/>
  <c r="H941" i="2"/>
  <c r="F941" i="2"/>
  <c r="E941" i="2"/>
  <c r="J940" i="2"/>
  <c r="I940" i="2"/>
  <c r="H940" i="2"/>
  <c r="F940" i="2"/>
  <c r="E940" i="2"/>
  <c r="J939" i="2"/>
  <c r="I939" i="2"/>
  <c r="H939" i="2"/>
  <c r="F939" i="2"/>
  <c r="E939" i="2"/>
  <c r="J938" i="2"/>
  <c r="I938" i="2"/>
  <c r="H938" i="2"/>
  <c r="F938" i="2"/>
  <c r="E938" i="2"/>
  <c r="J937" i="2"/>
  <c r="I937" i="2"/>
  <c r="H937" i="2"/>
  <c r="F937" i="2"/>
  <c r="E937" i="2"/>
  <c r="J936" i="2"/>
  <c r="I936" i="2"/>
  <c r="H936" i="2"/>
  <c r="F936" i="2"/>
  <c r="E936" i="2"/>
  <c r="J935" i="2"/>
  <c r="I935" i="2"/>
  <c r="H935" i="2"/>
  <c r="F935" i="2"/>
  <c r="E935" i="2"/>
  <c r="J934" i="2"/>
  <c r="I934" i="2"/>
  <c r="H934" i="2"/>
  <c r="F934" i="2"/>
  <c r="E934" i="2"/>
  <c r="J933" i="2"/>
  <c r="I933" i="2"/>
  <c r="H933" i="2"/>
  <c r="F933" i="2"/>
  <c r="E933" i="2"/>
  <c r="J932" i="2"/>
  <c r="I932" i="2"/>
  <c r="H932" i="2"/>
  <c r="F932" i="2"/>
  <c r="E932" i="2"/>
  <c r="J931" i="2"/>
  <c r="I931" i="2"/>
  <c r="H931" i="2"/>
  <c r="F931" i="2"/>
  <c r="E931" i="2"/>
  <c r="J930" i="2"/>
  <c r="I930" i="2"/>
  <c r="H930" i="2"/>
  <c r="F930" i="2"/>
  <c r="E930" i="2"/>
  <c r="J929" i="2"/>
  <c r="I929" i="2"/>
  <c r="H929" i="2"/>
  <c r="F929" i="2"/>
  <c r="E929" i="2"/>
  <c r="J928" i="2"/>
  <c r="I928" i="2"/>
  <c r="H928" i="2"/>
  <c r="F928" i="2"/>
  <c r="E928" i="2"/>
  <c r="J927" i="2"/>
  <c r="I927" i="2"/>
  <c r="H927" i="2"/>
  <c r="F927" i="2"/>
  <c r="E927" i="2"/>
  <c r="J926" i="2"/>
  <c r="I926" i="2"/>
  <c r="H926" i="2"/>
  <c r="F926" i="2"/>
  <c r="E926" i="2"/>
  <c r="J925" i="2"/>
  <c r="I925" i="2"/>
  <c r="H925" i="2"/>
  <c r="F925" i="2"/>
  <c r="E925" i="2"/>
  <c r="J924" i="2"/>
  <c r="I924" i="2"/>
  <c r="H924" i="2"/>
  <c r="F924" i="2"/>
  <c r="E924" i="2"/>
  <c r="J923" i="2"/>
  <c r="I923" i="2"/>
  <c r="H923" i="2"/>
  <c r="F923" i="2"/>
  <c r="E923" i="2"/>
  <c r="J922" i="2"/>
  <c r="I922" i="2"/>
  <c r="H922" i="2"/>
  <c r="F922" i="2"/>
  <c r="E922" i="2"/>
  <c r="J921" i="2"/>
  <c r="I921" i="2"/>
  <c r="H921" i="2"/>
  <c r="F921" i="2"/>
  <c r="E921" i="2"/>
  <c r="J920" i="2"/>
  <c r="I920" i="2"/>
  <c r="H920" i="2"/>
  <c r="F920" i="2"/>
  <c r="E920" i="2"/>
  <c r="J919" i="2"/>
  <c r="I919" i="2"/>
  <c r="H919" i="2"/>
  <c r="F919" i="2"/>
  <c r="E919" i="2"/>
  <c r="J918" i="2"/>
  <c r="I918" i="2"/>
  <c r="H918" i="2"/>
  <c r="F918" i="2"/>
  <c r="E918" i="2"/>
  <c r="J917" i="2"/>
  <c r="I917" i="2"/>
  <c r="H917" i="2"/>
  <c r="F917" i="2"/>
  <c r="E917" i="2"/>
  <c r="J916" i="2"/>
  <c r="I916" i="2"/>
  <c r="H916" i="2"/>
  <c r="F916" i="2"/>
  <c r="E916" i="2"/>
  <c r="J915" i="2"/>
  <c r="I915" i="2"/>
  <c r="H915" i="2"/>
  <c r="F915" i="2"/>
  <c r="E915" i="2"/>
  <c r="J914" i="2"/>
  <c r="I914" i="2"/>
  <c r="H914" i="2"/>
  <c r="F914" i="2"/>
  <c r="E914" i="2"/>
  <c r="J913" i="2"/>
  <c r="I913" i="2"/>
  <c r="H913" i="2"/>
  <c r="F913" i="2"/>
  <c r="E913" i="2"/>
  <c r="J912" i="2"/>
  <c r="I912" i="2"/>
  <c r="H912" i="2"/>
  <c r="F912" i="2"/>
  <c r="E912" i="2"/>
  <c r="J911" i="2"/>
  <c r="I911" i="2"/>
  <c r="H911" i="2"/>
  <c r="F911" i="2"/>
  <c r="E911" i="2"/>
  <c r="J910" i="2"/>
  <c r="I910" i="2"/>
  <c r="H910" i="2"/>
  <c r="F910" i="2"/>
  <c r="E910" i="2"/>
  <c r="J909" i="2"/>
  <c r="I909" i="2"/>
  <c r="H909" i="2"/>
  <c r="F909" i="2"/>
  <c r="E909" i="2"/>
  <c r="J908" i="2"/>
  <c r="I908" i="2"/>
  <c r="H908" i="2"/>
  <c r="F908" i="2"/>
  <c r="E908" i="2"/>
  <c r="J907" i="2"/>
  <c r="I907" i="2"/>
  <c r="H907" i="2"/>
  <c r="F907" i="2"/>
  <c r="E907" i="2"/>
  <c r="J906" i="2"/>
  <c r="I906" i="2"/>
  <c r="H906" i="2"/>
  <c r="F906" i="2"/>
  <c r="E906" i="2"/>
  <c r="J905" i="2"/>
  <c r="I905" i="2"/>
  <c r="H905" i="2"/>
  <c r="F905" i="2"/>
  <c r="E905" i="2"/>
  <c r="J904" i="2"/>
  <c r="I904" i="2"/>
  <c r="H904" i="2"/>
  <c r="F904" i="2"/>
  <c r="E904" i="2"/>
  <c r="J903" i="2"/>
  <c r="I903" i="2"/>
  <c r="H903" i="2"/>
  <c r="F903" i="2"/>
  <c r="E903" i="2"/>
  <c r="J902" i="2"/>
  <c r="I902" i="2"/>
  <c r="H902" i="2"/>
  <c r="F902" i="2"/>
  <c r="E902" i="2"/>
  <c r="J901" i="2"/>
  <c r="I901" i="2"/>
  <c r="H901" i="2"/>
  <c r="F901" i="2"/>
  <c r="E901" i="2"/>
  <c r="J900" i="2"/>
  <c r="I900" i="2"/>
  <c r="H900" i="2"/>
  <c r="F900" i="2"/>
  <c r="E900" i="2"/>
  <c r="J899" i="2"/>
  <c r="I899" i="2"/>
  <c r="H899" i="2"/>
  <c r="F899" i="2"/>
  <c r="E899" i="2"/>
  <c r="J898" i="2"/>
  <c r="I898" i="2"/>
  <c r="H898" i="2"/>
  <c r="F898" i="2"/>
  <c r="E898" i="2"/>
  <c r="J897" i="2"/>
  <c r="I897" i="2"/>
  <c r="H897" i="2"/>
  <c r="F897" i="2"/>
  <c r="E897" i="2"/>
  <c r="J896" i="2"/>
  <c r="I896" i="2"/>
  <c r="H896" i="2"/>
  <c r="F896" i="2"/>
  <c r="E896" i="2"/>
  <c r="J895" i="2"/>
  <c r="I895" i="2"/>
  <c r="H895" i="2"/>
  <c r="F895" i="2"/>
  <c r="E895" i="2"/>
  <c r="J894" i="2"/>
  <c r="I894" i="2"/>
  <c r="H894" i="2"/>
  <c r="F894" i="2"/>
  <c r="E894" i="2"/>
  <c r="J893" i="2"/>
  <c r="I893" i="2"/>
  <c r="H893" i="2"/>
  <c r="F893" i="2"/>
  <c r="E893" i="2"/>
  <c r="J892" i="2"/>
  <c r="I892" i="2"/>
  <c r="H892" i="2"/>
  <c r="F892" i="2"/>
  <c r="E892" i="2"/>
  <c r="J891" i="2"/>
  <c r="I891" i="2"/>
  <c r="H891" i="2"/>
  <c r="F891" i="2"/>
  <c r="E891" i="2"/>
  <c r="J890" i="2"/>
  <c r="I890" i="2"/>
  <c r="H890" i="2"/>
  <c r="F890" i="2"/>
  <c r="E890" i="2"/>
  <c r="J889" i="2"/>
  <c r="I889" i="2"/>
  <c r="H889" i="2"/>
  <c r="F889" i="2"/>
  <c r="E889" i="2"/>
  <c r="J888" i="2"/>
  <c r="I888" i="2"/>
  <c r="H888" i="2"/>
  <c r="F888" i="2"/>
  <c r="E888" i="2"/>
  <c r="J887" i="2"/>
  <c r="I887" i="2"/>
  <c r="H887" i="2"/>
  <c r="F887" i="2"/>
  <c r="E887" i="2"/>
  <c r="J886" i="2"/>
  <c r="I886" i="2"/>
  <c r="H886" i="2"/>
  <c r="F886" i="2"/>
  <c r="E886" i="2"/>
  <c r="J885" i="2"/>
  <c r="I885" i="2"/>
  <c r="H885" i="2"/>
  <c r="F885" i="2"/>
  <c r="E885" i="2"/>
  <c r="J884" i="2"/>
  <c r="I884" i="2"/>
  <c r="H884" i="2"/>
  <c r="F884" i="2"/>
  <c r="E884" i="2"/>
  <c r="J883" i="2"/>
  <c r="I883" i="2"/>
  <c r="H883" i="2"/>
  <c r="F883" i="2"/>
  <c r="E883" i="2"/>
  <c r="J882" i="2"/>
  <c r="I882" i="2"/>
  <c r="H882" i="2"/>
  <c r="F882" i="2"/>
  <c r="E882" i="2"/>
  <c r="J881" i="2"/>
  <c r="I881" i="2"/>
  <c r="H881" i="2"/>
  <c r="F881" i="2"/>
  <c r="E881" i="2"/>
  <c r="J880" i="2"/>
  <c r="I880" i="2"/>
  <c r="H880" i="2"/>
  <c r="F880" i="2"/>
  <c r="E880" i="2"/>
  <c r="J879" i="2"/>
  <c r="I879" i="2"/>
  <c r="H879" i="2"/>
  <c r="F879" i="2"/>
  <c r="E879" i="2"/>
  <c r="J878" i="2"/>
  <c r="I878" i="2"/>
  <c r="H878" i="2"/>
  <c r="F878" i="2"/>
  <c r="E878" i="2"/>
  <c r="J877" i="2"/>
  <c r="I877" i="2"/>
  <c r="H877" i="2"/>
  <c r="F877" i="2"/>
  <c r="E877" i="2"/>
  <c r="J876" i="2"/>
  <c r="I876" i="2"/>
  <c r="H876" i="2"/>
  <c r="F876" i="2"/>
  <c r="E876" i="2"/>
  <c r="J875" i="2"/>
  <c r="I875" i="2"/>
  <c r="H875" i="2"/>
  <c r="F875" i="2"/>
  <c r="E875" i="2"/>
  <c r="J874" i="2"/>
  <c r="I874" i="2"/>
  <c r="H874" i="2"/>
  <c r="F874" i="2"/>
  <c r="E874" i="2"/>
  <c r="J873" i="2"/>
  <c r="I873" i="2"/>
  <c r="H873" i="2"/>
  <c r="F873" i="2"/>
  <c r="E873" i="2"/>
  <c r="J872" i="2"/>
  <c r="I872" i="2"/>
  <c r="H872" i="2"/>
  <c r="F872" i="2"/>
  <c r="E872" i="2"/>
  <c r="J871" i="2"/>
  <c r="I871" i="2"/>
  <c r="H871" i="2"/>
  <c r="F871" i="2"/>
  <c r="E871" i="2"/>
  <c r="J870" i="2"/>
  <c r="I870" i="2"/>
  <c r="H870" i="2"/>
  <c r="F870" i="2"/>
  <c r="E870" i="2"/>
  <c r="J869" i="2"/>
  <c r="I869" i="2"/>
  <c r="H869" i="2"/>
  <c r="F869" i="2"/>
  <c r="E869" i="2"/>
  <c r="J868" i="2"/>
  <c r="I868" i="2"/>
  <c r="H868" i="2"/>
  <c r="F868" i="2"/>
  <c r="E868" i="2"/>
  <c r="J867" i="2"/>
  <c r="I867" i="2"/>
  <c r="H867" i="2"/>
  <c r="F867" i="2"/>
  <c r="E867" i="2"/>
  <c r="J866" i="2"/>
  <c r="I866" i="2"/>
  <c r="H866" i="2"/>
  <c r="F866" i="2"/>
  <c r="E866" i="2"/>
  <c r="J865" i="2"/>
  <c r="I865" i="2"/>
  <c r="H865" i="2"/>
  <c r="F865" i="2"/>
  <c r="E865" i="2"/>
  <c r="J864" i="2"/>
  <c r="I864" i="2"/>
  <c r="H864" i="2"/>
  <c r="F864" i="2"/>
  <c r="E864" i="2"/>
  <c r="J863" i="2"/>
  <c r="I863" i="2"/>
  <c r="H863" i="2"/>
  <c r="F863" i="2"/>
  <c r="E863" i="2"/>
  <c r="J862" i="2"/>
  <c r="I862" i="2"/>
  <c r="H862" i="2"/>
  <c r="F862" i="2"/>
  <c r="E862" i="2"/>
  <c r="J861" i="2"/>
  <c r="I861" i="2"/>
  <c r="H861" i="2"/>
  <c r="F861" i="2"/>
  <c r="E861" i="2"/>
  <c r="J860" i="2"/>
  <c r="I860" i="2"/>
  <c r="H860" i="2"/>
  <c r="F860" i="2"/>
  <c r="E860" i="2"/>
  <c r="J859" i="2"/>
  <c r="I859" i="2"/>
  <c r="H859" i="2"/>
  <c r="F859" i="2"/>
  <c r="E859" i="2"/>
  <c r="J858" i="2"/>
  <c r="I858" i="2"/>
  <c r="H858" i="2"/>
  <c r="F858" i="2"/>
  <c r="E858" i="2"/>
  <c r="J857" i="2"/>
  <c r="I857" i="2"/>
  <c r="H857" i="2"/>
  <c r="F857" i="2"/>
  <c r="E857" i="2"/>
  <c r="J856" i="2"/>
  <c r="I856" i="2"/>
  <c r="H856" i="2"/>
  <c r="F856" i="2"/>
  <c r="E856" i="2"/>
  <c r="J855" i="2"/>
  <c r="I855" i="2"/>
  <c r="H855" i="2"/>
  <c r="F855" i="2"/>
  <c r="E855" i="2"/>
  <c r="J854" i="2"/>
  <c r="I854" i="2"/>
  <c r="H854" i="2"/>
  <c r="F854" i="2"/>
  <c r="E854" i="2"/>
  <c r="J853" i="2"/>
  <c r="I853" i="2"/>
  <c r="H853" i="2"/>
  <c r="F853" i="2"/>
  <c r="E853" i="2"/>
  <c r="J852" i="2"/>
  <c r="I852" i="2"/>
  <c r="H852" i="2"/>
  <c r="F852" i="2"/>
  <c r="E852" i="2"/>
  <c r="J851" i="2"/>
  <c r="I851" i="2"/>
  <c r="H851" i="2"/>
  <c r="F851" i="2"/>
  <c r="E851" i="2"/>
  <c r="J850" i="2"/>
  <c r="I850" i="2"/>
  <c r="H850" i="2"/>
  <c r="F850" i="2"/>
  <c r="E850" i="2"/>
  <c r="J849" i="2"/>
  <c r="I849" i="2"/>
  <c r="H849" i="2"/>
  <c r="F849" i="2"/>
  <c r="E849" i="2"/>
  <c r="J848" i="2"/>
  <c r="I848" i="2"/>
  <c r="H848" i="2"/>
  <c r="F848" i="2"/>
  <c r="E848" i="2"/>
  <c r="J847" i="2"/>
  <c r="I847" i="2"/>
  <c r="H847" i="2"/>
  <c r="F847" i="2"/>
  <c r="E847" i="2"/>
  <c r="J846" i="2"/>
  <c r="I846" i="2"/>
  <c r="H846" i="2"/>
  <c r="F846" i="2"/>
  <c r="E846" i="2"/>
  <c r="J845" i="2"/>
  <c r="I845" i="2"/>
  <c r="H845" i="2"/>
  <c r="F845" i="2"/>
  <c r="E845" i="2"/>
  <c r="J844" i="2"/>
  <c r="I844" i="2"/>
  <c r="H844" i="2"/>
  <c r="F844" i="2"/>
  <c r="E844" i="2"/>
  <c r="J843" i="2"/>
  <c r="I843" i="2"/>
  <c r="H843" i="2"/>
  <c r="F843" i="2"/>
  <c r="E843" i="2"/>
  <c r="J842" i="2"/>
  <c r="I842" i="2"/>
  <c r="H842" i="2"/>
  <c r="F842" i="2"/>
  <c r="E842" i="2"/>
  <c r="J841" i="2"/>
  <c r="I841" i="2"/>
  <c r="H841" i="2"/>
  <c r="F841" i="2"/>
  <c r="E841" i="2"/>
  <c r="J840" i="2"/>
  <c r="I840" i="2"/>
  <c r="H840" i="2"/>
  <c r="F840" i="2"/>
  <c r="E840" i="2"/>
  <c r="J839" i="2"/>
  <c r="I839" i="2"/>
  <c r="H839" i="2"/>
  <c r="F839" i="2"/>
  <c r="E839" i="2"/>
  <c r="J838" i="2"/>
  <c r="I838" i="2"/>
  <c r="H838" i="2"/>
  <c r="F838" i="2"/>
  <c r="E838" i="2"/>
  <c r="J837" i="2"/>
  <c r="I837" i="2"/>
  <c r="H837" i="2"/>
  <c r="F837" i="2"/>
  <c r="E837" i="2"/>
  <c r="J836" i="2"/>
  <c r="I836" i="2"/>
  <c r="H836" i="2"/>
  <c r="F836" i="2"/>
  <c r="E836" i="2"/>
  <c r="J835" i="2"/>
  <c r="I835" i="2"/>
  <c r="H835" i="2"/>
  <c r="F835" i="2"/>
  <c r="E835" i="2"/>
  <c r="J834" i="2"/>
  <c r="I834" i="2"/>
  <c r="H834" i="2"/>
  <c r="F834" i="2"/>
  <c r="E834" i="2"/>
  <c r="J833" i="2"/>
  <c r="I833" i="2"/>
  <c r="H833" i="2"/>
  <c r="F833" i="2"/>
  <c r="E833" i="2"/>
  <c r="J832" i="2"/>
  <c r="I832" i="2"/>
  <c r="H832" i="2"/>
  <c r="F832" i="2"/>
  <c r="E832" i="2"/>
  <c r="J831" i="2"/>
  <c r="I831" i="2"/>
  <c r="H831" i="2"/>
  <c r="F831" i="2"/>
  <c r="E831" i="2"/>
  <c r="J830" i="2"/>
  <c r="I830" i="2"/>
  <c r="H830" i="2"/>
  <c r="F830" i="2"/>
  <c r="E830" i="2"/>
  <c r="J829" i="2"/>
  <c r="I829" i="2"/>
  <c r="H829" i="2"/>
  <c r="F829" i="2"/>
  <c r="E829" i="2"/>
  <c r="J828" i="2"/>
  <c r="I828" i="2"/>
  <c r="H828" i="2"/>
  <c r="F828" i="2"/>
  <c r="E828" i="2"/>
  <c r="J827" i="2"/>
  <c r="I827" i="2"/>
  <c r="H827" i="2"/>
  <c r="F827" i="2"/>
  <c r="E827" i="2"/>
  <c r="J826" i="2"/>
  <c r="I826" i="2"/>
  <c r="H826" i="2"/>
  <c r="F826" i="2"/>
  <c r="E826" i="2"/>
  <c r="J825" i="2"/>
  <c r="I825" i="2"/>
  <c r="H825" i="2"/>
  <c r="F825" i="2"/>
  <c r="E825" i="2"/>
  <c r="J824" i="2"/>
  <c r="I824" i="2"/>
  <c r="H824" i="2"/>
  <c r="F824" i="2"/>
  <c r="E824" i="2"/>
  <c r="J823" i="2"/>
  <c r="I823" i="2"/>
  <c r="H823" i="2"/>
  <c r="F823" i="2"/>
  <c r="E823" i="2"/>
  <c r="J822" i="2"/>
  <c r="I822" i="2"/>
  <c r="H822" i="2"/>
  <c r="F822" i="2"/>
  <c r="E822" i="2"/>
  <c r="J821" i="2"/>
  <c r="I821" i="2"/>
  <c r="H821" i="2"/>
  <c r="F821" i="2"/>
  <c r="E821" i="2"/>
  <c r="J820" i="2"/>
  <c r="I820" i="2"/>
  <c r="H820" i="2"/>
  <c r="F820" i="2"/>
  <c r="E820" i="2"/>
  <c r="J819" i="2"/>
  <c r="I819" i="2"/>
  <c r="H819" i="2"/>
  <c r="F819" i="2"/>
  <c r="E819" i="2"/>
  <c r="J818" i="2"/>
  <c r="I818" i="2"/>
  <c r="H818" i="2"/>
  <c r="F818" i="2"/>
  <c r="E818" i="2"/>
  <c r="J817" i="2"/>
  <c r="I817" i="2"/>
  <c r="H817" i="2"/>
  <c r="F817" i="2"/>
  <c r="E817" i="2"/>
  <c r="J816" i="2"/>
  <c r="I816" i="2"/>
  <c r="H816" i="2"/>
  <c r="F816" i="2"/>
  <c r="E816" i="2"/>
  <c r="J815" i="2"/>
  <c r="I815" i="2"/>
  <c r="H815" i="2"/>
  <c r="F815" i="2"/>
  <c r="E815" i="2"/>
  <c r="J814" i="2"/>
  <c r="I814" i="2"/>
  <c r="H814" i="2"/>
  <c r="F814" i="2"/>
  <c r="E814" i="2"/>
  <c r="J813" i="2"/>
  <c r="I813" i="2"/>
  <c r="H813" i="2"/>
  <c r="F813" i="2"/>
  <c r="E813" i="2"/>
  <c r="J812" i="2"/>
  <c r="I812" i="2"/>
  <c r="H812" i="2"/>
  <c r="F812" i="2"/>
  <c r="E812" i="2"/>
  <c r="J811" i="2"/>
  <c r="I811" i="2"/>
  <c r="H811" i="2"/>
  <c r="F811" i="2"/>
  <c r="E811" i="2"/>
  <c r="J810" i="2"/>
  <c r="I810" i="2"/>
  <c r="H810" i="2"/>
  <c r="F810" i="2"/>
  <c r="E810" i="2"/>
  <c r="J809" i="2"/>
  <c r="I809" i="2"/>
  <c r="H809" i="2"/>
  <c r="F809" i="2"/>
  <c r="E809" i="2"/>
  <c r="J808" i="2"/>
  <c r="I808" i="2"/>
  <c r="H808" i="2"/>
  <c r="F808" i="2"/>
  <c r="E808" i="2"/>
  <c r="J807" i="2"/>
  <c r="I807" i="2"/>
  <c r="H807" i="2"/>
  <c r="F807" i="2"/>
  <c r="E807" i="2"/>
  <c r="J806" i="2"/>
  <c r="I806" i="2"/>
  <c r="H806" i="2"/>
  <c r="F806" i="2"/>
  <c r="E806" i="2"/>
  <c r="J805" i="2"/>
  <c r="I805" i="2"/>
  <c r="H805" i="2"/>
  <c r="F805" i="2"/>
  <c r="E805" i="2"/>
  <c r="J804" i="2"/>
  <c r="I804" i="2"/>
  <c r="H804" i="2"/>
  <c r="F804" i="2"/>
  <c r="E804" i="2"/>
  <c r="J803" i="2"/>
  <c r="I803" i="2"/>
  <c r="H803" i="2"/>
  <c r="F803" i="2"/>
  <c r="E803" i="2"/>
  <c r="J802" i="2"/>
  <c r="I802" i="2"/>
  <c r="H802" i="2"/>
  <c r="F802" i="2"/>
  <c r="E802" i="2"/>
  <c r="J801" i="2"/>
  <c r="I801" i="2"/>
  <c r="H801" i="2"/>
  <c r="F801" i="2"/>
  <c r="E801" i="2"/>
  <c r="J800" i="2"/>
  <c r="I800" i="2"/>
  <c r="H800" i="2"/>
  <c r="F800" i="2"/>
  <c r="E800" i="2"/>
  <c r="J799" i="2"/>
  <c r="I799" i="2"/>
  <c r="H799" i="2"/>
  <c r="F799" i="2"/>
  <c r="E799" i="2"/>
  <c r="J798" i="2"/>
  <c r="I798" i="2"/>
  <c r="H798" i="2"/>
  <c r="F798" i="2"/>
  <c r="E798" i="2"/>
  <c r="J797" i="2"/>
  <c r="I797" i="2"/>
  <c r="H797" i="2"/>
  <c r="F797" i="2"/>
  <c r="E797" i="2"/>
  <c r="J796" i="2"/>
  <c r="I796" i="2"/>
  <c r="H796" i="2"/>
  <c r="F796" i="2"/>
  <c r="E796" i="2"/>
  <c r="J795" i="2"/>
  <c r="I795" i="2"/>
  <c r="H795" i="2"/>
  <c r="F795" i="2"/>
  <c r="E795" i="2"/>
  <c r="J794" i="2"/>
  <c r="I794" i="2"/>
  <c r="H794" i="2"/>
  <c r="F794" i="2"/>
  <c r="E794" i="2"/>
  <c r="J793" i="2"/>
  <c r="I793" i="2"/>
  <c r="H793" i="2"/>
  <c r="F793" i="2"/>
  <c r="E793" i="2"/>
  <c r="J792" i="2"/>
  <c r="I792" i="2"/>
  <c r="H792" i="2"/>
  <c r="F792" i="2"/>
  <c r="E792" i="2"/>
  <c r="J791" i="2"/>
  <c r="I791" i="2"/>
  <c r="H791" i="2"/>
  <c r="F791" i="2"/>
  <c r="E791" i="2"/>
  <c r="J790" i="2"/>
  <c r="I790" i="2"/>
  <c r="H790" i="2"/>
  <c r="F790" i="2"/>
  <c r="E790" i="2"/>
  <c r="J789" i="2"/>
  <c r="I789" i="2"/>
  <c r="H789" i="2"/>
  <c r="F789" i="2"/>
  <c r="E789" i="2"/>
  <c r="J788" i="2"/>
  <c r="I788" i="2"/>
  <c r="H788" i="2"/>
  <c r="F788" i="2"/>
  <c r="E788" i="2"/>
  <c r="J787" i="2"/>
  <c r="I787" i="2"/>
  <c r="H787" i="2"/>
  <c r="F787" i="2"/>
  <c r="E787" i="2"/>
  <c r="J786" i="2"/>
  <c r="I786" i="2"/>
  <c r="H786" i="2"/>
  <c r="F786" i="2"/>
  <c r="E786" i="2"/>
  <c r="J785" i="2"/>
  <c r="I785" i="2"/>
  <c r="H785" i="2"/>
  <c r="F785" i="2"/>
  <c r="E785" i="2"/>
  <c r="J784" i="2"/>
  <c r="I784" i="2"/>
  <c r="H784" i="2"/>
  <c r="F784" i="2"/>
  <c r="E784" i="2"/>
  <c r="J783" i="2"/>
  <c r="I783" i="2"/>
  <c r="H783" i="2"/>
  <c r="F783" i="2"/>
  <c r="E783" i="2"/>
  <c r="J782" i="2"/>
  <c r="I782" i="2"/>
  <c r="H782" i="2"/>
  <c r="F782" i="2"/>
  <c r="E782" i="2"/>
  <c r="J781" i="2"/>
  <c r="I781" i="2"/>
  <c r="H781" i="2"/>
  <c r="F781" i="2"/>
  <c r="E781" i="2"/>
  <c r="J780" i="2"/>
  <c r="I780" i="2"/>
  <c r="H780" i="2"/>
  <c r="F780" i="2"/>
  <c r="E780" i="2"/>
  <c r="J779" i="2"/>
  <c r="I779" i="2"/>
  <c r="H779" i="2"/>
  <c r="F779" i="2"/>
  <c r="E779" i="2"/>
  <c r="J778" i="2"/>
  <c r="I778" i="2"/>
  <c r="H778" i="2"/>
  <c r="F778" i="2"/>
  <c r="E778" i="2"/>
  <c r="J777" i="2"/>
  <c r="I777" i="2"/>
  <c r="H777" i="2"/>
  <c r="F777" i="2"/>
  <c r="E777" i="2"/>
  <c r="J776" i="2"/>
  <c r="I776" i="2"/>
  <c r="H776" i="2"/>
  <c r="F776" i="2"/>
  <c r="E776" i="2"/>
  <c r="J775" i="2"/>
  <c r="I775" i="2"/>
  <c r="H775" i="2"/>
  <c r="F775" i="2"/>
  <c r="E775" i="2"/>
  <c r="J774" i="2"/>
  <c r="I774" i="2"/>
  <c r="H774" i="2"/>
  <c r="F774" i="2"/>
  <c r="E774" i="2"/>
  <c r="J773" i="2"/>
  <c r="I773" i="2"/>
  <c r="H773" i="2"/>
  <c r="F773" i="2"/>
  <c r="E773" i="2"/>
  <c r="J772" i="2"/>
  <c r="I772" i="2"/>
  <c r="H772" i="2"/>
  <c r="F772" i="2"/>
  <c r="E772" i="2"/>
  <c r="J771" i="2"/>
  <c r="I771" i="2"/>
  <c r="H771" i="2"/>
  <c r="F771" i="2"/>
  <c r="E771" i="2"/>
  <c r="J770" i="2"/>
  <c r="I770" i="2"/>
  <c r="H770" i="2"/>
  <c r="F770" i="2"/>
  <c r="E770" i="2"/>
  <c r="J769" i="2"/>
  <c r="I769" i="2"/>
  <c r="H769" i="2"/>
  <c r="F769" i="2"/>
  <c r="E769" i="2"/>
  <c r="J768" i="2"/>
  <c r="I768" i="2"/>
  <c r="H768" i="2"/>
  <c r="F768" i="2"/>
  <c r="E768" i="2"/>
  <c r="J767" i="2"/>
  <c r="I767" i="2"/>
  <c r="H767" i="2"/>
  <c r="F767" i="2"/>
  <c r="E767" i="2"/>
  <c r="J766" i="2"/>
  <c r="I766" i="2"/>
  <c r="H766" i="2"/>
  <c r="F766" i="2"/>
  <c r="E766" i="2"/>
  <c r="J765" i="2"/>
  <c r="I765" i="2"/>
  <c r="H765" i="2"/>
  <c r="F765" i="2"/>
  <c r="E765" i="2"/>
  <c r="J764" i="2"/>
  <c r="I764" i="2"/>
  <c r="H764" i="2"/>
  <c r="F764" i="2"/>
  <c r="E764" i="2"/>
  <c r="J763" i="2"/>
  <c r="I763" i="2"/>
  <c r="H763" i="2"/>
  <c r="F763" i="2"/>
  <c r="E763" i="2"/>
  <c r="J762" i="2"/>
  <c r="I762" i="2"/>
  <c r="H762" i="2"/>
  <c r="F762" i="2"/>
  <c r="E762" i="2"/>
  <c r="J761" i="2"/>
  <c r="I761" i="2"/>
  <c r="H761" i="2"/>
  <c r="F761" i="2"/>
  <c r="E761" i="2"/>
  <c r="J760" i="2"/>
  <c r="I760" i="2"/>
  <c r="H760" i="2"/>
  <c r="F760" i="2"/>
  <c r="E760" i="2"/>
  <c r="J759" i="2"/>
  <c r="I759" i="2"/>
  <c r="H759" i="2"/>
  <c r="F759" i="2"/>
  <c r="E759" i="2"/>
  <c r="J758" i="2"/>
  <c r="I758" i="2"/>
  <c r="H758" i="2"/>
  <c r="F758" i="2"/>
  <c r="E758" i="2"/>
  <c r="J757" i="2"/>
  <c r="I757" i="2"/>
  <c r="H757" i="2"/>
  <c r="F757" i="2"/>
  <c r="E757" i="2"/>
  <c r="J756" i="2"/>
  <c r="I756" i="2"/>
  <c r="H756" i="2"/>
  <c r="F756" i="2"/>
  <c r="E756" i="2"/>
  <c r="J755" i="2"/>
  <c r="I755" i="2"/>
  <c r="H755" i="2"/>
  <c r="F755" i="2"/>
  <c r="E755" i="2"/>
  <c r="J754" i="2"/>
  <c r="I754" i="2"/>
  <c r="H754" i="2"/>
  <c r="F754" i="2"/>
  <c r="E754" i="2"/>
  <c r="J753" i="2"/>
  <c r="I753" i="2"/>
  <c r="H753" i="2"/>
  <c r="F753" i="2"/>
  <c r="E753" i="2"/>
  <c r="J752" i="2"/>
  <c r="I752" i="2"/>
  <c r="H752" i="2"/>
  <c r="F752" i="2"/>
  <c r="E752" i="2"/>
  <c r="J751" i="2"/>
  <c r="I751" i="2"/>
  <c r="H751" i="2"/>
  <c r="F751" i="2"/>
  <c r="E751" i="2"/>
  <c r="J750" i="2"/>
  <c r="I750" i="2"/>
  <c r="H750" i="2"/>
  <c r="F750" i="2"/>
  <c r="E750" i="2"/>
  <c r="J749" i="2"/>
  <c r="I749" i="2"/>
  <c r="H749" i="2"/>
  <c r="F749" i="2"/>
  <c r="E749" i="2"/>
  <c r="J748" i="2"/>
  <c r="I748" i="2"/>
  <c r="H748" i="2"/>
  <c r="F748" i="2"/>
  <c r="E748" i="2"/>
  <c r="J747" i="2"/>
  <c r="I747" i="2"/>
  <c r="H747" i="2"/>
  <c r="F747" i="2"/>
  <c r="E747" i="2"/>
  <c r="J746" i="2"/>
  <c r="I746" i="2"/>
  <c r="H746" i="2"/>
  <c r="F746" i="2"/>
  <c r="E746" i="2"/>
  <c r="J745" i="2"/>
  <c r="I745" i="2"/>
  <c r="H745" i="2"/>
  <c r="F745" i="2"/>
  <c r="E745" i="2"/>
  <c r="J744" i="2"/>
  <c r="I744" i="2"/>
  <c r="H744" i="2"/>
  <c r="F744" i="2"/>
  <c r="E744" i="2"/>
  <c r="J743" i="2"/>
  <c r="I743" i="2"/>
  <c r="H743" i="2"/>
  <c r="F743" i="2"/>
  <c r="E743" i="2"/>
  <c r="J742" i="2"/>
  <c r="I742" i="2"/>
  <c r="H742" i="2"/>
  <c r="F742" i="2"/>
  <c r="E742" i="2"/>
  <c r="J741" i="2"/>
  <c r="I741" i="2"/>
  <c r="H741" i="2"/>
  <c r="F741" i="2"/>
  <c r="E741" i="2"/>
  <c r="J740" i="2"/>
  <c r="I740" i="2"/>
  <c r="H740" i="2"/>
  <c r="F740" i="2"/>
  <c r="E740" i="2"/>
  <c r="J739" i="2"/>
  <c r="I739" i="2"/>
  <c r="H739" i="2"/>
  <c r="F739" i="2"/>
  <c r="E739" i="2"/>
  <c r="J738" i="2"/>
  <c r="I738" i="2"/>
  <c r="H738" i="2"/>
  <c r="F738" i="2"/>
  <c r="E738" i="2"/>
  <c r="J737" i="2"/>
  <c r="I737" i="2"/>
  <c r="H737" i="2"/>
  <c r="F737" i="2"/>
  <c r="E737" i="2"/>
  <c r="J736" i="2"/>
  <c r="I736" i="2"/>
  <c r="H736" i="2"/>
  <c r="F736" i="2"/>
  <c r="E736" i="2"/>
  <c r="J735" i="2"/>
  <c r="I735" i="2"/>
  <c r="H735" i="2"/>
  <c r="F735" i="2"/>
  <c r="E735" i="2"/>
  <c r="J734" i="2"/>
  <c r="I734" i="2"/>
  <c r="H734" i="2"/>
  <c r="F734" i="2"/>
  <c r="E734" i="2"/>
  <c r="J733" i="2"/>
  <c r="I733" i="2"/>
  <c r="H733" i="2"/>
  <c r="F733" i="2"/>
  <c r="E733" i="2"/>
  <c r="J732" i="2"/>
  <c r="I732" i="2"/>
  <c r="H732" i="2"/>
  <c r="F732" i="2"/>
  <c r="E732" i="2"/>
  <c r="J731" i="2"/>
  <c r="I731" i="2"/>
  <c r="H731" i="2"/>
  <c r="F731" i="2"/>
  <c r="E731" i="2"/>
  <c r="J730" i="2"/>
  <c r="I730" i="2"/>
  <c r="H730" i="2"/>
  <c r="F730" i="2"/>
  <c r="E730" i="2"/>
  <c r="J729" i="2"/>
  <c r="I729" i="2"/>
  <c r="H729" i="2"/>
  <c r="F729" i="2"/>
  <c r="E729" i="2"/>
  <c r="J728" i="2"/>
  <c r="I728" i="2"/>
  <c r="H728" i="2"/>
  <c r="F728" i="2"/>
  <c r="E728" i="2"/>
  <c r="J727" i="2"/>
  <c r="I727" i="2"/>
  <c r="H727" i="2"/>
  <c r="F727" i="2"/>
  <c r="E727" i="2"/>
  <c r="J726" i="2"/>
  <c r="I726" i="2"/>
  <c r="H726" i="2"/>
  <c r="F726" i="2"/>
  <c r="E726" i="2"/>
  <c r="J725" i="2"/>
  <c r="I725" i="2"/>
  <c r="H725" i="2"/>
  <c r="F725" i="2"/>
  <c r="E725" i="2"/>
  <c r="J724" i="2"/>
  <c r="I724" i="2"/>
  <c r="H724" i="2"/>
  <c r="F724" i="2"/>
  <c r="E724" i="2"/>
  <c r="J723" i="2"/>
  <c r="I723" i="2"/>
  <c r="H723" i="2"/>
  <c r="F723" i="2"/>
  <c r="E723" i="2"/>
  <c r="J722" i="2"/>
  <c r="I722" i="2"/>
  <c r="H722" i="2"/>
  <c r="F722" i="2"/>
  <c r="E722" i="2"/>
  <c r="J721" i="2"/>
  <c r="I721" i="2"/>
  <c r="H721" i="2"/>
  <c r="F721" i="2"/>
  <c r="E721" i="2"/>
  <c r="J720" i="2"/>
  <c r="I720" i="2"/>
  <c r="H720" i="2"/>
  <c r="F720" i="2"/>
  <c r="E720" i="2"/>
  <c r="J719" i="2"/>
  <c r="I719" i="2"/>
  <c r="H719" i="2"/>
  <c r="F719" i="2"/>
  <c r="E719" i="2"/>
  <c r="J718" i="2"/>
  <c r="I718" i="2"/>
  <c r="H718" i="2"/>
  <c r="F718" i="2"/>
  <c r="E718" i="2"/>
  <c r="J717" i="2"/>
  <c r="I717" i="2"/>
  <c r="H717" i="2"/>
  <c r="F717" i="2"/>
  <c r="E717" i="2"/>
  <c r="J716" i="2"/>
  <c r="I716" i="2"/>
  <c r="H716" i="2"/>
  <c r="F716" i="2"/>
  <c r="E716" i="2"/>
  <c r="J715" i="2"/>
  <c r="I715" i="2"/>
  <c r="H715" i="2"/>
  <c r="F715" i="2"/>
  <c r="E715" i="2"/>
  <c r="J714" i="2"/>
  <c r="I714" i="2"/>
  <c r="H714" i="2"/>
  <c r="F714" i="2"/>
  <c r="E714" i="2"/>
  <c r="J713" i="2"/>
  <c r="I713" i="2"/>
  <c r="H713" i="2"/>
  <c r="F713" i="2"/>
  <c r="E713" i="2"/>
  <c r="J712" i="2"/>
  <c r="I712" i="2"/>
  <c r="H712" i="2"/>
  <c r="F712" i="2"/>
  <c r="E712" i="2"/>
  <c r="J711" i="2"/>
  <c r="I711" i="2"/>
  <c r="H711" i="2"/>
  <c r="F711" i="2"/>
  <c r="E711" i="2"/>
  <c r="J710" i="2"/>
  <c r="I710" i="2"/>
  <c r="H710" i="2"/>
  <c r="F710" i="2"/>
  <c r="E710" i="2"/>
  <c r="J709" i="2"/>
  <c r="I709" i="2"/>
  <c r="H709" i="2"/>
  <c r="F709" i="2"/>
  <c r="E709" i="2"/>
  <c r="J708" i="2"/>
  <c r="I708" i="2"/>
  <c r="H708" i="2"/>
  <c r="F708" i="2"/>
  <c r="E708" i="2"/>
  <c r="J707" i="2"/>
  <c r="I707" i="2"/>
  <c r="H707" i="2"/>
  <c r="F707" i="2"/>
  <c r="E707" i="2"/>
  <c r="J706" i="2"/>
  <c r="I706" i="2"/>
  <c r="H706" i="2"/>
  <c r="F706" i="2"/>
  <c r="E706" i="2"/>
  <c r="J705" i="2"/>
  <c r="I705" i="2"/>
  <c r="H705" i="2"/>
  <c r="F705" i="2"/>
  <c r="E705" i="2"/>
  <c r="J704" i="2"/>
  <c r="I704" i="2"/>
  <c r="H704" i="2"/>
  <c r="F704" i="2"/>
  <c r="E704" i="2"/>
  <c r="J703" i="2"/>
  <c r="I703" i="2"/>
  <c r="H703" i="2"/>
  <c r="F703" i="2"/>
  <c r="E703" i="2"/>
  <c r="J702" i="2"/>
  <c r="I702" i="2"/>
  <c r="H702" i="2"/>
  <c r="F702" i="2"/>
  <c r="E702" i="2"/>
  <c r="J701" i="2"/>
  <c r="I701" i="2"/>
  <c r="H701" i="2"/>
  <c r="F701" i="2"/>
  <c r="E701" i="2"/>
  <c r="J700" i="2"/>
  <c r="I700" i="2"/>
  <c r="H700" i="2"/>
  <c r="F700" i="2"/>
  <c r="E700" i="2"/>
  <c r="J699" i="2"/>
  <c r="I699" i="2"/>
  <c r="H699" i="2"/>
  <c r="F699" i="2"/>
  <c r="E699" i="2"/>
  <c r="J698" i="2"/>
  <c r="I698" i="2"/>
  <c r="H698" i="2"/>
  <c r="F698" i="2"/>
  <c r="E698" i="2"/>
  <c r="J697" i="2"/>
  <c r="I697" i="2"/>
  <c r="H697" i="2"/>
  <c r="F697" i="2"/>
  <c r="E697" i="2"/>
  <c r="J696" i="2"/>
  <c r="I696" i="2"/>
  <c r="H696" i="2"/>
  <c r="F696" i="2"/>
  <c r="E696" i="2"/>
  <c r="J695" i="2"/>
  <c r="I695" i="2"/>
  <c r="H695" i="2"/>
  <c r="F695" i="2"/>
  <c r="E695" i="2"/>
  <c r="J694" i="2"/>
  <c r="I694" i="2"/>
  <c r="H694" i="2"/>
  <c r="F694" i="2"/>
  <c r="E694" i="2"/>
  <c r="J693" i="2"/>
  <c r="I693" i="2"/>
  <c r="H693" i="2"/>
  <c r="F693" i="2"/>
  <c r="E693" i="2"/>
  <c r="J692" i="2"/>
  <c r="I692" i="2"/>
  <c r="H692" i="2"/>
  <c r="F692" i="2"/>
  <c r="E692" i="2"/>
  <c r="J691" i="2"/>
  <c r="I691" i="2"/>
  <c r="H691" i="2"/>
  <c r="F691" i="2"/>
  <c r="E691" i="2"/>
  <c r="J690" i="2"/>
  <c r="I690" i="2"/>
  <c r="H690" i="2"/>
  <c r="F690" i="2"/>
  <c r="E690" i="2"/>
  <c r="J689" i="2"/>
  <c r="I689" i="2"/>
  <c r="H689" i="2"/>
  <c r="F689" i="2"/>
  <c r="E689" i="2"/>
  <c r="J688" i="2"/>
  <c r="I688" i="2"/>
  <c r="H688" i="2"/>
  <c r="F688" i="2"/>
  <c r="E688" i="2"/>
  <c r="J687" i="2"/>
  <c r="I687" i="2"/>
  <c r="H687" i="2"/>
  <c r="F687" i="2"/>
  <c r="E687" i="2"/>
  <c r="J686" i="2"/>
  <c r="I686" i="2"/>
  <c r="H686" i="2"/>
  <c r="F686" i="2"/>
  <c r="E686" i="2"/>
  <c r="J685" i="2"/>
  <c r="I685" i="2"/>
  <c r="H685" i="2"/>
  <c r="F685" i="2"/>
  <c r="E685" i="2"/>
  <c r="J684" i="2"/>
  <c r="I684" i="2"/>
  <c r="H684" i="2"/>
  <c r="F684" i="2"/>
  <c r="E684" i="2"/>
  <c r="J683" i="2"/>
  <c r="I683" i="2"/>
  <c r="H683" i="2"/>
  <c r="F683" i="2"/>
  <c r="E683" i="2"/>
  <c r="J682" i="2"/>
  <c r="I682" i="2"/>
  <c r="H682" i="2"/>
  <c r="F682" i="2"/>
  <c r="E682" i="2"/>
  <c r="J681" i="2"/>
  <c r="I681" i="2"/>
  <c r="H681" i="2"/>
  <c r="F681" i="2"/>
  <c r="E681" i="2"/>
  <c r="J680" i="2"/>
  <c r="I680" i="2"/>
  <c r="H680" i="2"/>
  <c r="F680" i="2"/>
  <c r="E680" i="2"/>
  <c r="J679" i="2"/>
  <c r="I679" i="2"/>
  <c r="H679" i="2"/>
  <c r="F679" i="2"/>
  <c r="E679" i="2"/>
  <c r="J678" i="2"/>
  <c r="I678" i="2"/>
  <c r="H678" i="2"/>
  <c r="F678" i="2"/>
  <c r="E678" i="2"/>
  <c r="J677" i="2"/>
  <c r="I677" i="2"/>
  <c r="H677" i="2"/>
  <c r="F677" i="2"/>
  <c r="E677" i="2"/>
  <c r="J676" i="2"/>
  <c r="I676" i="2"/>
  <c r="H676" i="2"/>
  <c r="F676" i="2"/>
  <c r="E676" i="2"/>
  <c r="J675" i="2"/>
  <c r="I675" i="2"/>
  <c r="H675" i="2"/>
  <c r="F675" i="2"/>
  <c r="E675" i="2"/>
  <c r="J674" i="2"/>
  <c r="I674" i="2"/>
  <c r="H674" i="2"/>
  <c r="F674" i="2"/>
  <c r="E674" i="2"/>
  <c r="J673" i="2"/>
  <c r="I673" i="2"/>
  <c r="H673" i="2"/>
  <c r="F673" i="2"/>
  <c r="E673" i="2"/>
  <c r="J672" i="2"/>
  <c r="I672" i="2"/>
  <c r="H672" i="2"/>
  <c r="F672" i="2"/>
  <c r="E672" i="2"/>
  <c r="J671" i="2"/>
  <c r="I671" i="2"/>
  <c r="H671" i="2"/>
  <c r="F671" i="2"/>
  <c r="E671" i="2"/>
  <c r="J670" i="2"/>
  <c r="I670" i="2"/>
  <c r="H670" i="2"/>
  <c r="F670" i="2"/>
  <c r="E670" i="2"/>
  <c r="J669" i="2"/>
  <c r="I669" i="2"/>
  <c r="H669" i="2"/>
  <c r="F669" i="2"/>
  <c r="E669" i="2"/>
  <c r="J668" i="2"/>
  <c r="I668" i="2"/>
  <c r="H668" i="2"/>
  <c r="F668" i="2"/>
  <c r="E668" i="2"/>
  <c r="J667" i="2"/>
  <c r="I667" i="2"/>
  <c r="H667" i="2"/>
  <c r="F667" i="2"/>
  <c r="E667" i="2"/>
  <c r="J666" i="2"/>
  <c r="I666" i="2"/>
  <c r="H666" i="2"/>
  <c r="F666" i="2"/>
  <c r="E666" i="2"/>
  <c r="J665" i="2"/>
  <c r="I665" i="2"/>
  <c r="H665" i="2"/>
  <c r="F665" i="2"/>
  <c r="E665" i="2"/>
  <c r="J664" i="2"/>
  <c r="I664" i="2"/>
  <c r="H664" i="2"/>
  <c r="F664" i="2"/>
  <c r="E664" i="2"/>
  <c r="J663" i="2"/>
  <c r="I663" i="2"/>
  <c r="H663" i="2"/>
  <c r="F663" i="2"/>
  <c r="E663" i="2"/>
  <c r="J662" i="2"/>
  <c r="I662" i="2"/>
  <c r="H662" i="2"/>
  <c r="F662" i="2"/>
  <c r="E662" i="2"/>
  <c r="J661" i="2"/>
  <c r="I661" i="2"/>
  <c r="H661" i="2"/>
  <c r="F661" i="2"/>
  <c r="E661" i="2"/>
  <c r="J660" i="2"/>
  <c r="I660" i="2"/>
  <c r="H660" i="2"/>
  <c r="F660" i="2"/>
  <c r="E660" i="2"/>
  <c r="J659" i="2"/>
  <c r="I659" i="2"/>
  <c r="H659" i="2"/>
  <c r="F659" i="2"/>
  <c r="E659" i="2"/>
  <c r="J658" i="2"/>
  <c r="I658" i="2"/>
  <c r="H658" i="2"/>
  <c r="F658" i="2"/>
  <c r="E658" i="2"/>
  <c r="J657" i="2"/>
  <c r="I657" i="2"/>
  <c r="H657" i="2"/>
  <c r="F657" i="2"/>
  <c r="E657" i="2"/>
  <c r="J656" i="2"/>
  <c r="I656" i="2"/>
  <c r="H656" i="2"/>
  <c r="F656" i="2"/>
  <c r="E656" i="2"/>
  <c r="J655" i="2"/>
  <c r="I655" i="2"/>
  <c r="H655" i="2"/>
  <c r="F655" i="2"/>
  <c r="E655" i="2"/>
  <c r="J654" i="2"/>
  <c r="I654" i="2"/>
  <c r="H654" i="2"/>
  <c r="F654" i="2"/>
  <c r="E654" i="2"/>
  <c r="J653" i="2"/>
  <c r="I653" i="2"/>
  <c r="H653" i="2"/>
  <c r="F653" i="2"/>
  <c r="E653" i="2"/>
  <c r="J652" i="2"/>
  <c r="I652" i="2"/>
  <c r="H652" i="2"/>
  <c r="F652" i="2"/>
  <c r="E652" i="2"/>
  <c r="J651" i="2"/>
  <c r="I651" i="2"/>
  <c r="H651" i="2"/>
  <c r="F651" i="2"/>
  <c r="E651" i="2"/>
  <c r="J650" i="2"/>
  <c r="I650" i="2"/>
  <c r="H650" i="2"/>
  <c r="F650" i="2"/>
  <c r="E650" i="2"/>
  <c r="J649" i="2"/>
  <c r="I649" i="2"/>
  <c r="H649" i="2"/>
  <c r="F649" i="2"/>
  <c r="E649" i="2"/>
  <c r="J648" i="2"/>
  <c r="I648" i="2"/>
  <c r="H648" i="2"/>
  <c r="F648" i="2"/>
  <c r="E648" i="2"/>
  <c r="J647" i="2"/>
  <c r="I647" i="2"/>
  <c r="H647" i="2"/>
  <c r="F647" i="2"/>
  <c r="E647" i="2"/>
  <c r="J646" i="2"/>
  <c r="I646" i="2"/>
  <c r="H646" i="2"/>
  <c r="F646" i="2"/>
  <c r="E646" i="2"/>
  <c r="J645" i="2"/>
  <c r="I645" i="2"/>
  <c r="H645" i="2"/>
  <c r="F645" i="2"/>
  <c r="E645" i="2"/>
  <c r="J644" i="2"/>
  <c r="I644" i="2"/>
  <c r="H644" i="2"/>
  <c r="F644" i="2"/>
  <c r="E644" i="2"/>
  <c r="J643" i="2"/>
  <c r="I643" i="2"/>
  <c r="H643" i="2"/>
  <c r="F643" i="2"/>
  <c r="E643" i="2"/>
  <c r="J642" i="2"/>
  <c r="I642" i="2"/>
  <c r="H642" i="2"/>
  <c r="F642" i="2"/>
  <c r="E642" i="2"/>
  <c r="J641" i="2"/>
  <c r="I641" i="2"/>
  <c r="H641" i="2"/>
  <c r="F641" i="2"/>
  <c r="E641" i="2"/>
  <c r="J640" i="2"/>
  <c r="I640" i="2"/>
  <c r="H640" i="2"/>
  <c r="F640" i="2"/>
  <c r="E640" i="2"/>
  <c r="J639" i="2"/>
  <c r="I639" i="2"/>
  <c r="H639" i="2"/>
  <c r="F639" i="2"/>
  <c r="E639" i="2"/>
  <c r="J638" i="2"/>
  <c r="I638" i="2"/>
  <c r="H638" i="2"/>
  <c r="F638" i="2"/>
  <c r="E638" i="2"/>
  <c r="J637" i="2"/>
  <c r="I637" i="2"/>
  <c r="H637" i="2"/>
  <c r="F637" i="2"/>
  <c r="E637" i="2"/>
  <c r="J636" i="2"/>
  <c r="I636" i="2"/>
  <c r="H636" i="2"/>
  <c r="F636" i="2"/>
  <c r="E636" i="2"/>
  <c r="J635" i="2"/>
  <c r="I635" i="2"/>
  <c r="H635" i="2"/>
  <c r="F635" i="2"/>
  <c r="E635" i="2"/>
  <c r="J634" i="2"/>
  <c r="I634" i="2"/>
  <c r="H634" i="2"/>
  <c r="F634" i="2"/>
  <c r="E634" i="2"/>
  <c r="J633" i="2"/>
  <c r="I633" i="2"/>
  <c r="H633" i="2"/>
  <c r="F633" i="2"/>
  <c r="E633" i="2"/>
  <c r="J632" i="2"/>
  <c r="I632" i="2"/>
  <c r="H632" i="2"/>
  <c r="F632" i="2"/>
  <c r="E632" i="2"/>
  <c r="J631" i="2"/>
  <c r="I631" i="2"/>
  <c r="H631" i="2"/>
  <c r="F631" i="2"/>
  <c r="E631" i="2"/>
  <c r="J630" i="2"/>
  <c r="I630" i="2"/>
  <c r="H630" i="2"/>
  <c r="F630" i="2"/>
  <c r="E630" i="2"/>
  <c r="J629" i="2"/>
  <c r="I629" i="2"/>
  <c r="H629" i="2"/>
  <c r="F629" i="2"/>
  <c r="E629" i="2"/>
  <c r="J628" i="2"/>
  <c r="I628" i="2"/>
  <c r="H628" i="2"/>
  <c r="F628" i="2"/>
  <c r="E628" i="2"/>
  <c r="J627" i="2"/>
  <c r="I627" i="2"/>
  <c r="H627" i="2"/>
  <c r="F627" i="2"/>
  <c r="E627" i="2"/>
  <c r="J626" i="2"/>
  <c r="I626" i="2"/>
  <c r="H626" i="2"/>
  <c r="F626" i="2"/>
  <c r="E626" i="2"/>
  <c r="J625" i="2"/>
  <c r="I625" i="2"/>
  <c r="H625" i="2"/>
  <c r="F625" i="2"/>
  <c r="E625" i="2"/>
  <c r="J624" i="2"/>
  <c r="I624" i="2"/>
  <c r="H624" i="2"/>
  <c r="F624" i="2"/>
  <c r="E624" i="2"/>
  <c r="J623" i="2"/>
  <c r="I623" i="2"/>
  <c r="H623" i="2"/>
  <c r="F623" i="2"/>
  <c r="E623" i="2"/>
  <c r="J622" i="2"/>
  <c r="I622" i="2"/>
  <c r="H622" i="2"/>
  <c r="F622" i="2"/>
  <c r="E622" i="2"/>
  <c r="J621" i="2"/>
  <c r="I621" i="2"/>
  <c r="H621" i="2"/>
  <c r="F621" i="2"/>
  <c r="E621" i="2"/>
  <c r="J620" i="2"/>
  <c r="I620" i="2"/>
  <c r="H620" i="2"/>
  <c r="F620" i="2"/>
  <c r="E620" i="2"/>
  <c r="J619" i="2"/>
  <c r="I619" i="2"/>
  <c r="H619" i="2"/>
  <c r="F619" i="2"/>
  <c r="E619" i="2"/>
  <c r="J618" i="2"/>
  <c r="I618" i="2"/>
  <c r="H618" i="2"/>
  <c r="F618" i="2"/>
  <c r="E618" i="2"/>
  <c r="J617" i="2"/>
  <c r="I617" i="2"/>
  <c r="H617" i="2"/>
  <c r="F617" i="2"/>
  <c r="E617" i="2"/>
  <c r="J616" i="2"/>
  <c r="I616" i="2"/>
  <c r="H616" i="2"/>
  <c r="F616" i="2"/>
  <c r="E616" i="2"/>
  <c r="J615" i="2"/>
  <c r="I615" i="2"/>
  <c r="H615" i="2"/>
  <c r="F615" i="2"/>
  <c r="E615" i="2"/>
  <c r="J614" i="2"/>
  <c r="I614" i="2"/>
  <c r="H614" i="2"/>
  <c r="F614" i="2"/>
  <c r="E614" i="2"/>
  <c r="J613" i="2"/>
  <c r="I613" i="2"/>
  <c r="H613" i="2"/>
  <c r="F613" i="2"/>
  <c r="E613" i="2"/>
  <c r="J612" i="2"/>
  <c r="I612" i="2"/>
  <c r="H612" i="2"/>
  <c r="F612" i="2"/>
  <c r="E612" i="2"/>
  <c r="J611" i="2"/>
  <c r="I611" i="2"/>
  <c r="H611" i="2"/>
  <c r="F611" i="2"/>
  <c r="E611" i="2"/>
  <c r="J610" i="2"/>
  <c r="I610" i="2"/>
  <c r="H610" i="2"/>
  <c r="F610" i="2"/>
  <c r="E610" i="2"/>
  <c r="J609" i="2"/>
  <c r="I609" i="2"/>
  <c r="H609" i="2"/>
  <c r="F609" i="2"/>
  <c r="E609" i="2"/>
  <c r="J608" i="2"/>
  <c r="I608" i="2"/>
  <c r="H608" i="2"/>
  <c r="F608" i="2"/>
  <c r="E608" i="2"/>
  <c r="J607" i="2"/>
  <c r="I607" i="2"/>
  <c r="H607" i="2"/>
  <c r="F607" i="2"/>
  <c r="E607" i="2"/>
  <c r="J606" i="2"/>
  <c r="I606" i="2"/>
  <c r="H606" i="2"/>
  <c r="F606" i="2"/>
  <c r="E606" i="2"/>
  <c r="J605" i="2"/>
  <c r="I605" i="2"/>
  <c r="H605" i="2"/>
  <c r="F605" i="2"/>
  <c r="E605" i="2"/>
  <c r="J604" i="2"/>
  <c r="I604" i="2"/>
  <c r="H604" i="2"/>
  <c r="F604" i="2"/>
  <c r="E604" i="2"/>
  <c r="J603" i="2"/>
  <c r="I603" i="2"/>
  <c r="H603" i="2"/>
  <c r="F603" i="2"/>
  <c r="E603" i="2"/>
  <c r="J602" i="2"/>
  <c r="I602" i="2"/>
  <c r="H602" i="2"/>
  <c r="F602" i="2"/>
  <c r="E602" i="2"/>
  <c r="J601" i="2"/>
  <c r="I601" i="2"/>
  <c r="H601" i="2"/>
  <c r="F601" i="2"/>
  <c r="E601" i="2"/>
  <c r="J600" i="2"/>
  <c r="I600" i="2"/>
  <c r="H600" i="2"/>
  <c r="F600" i="2"/>
  <c r="E600" i="2"/>
  <c r="J599" i="2"/>
  <c r="I599" i="2"/>
  <c r="H599" i="2"/>
  <c r="F599" i="2"/>
  <c r="E599" i="2"/>
  <c r="J598" i="2"/>
  <c r="I598" i="2"/>
  <c r="H598" i="2"/>
  <c r="F598" i="2"/>
  <c r="E598" i="2"/>
  <c r="J597" i="2"/>
  <c r="I597" i="2"/>
  <c r="H597" i="2"/>
  <c r="F597" i="2"/>
  <c r="E597" i="2"/>
  <c r="J596" i="2"/>
  <c r="I596" i="2"/>
  <c r="H596" i="2"/>
  <c r="F596" i="2"/>
  <c r="E596" i="2"/>
  <c r="J595" i="2"/>
  <c r="I595" i="2"/>
  <c r="H595" i="2"/>
  <c r="F595" i="2"/>
  <c r="E595" i="2"/>
  <c r="J594" i="2"/>
  <c r="I594" i="2"/>
  <c r="H594" i="2"/>
  <c r="F594" i="2"/>
  <c r="E594" i="2"/>
  <c r="J593" i="2"/>
  <c r="I593" i="2"/>
  <c r="H593" i="2"/>
  <c r="F593" i="2"/>
  <c r="E593" i="2"/>
  <c r="J592" i="2"/>
  <c r="I592" i="2"/>
  <c r="H592" i="2"/>
  <c r="F592" i="2"/>
  <c r="E592" i="2"/>
  <c r="J591" i="2"/>
  <c r="I591" i="2"/>
  <c r="H591" i="2"/>
  <c r="F591" i="2"/>
  <c r="E591" i="2"/>
  <c r="J590" i="2"/>
  <c r="I590" i="2"/>
  <c r="H590" i="2"/>
  <c r="F590" i="2"/>
  <c r="E590" i="2"/>
  <c r="J589" i="2"/>
  <c r="I589" i="2"/>
  <c r="H589" i="2"/>
  <c r="F589" i="2"/>
  <c r="E589" i="2"/>
  <c r="J588" i="2"/>
  <c r="I588" i="2"/>
  <c r="H588" i="2"/>
  <c r="F588" i="2"/>
  <c r="E588" i="2"/>
  <c r="J587" i="2"/>
  <c r="I587" i="2"/>
  <c r="H587" i="2"/>
  <c r="F587" i="2"/>
  <c r="E587" i="2"/>
  <c r="J586" i="2"/>
  <c r="I586" i="2"/>
  <c r="H586" i="2"/>
  <c r="F586" i="2"/>
  <c r="E586" i="2"/>
  <c r="J585" i="2"/>
  <c r="I585" i="2"/>
  <c r="H585" i="2"/>
  <c r="F585" i="2"/>
  <c r="E585" i="2"/>
  <c r="J584" i="2"/>
  <c r="I584" i="2"/>
  <c r="H584" i="2"/>
  <c r="F584" i="2"/>
  <c r="E584" i="2"/>
  <c r="J583" i="2"/>
  <c r="I583" i="2"/>
  <c r="H583" i="2"/>
  <c r="F583" i="2"/>
  <c r="E583" i="2"/>
  <c r="J582" i="2"/>
  <c r="I582" i="2"/>
  <c r="H582" i="2"/>
  <c r="F582" i="2"/>
  <c r="E582" i="2"/>
  <c r="J581" i="2"/>
  <c r="I581" i="2"/>
  <c r="H581" i="2"/>
  <c r="F581" i="2"/>
  <c r="E581" i="2"/>
  <c r="J580" i="2"/>
  <c r="I580" i="2"/>
  <c r="H580" i="2"/>
  <c r="F580" i="2"/>
  <c r="E580" i="2"/>
  <c r="J579" i="2"/>
  <c r="I579" i="2"/>
  <c r="H579" i="2"/>
  <c r="F579" i="2"/>
  <c r="E579" i="2"/>
  <c r="J578" i="2"/>
  <c r="I578" i="2"/>
  <c r="H578" i="2"/>
  <c r="F578" i="2"/>
  <c r="E578" i="2"/>
  <c r="J577" i="2"/>
  <c r="I577" i="2"/>
  <c r="H577" i="2"/>
  <c r="F577" i="2"/>
  <c r="E577" i="2"/>
  <c r="J576" i="2"/>
  <c r="I576" i="2"/>
  <c r="H576" i="2"/>
  <c r="F576" i="2"/>
  <c r="E576" i="2"/>
  <c r="J575" i="2"/>
  <c r="I575" i="2"/>
  <c r="H575" i="2"/>
  <c r="F575" i="2"/>
  <c r="E575" i="2"/>
  <c r="J574" i="2"/>
  <c r="I574" i="2"/>
  <c r="H574" i="2"/>
  <c r="F574" i="2"/>
  <c r="E574" i="2"/>
  <c r="J573" i="2"/>
  <c r="I573" i="2"/>
  <c r="H573" i="2"/>
  <c r="F573" i="2"/>
  <c r="E573" i="2"/>
  <c r="J572" i="2"/>
  <c r="I572" i="2"/>
  <c r="H572" i="2"/>
  <c r="F572" i="2"/>
  <c r="E572" i="2"/>
  <c r="J571" i="2"/>
  <c r="I571" i="2"/>
  <c r="H571" i="2"/>
  <c r="F571" i="2"/>
  <c r="E571" i="2"/>
  <c r="J570" i="2"/>
  <c r="I570" i="2"/>
  <c r="H570" i="2"/>
  <c r="F570" i="2"/>
  <c r="E570" i="2"/>
  <c r="J569" i="2"/>
  <c r="I569" i="2"/>
  <c r="H569" i="2"/>
  <c r="F569" i="2"/>
  <c r="E569" i="2"/>
  <c r="J568" i="2"/>
  <c r="I568" i="2"/>
  <c r="H568" i="2"/>
  <c r="F568" i="2"/>
  <c r="E568" i="2"/>
  <c r="J567" i="2"/>
  <c r="I567" i="2"/>
  <c r="H567" i="2"/>
  <c r="F567" i="2"/>
  <c r="E567" i="2"/>
  <c r="J566" i="2"/>
  <c r="I566" i="2"/>
  <c r="H566" i="2"/>
  <c r="F566" i="2"/>
  <c r="E566" i="2"/>
  <c r="J565" i="2"/>
  <c r="I565" i="2"/>
  <c r="H565" i="2"/>
  <c r="F565" i="2"/>
  <c r="E565" i="2"/>
  <c r="J564" i="2"/>
  <c r="I564" i="2"/>
  <c r="H564" i="2"/>
  <c r="F564" i="2"/>
  <c r="E564" i="2"/>
  <c r="J563" i="2"/>
  <c r="I563" i="2"/>
  <c r="H563" i="2"/>
  <c r="F563" i="2"/>
  <c r="E563" i="2"/>
  <c r="J562" i="2"/>
  <c r="I562" i="2"/>
  <c r="H562" i="2"/>
  <c r="F562" i="2"/>
  <c r="E562" i="2"/>
  <c r="J561" i="2"/>
  <c r="I561" i="2"/>
  <c r="H561" i="2"/>
  <c r="F561" i="2"/>
  <c r="E561" i="2"/>
  <c r="J560" i="2"/>
  <c r="I560" i="2"/>
  <c r="H560" i="2"/>
  <c r="F560" i="2"/>
  <c r="E560" i="2"/>
  <c r="J559" i="2"/>
  <c r="I559" i="2"/>
  <c r="H559" i="2"/>
  <c r="F559" i="2"/>
  <c r="E559" i="2"/>
  <c r="J558" i="2"/>
  <c r="I558" i="2"/>
  <c r="H558" i="2"/>
  <c r="F558" i="2"/>
  <c r="E558" i="2"/>
  <c r="J557" i="2"/>
  <c r="I557" i="2"/>
  <c r="H557" i="2"/>
  <c r="F557" i="2"/>
  <c r="E557" i="2"/>
  <c r="J556" i="2"/>
  <c r="I556" i="2"/>
  <c r="H556" i="2"/>
  <c r="F556" i="2"/>
  <c r="E556" i="2"/>
  <c r="J555" i="2"/>
  <c r="I555" i="2"/>
  <c r="H555" i="2"/>
  <c r="F555" i="2"/>
  <c r="E555" i="2"/>
  <c r="J554" i="2"/>
  <c r="I554" i="2"/>
  <c r="H554" i="2"/>
  <c r="F554" i="2"/>
  <c r="E554" i="2"/>
  <c r="J553" i="2"/>
  <c r="I553" i="2"/>
  <c r="H553" i="2"/>
  <c r="F553" i="2"/>
  <c r="E553" i="2"/>
  <c r="J552" i="2"/>
  <c r="I552" i="2"/>
  <c r="H552" i="2"/>
  <c r="F552" i="2"/>
  <c r="E552" i="2"/>
  <c r="J551" i="2"/>
  <c r="I551" i="2"/>
  <c r="H551" i="2"/>
  <c r="F551" i="2"/>
  <c r="E551" i="2"/>
  <c r="J550" i="2"/>
  <c r="I550" i="2"/>
  <c r="H550" i="2"/>
  <c r="F550" i="2"/>
  <c r="E550" i="2"/>
  <c r="J549" i="2"/>
  <c r="I549" i="2"/>
  <c r="H549" i="2"/>
  <c r="F549" i="2"/>
  <c r="E549" i="2"/>
  <c r="J548" i="2"/>
  <c r="I548" i="2"/>
  <c r="H548" i="2"/>
  <c r="F548" i="2"/>
  <c r="E548" i="2"/>
  <c r="J547" i="2"/>
  <c r="I547" i="2"/>
  <c r="H547" i="2"/>
  <c r="F547" i="2"/>
  <c r="E547" i="2"/>
  <c r="J546" i="2"/>
  <c r="I546" i="2"/>
  <c r="H546" i="2"/>
  <c r="F546" i="2"/>
  <c r="E546" i="2"/>
  <c r="J545" i="2"/>
  <c r="I545" i="2"/>
  <c r="H545" i="2"/>
  <c r="F545" i="2"/>
  <c r="E545" i="2"/>
  <c r="J544" i="2"/>
  <c r="I544" i="2"/>
  <c r="H544" i="2"/>
  <c r="F544" i="2"/>
  <c r="E544" i="2"/>
  <c r="J543" i="2"/>
  <c r="I543" i="2"/>
  <c r="H543" i="2"/>
  <c r="F543" i="2"/>
  <c r="E543" i="2"/>
  <c r="J542" i="2"/>
  <c r="I542" i="2"/>
  <c r="H542" i="2"/>
  <c r="F542" i="2"/>
  <c r="E542" i="2"/>
  <c r="J541" i="2"/>
  <c r="I541" i="2"/>
  <c r="H541" i="2"/>
  <c r="F541" i="2"/>
  <c r="E541" i="2"/>
  <c r="J540" i="2"/>
  <c r="I540" i="2"/>
  <c r="H540" i="2"/>
  <c r="F540" i="2"/>
  <c r="E540" i="2"/>
  <c r="J539" i="2"/>
  <c r="I539" i="2"/>
  <c r="H539" i="2"/>
  <c r="F539" i="2"/>
  <c r="E539" i="2"/>
  <c r="J538" i="2"/>
  <c r="I538" i="2"/>
  <c r="H538" i="2"/>
  <c r="F538" i="2"/>
  <c r="E538" i="2"/>
  <c r="J537" i="2"/>
  <c r="I537" i="2"/>
  <c r="H537" i="2"/>
  <c r="F537" i="2"/>
  <c r="E537" i="2"/>
  <c r="J536" i="2"/>
  <c r="I536" i="2"/>
  <c r="H536" i="2"/>
  <c r="F536" i="2"/>
  <c r="E536" i="2"/>
  <c r="J535" i="2"/>
  <c r="I535" i="2"/>
  <c r="H535" i="2"/>
  <c r="F535" i="2"/>
  <c r="E535" i="2"/>
  <c r="J534" i="2"/>
  <c r="I534" i="2"/>
  <c r="H534" i="2"/>
  <c r="F534" i="2"/>
  <c r="E534" i="2"/>
  <c r="J533" i="2"/>
  <c r="I533" i="2"/>
  <c r="H533" i="2"/>
  <c r="F533" i="2"/>
  <c r="E533" i="2"/>
  <c r="J532" i="2"/>
  <c r="I532" i="2"/>
  <c r="H532" i="2"/>
  <c r="F532" i="2"/>
  <c r="E532" i="2"/>
  <c r="J531" i="2"/>
  <c r="I531" i="2"/>
  <c r="H531" i="2"/>
  <c r="F531" i="2"/>
  <c r="E531" i="2"/>
  <c r="J530" i="2"/>
  <c r="I530" i="2"/>
  <c r="H530" i="2"/>
  <c r="F530" i="2"/>
  <c r="E530" i="2"/>
  <c r="J529" i="2"/>
  <c r="I529" i="2"/>
  <c r="H529" i="2"/>
  <c r="F529" i="2"/>
  <c r="E529" i="2"/>
  <c r="J528" i="2"/>
  <c r="I528" i="2"/>
  <c r="H528" i="2"/>
  <c r="F528" i="2"/>
  <c r="E528" i="2"/>
  <c r="J527" i="2"/>
  <c r="I527" i="2"/>
  <c r="H527" i="2"/>
  <c r="F527" i="2"/>
  <c r="E527" i="2"/>
  <c r="J526" i="2"/>
  <c r="I526" i="2"/>
  <c r="H526" i="2"/>
  <c r="F526" i="2"/>
  <c r="E526" i="2"/>
  <c r="J525" i="2"/>
  <c r="I525" i="2"/>
  <c r="H525" i="2"/>
  <c r="F525" i="2"/>
  <c r="E525" i="2"/>
  <c r="J524" i="2"/>
  <c r="I524" i="2"/>
  <c r="H524" i="2"/>
  <c r="F524" i="2"/>
  <c r="E524" i="2"/>
  <c r="J523" i="2"/>
  <c r="I523" i="2"/>
  <c r="H523" i="2"/>
  <c r="F523" i="2"/>
  <c r="E523" i="2"/>
  <c r="J522" i="2"/>
  <c r="I522" i="2"/>
  <c r="H522" i="2"/>
  <c r="F522" i="2"/>
  <c r="E522" i="2"/>
  <c r="J521" i="2"/>
  <c r="I521" i="2"/>
  <c r="H521" i="2"/>
  <c r="F521" i="2"/>
  <c r="E521" i="2"/>
  <c r="J520" i="2"/>
  <c r="I520" i="2"/>
  <c r="H520" i="2"/>
  <c r="F520" i="2"/>
  <c r="E520" i="2"/>
  <c r="J519" i="2"/>
  <c r="I519" i="2"/>
  <c r="H519" i="2"/>
  <c r="F519" i="2"/>
  <c r="E519" i="2"/>
  <c r="J518" i="2"/>
  <c r="I518" i="2"/>
  <c r="H518" i="2"/>
  <c r="F518" i="2"/>
  <c r="E518" i="2"/>
  <c r="J517" i="2"/>
  <c r="I517" i="2"/>
  <c r="H517" i="2"/>
  <c r="F517" i="2"/>
  <c r="E517" i="2"/>
  <c r="J516" i="2"/>
  <c r="I516" i="2"/>
  <c r="H516" i="2"/>
  <c r="F516" i="2"/>
  <c r="E516" i="2"/>
  <c r="J515" i="2"/>
  <c r="I515" i="2"/>
  <c r="H515" i="2"/>
  <c r="F515" i="2"/>
  <c r="E515" i="2"/>
  <c r="J514" i="2"/>
  <c r="I514" i="2"/>
  <c r="H514" i="2"/>
  <c r="F514" i="2"/>
  <c r="E514" i="2"/>
  <c r="J513" i="2"/>
  <c r="I513" i="2"/>
  <c r="H513" i="2"/>
  <c r="F513" i="2"/>
  <c r="E513" i="2"/>
  <c r="J512" i="2"/>
  <c r="I512" i="2"/>
  <c r="H512" i="2"/>
  <c r="F512" i="2"/>
  <c r="E512" i="2"/>
  <c r="J511" i="2"/>
  <c r="I511" i="2"/>
  <c r="H511" i="2"/>
  <c r="F511" i="2"/>
  <c r="E511" i="2"/>
  <c r="J510" i="2"/>
  <c r="I510" i="2"/>
  <c r="H510" i="2"/>
  <c r="F510" i="2"/>
  <c r="E510" i="2"/>
  <c r="J509" i="2"/>
  <c r="I509" i="2"/>
  <c r="H509" i="2"/>
  <c r="F509" i="2"/>
  <c r="E509" i="2"/>
  <c r="J508" i="2"/>
  <c r="I508" i="2"/>
  <c r="H508" i="2"/>
  <c r="F508" i="2"/>
  <c r="E508" i="2"/>
  <c r="J507" i="2"/>
  <c r="I507" i="2"/>
  <c r="H507" i="2"/>
  <c r="F507" i="2"/>
  <c r="E507" i="2"/>
  <c r="J506" i="2"/>
  <c r="I506" i="2"/>
  <c r="H506" i="2"/>
  <c r="F506" i="2"/>
  <c r="E506" i="2"/>
  <c r="J505" i="2"/>
  <c r="I505" i="2"/>
  <c r="H505" i="2"/>
  <c r="F505" i="2"/>
  <c r="E505" i="2"/>
  <c r="J504" i="2"/>
  <c r="I504" i="2"/>
  <c r="H504" i="2"/>
  <c r="F504" i="2"/>
  <c r="E504" i="2"/>
  <c r="J503" i="2"/>
  <c r="I503" i="2"/>
  <c r="H503" i="2"/>
  <c r="F503" i="2"/>
  <c r="E503" i="2"/>
  <c r="J502" i="2"/>
  <c r="I502" i="2"/>
  <c r="H502" i="2"/>
  <c r="F502" i="2"/>
  <c r="E502" i="2"/>
  <c r="J501" i="2"/>
  <c r="I501" i="2"/>
  <c r="H501" i="2"/>
  <c r="F501" i="2"/>
  <c r="E501" i="2"/>
  <c r="J500" i="2"/>
  <c r="I500" i="2"/>
  <c r="H500" i="2"/>
  <c r="F500" i="2"/>
  <c r="E500" i="2"/>
  <c r="J499" i="2"/>
  <c r="I499" i="2"/>
  <c r="H499" i="2"/>
  <c r="F499" i="2"/>
  <c r="E499" i="2"/>
  <c r="J498" i="2"/>
  <c r="I498" i="2"/>
  <c r="H498" i="2"/>
  <c r="F498" i="2"/>
  <c r="E498" i="2"/>
  <c r="J497" i="2"/>
  <c r="I497" i="2"/>
  <c r="H497" i="2"/>
  <c r="F497" i="2"/>
  <c r="E497" i="2"/>
  <c r="J496" i="2"/>
  <c r="I496" i="2"/>
  <c r="H496" i="2"/>
  <c r="F496" i="2"/>
  <c r="E496" i="2"/>
  <c r="J495" i="2"/>
  <c r="I495" i="2"/>
  <c r="H495" i="2"/>
  <c r="F495" i="2"/>
  <c r="E495" i="2"/>
  <c r="J494" i="2"/>
  <c r="I494" i="2"/>
  <c r="H494" i="2"/>
  <c r="F494" i="2"/>
  <c r="E494" i="2"/>
  <c r="J493" i="2"/>
  <c r="I493" i="2"/>
  <c r="H493" i="2"/>
  <c r="F493" i="2"/>
  <c r="E493" i="2"/>
  <c r="J492" i="2"/>
  <c r="I492" i="2"/>
  <c r="H492" i="2"/>
  <c r="F492" i="2"/>
  <c r="E492" i="2"/>
  <c r="J491" i="2"/>
  <c r="I491" i="2"/>
  <c r="H491" i="2"/>
  <c r="F491" i="2"/>
  <c r="E491" i="2"/>
  <c r="J490" i="2"/>
  <c r="I490" i="2"/>
  <c r="H490" i="2"/>
  <c r="F490" i="2"/>
  <c r="E490" i="2"/>
  <c r="J489" i="2"/>
  <c r="I489" i="2"/>
  <c r="H489" i="2"/>
  <c r="F489" i="2"/>
  <c r="E489" i="2"/>
  <c r="J488" i="2"/>
  <c r="I488" i="2"/>
  <c r="H488" i="2"/>
  <c r="F488" i="2"/>
  <c r="E488" i="2"/>
  <c r="J487" i="2"/>
  <c r="I487" i="2"/>
  <c r="H487" i="2"/>
  <c r="F487" i="2"/>
  <c r="E487" i="2"/>
  <c r="J486" i="2"/>
  <c r="I486" i="2"/>
  <c r="H486" i="2"/>
  <c r="F486" i="2"/>
  <c r="E486" i="2"/>
  <c r="J485" i="2"/>
  <c r="I485" i="2"/>
  <c r="H485" i="2"/>
  <c r="F485" i="2"/>
  <c r="E485" i="2"/>
  <c r="J484" i="2"/>
  <c r="I484" i="2"/>
  <c r="H484" i="2"/>
  <c r="F484" i="2"/>
  <c r="E484" i="2"/>
  <c r="J483" i="2"/>
  <c r="I483" i="2"/>
  <c r="H483" i="2"/>
  <c r="F483" i="2"/>
  <c r="E483" i="2"/>
  <c r="J482" i="2"/>
  <c r="I482" i="2"/>
  <c r="H482" i="2"/>
  <c r="F482" i="2"/>
  <c r="E482" i="2"/>
  <c r="J481" i="2"/>
  <c r="I481" i="2"/>
  <c r="H481" i="2"/>
  <c r="F481" i="2"/>
  <c r="E481" i="2"/>
  <c r="J480" i="2"/>
  <c r="I480" i="2"/>
  <c r="H480" i="2"/>
  <c r="F480" i="2"/>
  <c r="E480" i="2"/>
  <c r="J479" i="2"/>
  <c r="I479" i="2"/>
  <c r="H479" i="2"/>
  <c r="F479" i="2"/>
  <c r="E479" i="2"/>
  <c r="J478" i="2"/>
  <c r="I478" i="2"/>
  <c r="H478" i="2"/>
  <c r="F478" i="2"/>
  <c r="E478" i="2"/>
  <c r="J477" i="2"/>
  <c r="I477" i="2"/>
  <c r="H477" i="2"/>
  <c r="F477" i="2"/>
  <c r="E477" i="2"/>
  <c r="J476" i="2"/>
  <c r="I476" i="2"/>
  <c r="H476" i="2"/>
  <c r="F476" i="2"/>
  <c r="E476" i="2"/>
  <c r="J475" i="2"/>
  <c r="I475" i="2"/>
  <c r="H475" i="2"/>
  <c r="F475" i="2"/>
  <c r="E475" i="2"/>
  <c r="J474" i="2"/>
  <c r="I474" i="2"/>
  <c r="H474" i="2"/>
  <c r="F474" i="2"/>
  <c r="E474" i="2"/>
  <c r="J473" i="2"/>
  <c r="I473" i="2"/>
  <c r="H473" i="2"/>
  <c r="F473" i="2"/>
  <c r="E473" i="2"/>
  <c r="J472" i="2"/>
  <c r="I472" i="2"/>
  <c r="H472" i="2"/>
  <c r="F472" i="2"/>
  <c r="E472" i="2"/>
  <c r="J471" i="2"/>
  <c r="I471" i="2"/>
  <c r="H471" i="2"/>
  <c r="F471" i="2"/>
  <c r="E471" i="2"/>
  <c r="J470" i="2"/>
  <c r="I470" i="2"/>
  <c r="H470" i="2"/>
  <c r="F470" i="2"/>
  <c r="E470" i="2"/>
  <c r="J469" i="2"/>
  <c r="I469" i="2"/>
  <c r="H469" i="2"/>
  <c r="F469" i="2"/>
  <c r="E469" i="2"/>
  <c r="J468" i="2"/>
  <c r="I468" i="2"/>
  <c r="H468" i="2"/>
  <c r="F468" i="2"/>
  <c r="E468" i="2"/>
  <c r="J467" i="2"/>
  <c r="I467" i="2"/>
  <c r="H467" i="2"/>
  <c r="F467" i="2"/>
  <c r="E467" i="2"/>
  <c r="J466" i="2"/>
  <c r="I466" i="2"/>
  <c r="H466" i="2"/>
  <c r="F466" i="2"/>
  <c r="E466" i="2"/>
  <c r="J465" i="2"/>
  <c r="I465" i="2"/>
  <c r="H465" i="2"/>
  <c r="F465" i="2"/>
  <c r="E465" i="2"/>
  <c r="J464" i="2"/>
  <c r="I464" i="2"/>
  <c r="H464" i="2"/>
  <c r="F464" i="2"/>
  <c r="E464" i="2"/>
  <c r="J463" i="2"/>
  <c r="I463" i="2"/>
  <c r="H463" i="2"/>
  <c r="F463" i="2"/>
  <c r="E463" i="2"/>
  <c r="J462" i="2"/>
  <c r="I462" i="2"/>
  <c r="H462" i="2"/>
  <c r="F462" i="2"/>
  <c r="E462" i="2"/>
  <c r="J461" i="2"/>
  <c r="I461" i="2"/>
  <c r="H461" i="2"/>
  <c r="F461" i="2"/>
  <c r="E461" i="2"/>
  <c r="J460" i="2"/>
  <c r="I460" i="2"/>
  <c r="H460" i="2"/>
  <c r="F460" i="2"/>
  <c r="E460" i="2"/>
  <c r="J459" i="2"/>
  <c r="I459" i="2"/>
  <c r="H459" i="2"/>
  <c r="F459" i="2"/>
  <c r="E459" i="2"/>
  <c r="J458" i="2"/>
  <c r="I458" i="2"/>
  <c r="H458" i="2"/>
  <c r="F458" i="2"/>
  <c r="E458" i="2"/>
  <c r="J457" i="2"/>
  <c r="I457" i="2"/>
  <c r="H457" i="2"/>
  <c r="F457" i="2"/>
  <c r="E457" i="2"/>
  <c r="J456" i="2"/>
  <c r="I456" i="2"/>
  <c r="H456" i="2"/>
  <c r="F456" i="2"/>
  <c r="E456" i="2"/>
  <c r="J455" i="2"/>
  <c r="I455" i="2"/>
  <c r="H455" i="2"/>
  <c r="F455" i="2"/>
  <c r="E455" i="2"/>
  <c r="J454" i="2"/>
  <c r="I454" i="2"/>
  <c r="H454" i="2"/>
  <c r="F454" i="2"/>
  <c r="E454" i="2"/>
  <c r="J453" i="2"/>
  <c r="I453" i="2"/>
  <c r="H453" i="2"/>
  <c r="F453" i="2"/>
  <c r="E453" i="2"/>
  <c r="J452" i="2"/>
  <c r="I452" i="2"/>
  <c r="H452" i="2"/>
  <c r="F452" i="2"/>
  <c r="E452" i="2"/>
  <c r="J451" i="2"/>
  <c r="I451" i="2"/>
  <c r="H451" i="2"/>
  <c r="F451" i="2"/>
  <c r="E451" i="2"/>
  <c r="J450" i="2"/>
  <c r="I450" i="2"/>
  <c r="H450" i="2"/>
  <c r="F450" i="2"/>
  <c r="E450" i="2"/>
  <c r="J449" i="2"/>
  <c r="I449" i="2"/>
  <c r="H449" i="2"/>
  <c r="F449" i="2"/>
  <c r="E449" i="2"/>
  <c r="J448" i="2"/>
  <c r="I448" i="2"/>
  <c r="H448" i="2"/>
  <c r="F448" i="2"/>
  <c r="E448" i="2"/>
  <c r="J447" i="2"/>
  <c r="I447" i="2"/>
  <c r="H447" i="2"/>
  <c r="F447" i="2"/>
  <c r="E447" i="2"/>
  <c r="J446" i="2"/>
  <c r="I446" i="2"/>
  <c r="H446" i="2"/>
  <c r="F446" i="2"/>
  <c r="E446" i="2"/>
  <c r="J445" i="2"/>
  <c r="I445" i="2"/>
  <c r="H445" i="2"/>
  <c r="F445" i="2"/>
  <c r="E445" i="2"/>
  <c r="J444" i="2"/>
  <c r="I444" i="2"/>
  <c r="H444" i="2"/>
  <c r="F444" i="2"/>
  <c r="E444" i="2"/>
  <c r="J443" i="2"/>
  <c r="I443" i="2"/>
  <c r="H443" i="2"/>
  <c r="F443" i="2"/>
  <c r="E443" i="2"/>
  <c r="J442" i="2"/>
  <c r="I442" i="2"/>
  <c r="H442" i="2"/>
  <c r="F442" i="2"/>
  <c r="E442" i="2"/>
  <c r="J441" i="2"/>
  <c r="I441" i="2"/>
  <c r="H441" i="2"/>
  <c r="F441" i="2"/>
  <c r="E441" i="2"/>
  <c r="J440" i="2"/>
  <c r="I440" i="2"/>
  <c r="H440" i="2"/>
  <c r="F440" i="2"/>
  <c r="E440" i="2"/>
  <c r="J439" i="2"/>
  <c r="I439" i="2"/>
  <c r="H439" i="2"/>
  <c r="F439" i="2"/>
  <c r="E439" i="2"/>
  <c r="J438" i="2"/>
  <c r="I438" i="2"/>
  <c r="H438" i="2"/>
  <c r="F438" i="2"/>
  <c r="E438" i="2"/>
  <c r="J437" i="2"/>
  <c r="I437" i="2"/>
  <c r="H437" i="2"/>
  <c r="F437" i="2"/>
  <c r="E437" i="2"/>
  <c r="J436" i="2"/>
  <c r="I436" i="2"/>
  <c r="H436" i="2"/>
  <c r="F436" i="2"/>
  <c r="E436" i="2"/>
  <c r="J435" i="2"/>
  <c r="I435" i="2"/>
  <c r="H435" i="2"/>
  <c r="F435" i="2"/>
  <c r="E435" i="2"/>
  <c r="J434" i="2"/>
  <c r="I434" i="2"/>
  <c r="H434" i="2"/>
  <c r="F434" i="2"/>
  <c r="E434" i="2"/>
  <c r="J433" i="2"/>
  <c r="I433" i="2"/>
  <c r="H433" i="2"/>
  <c r="F433" i="2"/>
  <c r="E433" i="2"/>
  <c r="J432" i="2"/>
  <c r="I432" i="2"/>
  <c r="H432" i="2"/>
  <c r="F432" i="2"/>
  <c r="E432" i="2"/>
  <c r="J431" i="2"/>
  <c r="I431" i="2"/>
  <c r="H431" i="2"/>
  <c r="F431" i="2"/>
  <c r="E431" i="2"/>
  <c r="J430" i="2"/>
  <c r="I430" i="2"/>
  <c r="H430" i="2"/>
  <c r="F430" i="2"/>
  <c r="E430" i="2"/>
  <c r="J429" i="2"/>
  <c r="I429" i="2"/>
  <c r="H429" i="2"/>
  <c r="F429" i="2"/>
  <c r="E429" i="2"/>
  <c r="J428" i="2"/>
  <c r="I428" i="2"/>
  <c r="H428" i="2"/>
  <c r="F428" i="2"/>
  <c r="E428" i="2"/>
  <c r="J427" i="2"/>
  <c r="I427" i="2"/>
  <c r="H427" i="2"/>
  <c r="F427" i="2"/>
  <c r="E427" i="2"/>
  <c r="J426" i="2"/>
  <c r="I426" i="2"/>
  <c r="H426" i="2"/>
  <c r="F426" i="2"/>
  <c r="E426" i="2"/>
  <c r="J425" i="2"/>
  <c r="I425" i="2"/>
  <c r="H425" i="2"/>
  <c r="F425" i="2"/>
  <c r="E425" i="2"/>
  <c r="J424" i="2"/>
  <c r="I424" i="2"/>
  <c r="H424" i="2"/>
  <c r="F424" i="2"/>
  <c r="E424" i="2"/>
  <c r="J423" i="2"/>
  <c r="I423" i="2"/>
  <c r="H423" i="2"/>
  <c r="F423" i="2"/>
  <c r="E423" i="2"/>
  <c r="J422" i="2"/>
  <c r="I422" i="2"/>
  <c r="H422" i="2"/>
  <c r="F422" i="2"/>
  <c r="E422" i="2"/>
  <c r="J421" i="2"/>
  <c r="I421" i="2"/>
  <c r="H421" i="2"/>
  <c r="F421" i="2"/>
  <c r="E421" i="2"/>
  <c r="J420" i="2"/>
  <c r="I420" i="2"/>
  <c r="H420" i="2"/>
  <c r="F420" i="2"/>
  <c r="E420" i="2"/>
  <c r="J419" i="2"/>
  <c r="I419" i="2"/>
  <c r="H419" i="2"/>
  <c r="F419" i="2"/>
  <c r="E419" i="2"/>
  <c r="J418" i="2"/>
  <c r="I418" i="2"/>
  <c r="H418" i="2"/>
  <c r="F418" i="2"/>
  <c r="E418" i="2"/>
  <c r="J417" i="2"/>
  <c r="I417" i="2"/>
  <c r="H417" i="2"/>
  <c r="F417" i="2"/>
  <c r="E417" i="2"/>
  <c r="J416" i="2"/>
  <c r="I416" i="2"/>
  <c r="H416" i="2"/>
  <c r="F416" i="2"/>
  <c r="E416" i="2"/>
  <c r="J415" i="2"/>
  <c r="I415" i="2"/>
  <c r="H415" i="2"/>
  <c r="F415" i="2"/>
  <c r="E415" i="2"/>
  <c r="J414" i="2"/>
  <c r="I414" i="2"/>
  <c r="H414" i="2"/>
  <c r="F414" i="2"/>
  <c r="E414" i="2"/>
  <c r="J413" i="2"/>
  <c r="I413" i="2"/>
  <c r="H413" i="2"/>
  <c r="F413" i="2"/>
  <c r="E413" i="2"/>
  <c r="J412" i="2"/>
  <c r="I412" i="2"/>
  <c r="H412" i="2"/>
  <c r="F412" i="2"/>
  <c r="E412" i="2"/>
  <c r="J411" i="2"/>
  <c r="I411" i="2"/>
  <c r="H411" i="2"/>
  <c r="F411" i="2"/>
  <c r="E411" i="2"/>
  <c r="J410" i="2"/>
  <c r="I410" i="2"/>
  <c r="H410" i="2"/>
  <c r="F410" i="2"/>
  <c r="E410" i="2"/>
  <c r="J409" i="2"/>
  <c r="I409" i="2"/>
  <c r="H409" i="2"/>
  <c r="F409" i="2"/>
  <c r="E409" i="2"/>
  <c r="J408" i="2"/>
  <c r="I408" i="2"/>
  <c r="H408" i="2"/>
  <c r="F408" i="2"/>
  <c r="E408" i="2"/>
  <c r="J407" i="2"/>
  <c r="I407" i="2"/>
  <c r="H407" i="2"/>
  <c r="F407" i="2"/>
  <c r="E407" i="2"/>
  <c r="J406" i="2"/>
  <c r="I406" i="2"/>
  <c r="H406" i="2"/>
  <c r="F406" i="2"/>
  <c r="E406" i="2"/>
  <c r="J405" i="2"/>
  <c r="I405" i="2"/>
  <c r="H405" i="2"/>
  <c r="F405" i="2"/>
  <c r="E405" i="2"/>
  <c r="J404" i="2"/>
  <c r="I404" i="2"/>
  <c r="H404" i="2"/>
  <c r="F404" i="2"/>
  <c r="E404" i="2"/>
  <c r="J403" i="2"/>
  <c r="I403" i="2"/>
  <c r="H403" i="2"/>
  <c r="F403" i="2"/>
  <c r="E403" i="2"/>
  <c r="J402" i="2"/>
  <c r="I402" i="2"/>
  <c r="H402" i="2"/>
  <c r="F402" i="2"/>
  <c r="E402" i="2"/>
  <c r="J401" i="2"/>
  <c r="I401" i="2"/>
  <c r="H401" i="2"/>
  <c r="F401" i="2"/>
  <c r="E401" i="2"/>
  <c r="J400" i="2"/>
  <c r="I400" i="2"/>
  <c r="H400" i="2"/>
  <c r="F400" i="2"/>
  <c r="E400" i="2"/>
  <c r="J399" i="2"/>
  <c r="I399" i="2"/>
  <c r="H399" i="2"/>
  <c r="F399" i="2"/>
  <c r="E399" i="2"/>
  <c r="J398" i="2"/>
  <c r="I398" i="2"/>
  <c r="H398" i="2"/>
  <c r="F398" i="2"/>
  <c r="E398" i="2"/>
  <c r="J397" i="2"/>
  <c r="I397" i="2"/>
  <c r="H397" i="2"/>
  <c r="F397" i="2"/>
  <c r="E397" i="2"/>
  <c r="J396" i="2"/>
  <c r="I396" i="2"/>
  <c r="H396" i="2"/>
  <c r="F396" i="2"/>
  <c r="E396" i="2"/>
  <c r="J395" i="2"/>
  <c r="I395" i="2"/>
  <c r="H395" i="2"/>
  <c r="F395" i="2"/>
  <c r="E395" i="2"/>
  <c r="J394" i="2"/>
  <c r="I394" i="2"/>
  <c r="H394" i="2"/>
  <c r="F394" i="2"/>
  <c r="E394" i="2"/>
  <c r="J393" i="2"/>
  <c r="I393" i="2"/>
  <c r="H393" i="2"/>
  <c r="F393" i="2"/>
  <c r="E393" i="2"/>
  <c r="J392" i="2"/>
  <c r="I392" i="2"/>
  <c r="H392" i="2"/>
  <c r="F392" i="2"/>
  <c r="E392" i="2"/>
  <c r="J391" i="2"/>
  <c r="I391" i="2"/>
  <c r="H391" i="2"/>
  <c r="F391" i="2"/>
  <c r="E391" i="2"/>
  <c r="J390" i="2"/>
  <c r="I390" i="2"/>
  <c r="H390" i="2"/>
  <c r="F390" i="2"/>
  <c r="E390" i="2"/>
  <c r="J389" i="2"/>
  <c r="I389" i="2"/>
  <c r="H389" i="2"/>
  <c r="F389" i="2"/>
  <c r="E389" i="2"/>
  <c r="J388" i="2"/>
  <c r="I388" i="2"/>
  <c r="H388" i="2"/>
  <c r="F388" i="2"/>
  <c r="E388" i="2"/>
  <c r="J387" i="2"/>
  <c r="I387" i="2"/>
  <c r="H387" i="2"/>
  <c r="F387" i="2"/>
  <c r="E387" i="2"/>
  <c r="J386" i="2"/>
  <c r="I386" i="2"/>
  <c r="H386" i="2"/>
  <c r="F386" i="2"/>
  <c r="E386" i="2"/>
  <c r="J385" i="2"/>
  <c r="I385" i="2"/>
  <c r="H385" i="2"/>
  <c r="F385" i="2"/>
  <c r="E385" i="2"/>
  <c r="J384" i="2"/>
  <c r="I384" i="2"/>
  <c r="H384" i="2"/>
  <c r="F384" i="2"/>
  <c r="E384" i="2"/>
  <c r="J383" i="2"/>
  <c r="I383" i="2"/>
  <c r="H383" i="2"/>
  <c r="F383" i="2"/>
  <c r="E383" i="2"/>
  <c r="J382" i="2"/>
  <c r="I382" i="2"/>
  <c r="H382" i="2"/>
  <c r="F382" i="2"/>
  <c r="E382" i="2"/>
  <c r="J381" i="2"/>
  <c r="I381" i="2"/>
  <c r="H381" i="2"/>
  <c r="F381" i="2"/>
  <c r="E381" i="2"/>
  <c r="J380" i="2"/>
  <c r="I380" i="2"/>
  <c r="H380" i="2"/>
  <c r="F380" i="2"/>
  <c r="E380" i="2"/>
  <c r="J379" i="2"/>
  <c r="I379" i="2"/>
  <c r="H379" i="2"/>
  <c r="F379" i="2"/>
  <c r="E379" i="2"/>
  <c r="J378" i="2"/>
  <c r="I378" i="2"/>
  <c r="H378" i="2"/>
  <c r="F378" i="2"/>
  <c r="E378" i="2"/>
  <c r="J377" i="2"/>
  <c r="I377" i="2"/>
  <c r="H377" i="2"/>
  <c r="F377" i="2"/>
  <c r="E377" i="2"/>
  <c r="J376" i="2"/>
  <c r="I376" i="2"/>
  <c r="H376" i="2"/>
  <c r="F376" i="2"/>
  <c r="E376" i="2"/>
  <c r="J375" i="2"/>
  <c r="I375" i="2"/>
  <c r="H375" i="2"/>
  <c r="F375" i="2"/>
  <c r="E375" i="2"/>
  <c r="J374" i="2"/>
  <c r="I374" i="2"/>
  <c r="H374" i="2"/>
  <c r="F374" i="2"/>
  <c r="E374" i="2"/>
  <c r="J373" i="2"/>
  <c r="I373" i="2"/>
  <c r="H373" i="2"/>
  <c r="F373" i="2"/>
  <c r="E373" i="2"/>
  <c r="J372" i="2"/>
  <c r="I372" i="2"/>
  <c r="H372" i="2"/>
  <c r="F372" i="2"/>
  <c r="E372" i="2"/>
  <c r="J371" i="2"/>
  <c r="I371" i="2"/>
  <c r="H371" i="2"/>
  <c r="F371" i="2"/>
  <c r="E371" i="2"/>
  <c r="J370" i="2"/>
  <c r="I370" i="2"/>
  <c r="H370" i="2"/>
  <c r="F370" i="2"/>
  <c r="E370" i="2"/>
  <c r="J369" i="2"/>
  <c r="I369" i="2"/>
  <c r="H369" i="2"/>
  <c r="F369" i="2"/>
  <c r="E369" i="2"/>
  <c r="J368" i="2"/>
  <c r="I368" i="2"/>
  <c r="H368" i="2"/>
  <c r="F368" i="2"/>
  <c r="E368" i="2"/>
  <c r="J367" i="2"/>
  <c r="I367" i="2"/>
  <c r="H367" i="2"/>
  <c r="F367" i="2"/>
  <c r="E367" i="2"/>
  <c r="J366" i="2"/>
  <c r="I366" i="2"/>
  <c r="H366" i="2"/>
  <c r="F366" i="2"/>
  <c r="E366" i="2"/>
  <c r="J365" i="2"/>
  <c r="I365" i="2"/>
  <c r="H365" i="2"/>
  <c r="F365" i="2"/>
  <c r="E365" i="2"/>
  <c r="J364" i="2"/>
  <c r="I364" i="2"/>
  <c r="H364" i="2"/>
  <c r="F364" i="2"/>
  <c r="E364" i="2"/>
  <c r="J363" i="2"/>
  <c r="I363" i="2"/>
  <c r="H363" i="2"/>
  <c r="F363" i="2"/>
  <c r="E363" i="2"/>
  <c r="J362" i="2"/>
  <c r="I362" i="2"/>
  <c r="H362" i="2"/>
  <c r="F362" i="2"/>
  <c r="E362" i="2"/>
  <c r="J361" i="2"/>
  <c r="I361" i="2"/>
  <c r="H361" i="2"/>
  <c r="F361" i="2"/>
  <c r="E361" i="2"/>
  <c r="J360" i="2"/>
  <c r="I360" i="2"/>
  <c r="H360" i="2"/>
  <c r="F360" i="2"/>
  <c r="E360" i="2"/>
  <c r="J359" i="2"/>
  <c r="I359" i="2"/>
  <c r="H359" i="2"/>
  <c r="F359" i="2"/>
  <c r="E359" i="2"/>
  <c r="J358" i="2"/>
  <c r="I358" i="2"/>
  <c r="H358" i="2"/>
  <c r="F358" i="2"/>
  <c r="E358" i="2"/>
  <c r="J357" i="2"/>
  <c r="I357" i="2"/>
  <c r="H357" i="2"/>
  <c r="F357" i="2"/>
  <c r="E357" i="2"/>
  <c r="J356" i="2"/>
  <c r="I356" i="2"/>
  <c r="H356" i="2"/>
  <c r="F356" i="2"/>
  <c r="E356" i="2"/>
  <c r="J355" i="2"/>
  <c r="I355" i="2"/>
  <c r="H355" i="2"/>
  <c r="F355" i="2"/>
  <c r="E355" i="2"/>
  <c r="J354" i="2"/>
  <c r="I354" i="2"/>
  <c r="H354" i="2"/>
  <c r="F354" i="2"/>
  <c r="E354" i="2"/>
  <c r="J353" i="2"/>
  <c r="I353" i="2"/>
  <c r="H353" i="2"/>
  <c r="F353" i="2"/>
  <c r="E353" i="2"/>
  <c r="J352" i="2"/>
  <c r="I352" i="2"/>
  <c r="H352" i="2"/>
  <c r="F352" i="2"/>
  <c r="E352" i="2"/>
  <c r="J351" i="2"/>
  <c r="I351" i="2"/>
  <c r="H351" i="2"/>
  <c r="F351" i="2"/>
  <c r="E351" i="2"/>
  <c r="J350" i="2"/>
  <c r="I350" i="2"/>
  <c r="H350" i="2"/>
  <c r="F350" i="2"/>
  <c r="E350" i="2"/>
  <c r="J349" i="2"/>
  <c r="I349" i="2"/>
  <c r="H349" i="2"/>
  <c r="F349" i="2"/>
  <c r="E349" i="2"/>
  <c r="J348" i="2"/>
  <c r="I348" i="2"/>
  <c r="H348" i="2"/>
  <c r="F348" i="2"/>
  <c r="E348" i="2"/>
  <c r="J347" i="2"/>
  <c r="I347" i="2"/>
  <c r="H347" i="2"/>
  <c r="F347" i="2"/>
  <c r="E347" i="2"/>
  <c r="J346" i="2"/>
  <c r="I346" i="2"/>
  <c r="H346" i="2"/>
  <c r="F346" i="2"/>
  <c r="E346" i="2"/>
  <c r="J345" i="2"/>
  <c r="I345" i="2"/>
  <c r="H345" i="2"/>
  <c r="F345" i="2"/>
  <c r="E345" i="2"/>
  <c r="J344" i="2"/>
  <c r="I344" i="2"/>
  <c r="H344" i="2"/>
  <c r="F344" i="2"/>
  <c r="E344" i="2"/>
  <c r="J343" i="2"/>
  <c r="I343" i="2"/>
  <c r="H343" i="2"/>
  <c r="F343" i="2"/>
  <c r="E343" i="2"/>
  <c r="J342" i="2"/>
  <c r="I342" i="2"/>
  <c r="H342" i="2"/>
  <c r="F342" i="2"/>
  <c r="E342" i="2"/>
  <c r="J341" i="2"/>
  <c r="I341" i="2"/>
  <c r="H341" i="2"/>
  <c r="F341" i="2"/>
  <c r="E341" i="2"/>
  <c r="J340" i="2"/>
  <c r="I340" i="2"/>
  <c r="H340" i="2"/>
  <c r="F340" i="2"/>
  <c r="E340" i="2"/>
  <c r="J339" i="2"/>
  <c r="I339" i="2"/>
  <c r="H339" i="2"/>
  <c r="F339" i="2"/>
  <c r="E339" i="2"/>
  <c r="J338" i="2"/>
  <c r="I338" i="2"/>
  <c r="H338" i="2"/>
  <c r="F338" i="2"/>
  <c r="E338" i="2"/>
  <c r="J337" i="2"/>
  <c r="I337" i="2"/>
  <c r="H337" i="2"/>
  <c r="F337" i="2"/>
  <c r="E337" i="2"/>
  <c r="J336" i="2"/>
  <c r="I336" i="2"/>
  <c r="H336" i="2"/>
  <c r="F336" i="2"/>
  <c r="E336" i="2"/>
  <c r="J335" i="2"/>
  <c r="I335" i="2"/>
  <c r="H335" i="2"/>
  <c r="F335" i="2"/>
  <c r="E335" i="2"/>
  <c r="J334" i="2"/>
  <c r="I334" i="2"/>
  <c r="H334" i="2"/>
  <c r="F334" i="2"/>
  <c r="E334" i="2"/>
  <c r="J333" i="2"/>
  <c r="I333" i="2"/>
  <c r="H333" i="2"/>
  <c r="F333" i="2"/>
  <c r="E333" i="2"/>
  <c r="J332" i="2"/>
  <c r="I332" i="2"/>
  <c r="H332" i="2"/>
  <c r="F332" i="2"/>
  <c r="E332" i="2"/>
  <c r="J331" i="2"/>
  <c r="I331" i="2"/>
  <c r="H331" i="2"/>
  <c r="F331" i="2"/>
  <c r="E331" i="2"/>
  <c r="J330" i="2"/>
  <c r="I330" i="2"/>
  <c r="H330" i="2"/>
  <c r="F330" i="2"/>
  <c r="E330" i="2"/>
  <c r="J329" i="2"/>
  <c r="I329" i="2"/>
  <c r="H329" i="2"/>
  <c r="F329" i="2"/>
  <c r="E329" i="2"/>
  <c r="J328" i="2"/>
  <c r="I328" i="2"/>
  <c r="H328" i="2"/>
  <c r="F328" i="2"/>
  <c r="E328" i="2"/>
  <c r="J327" i="2"/>
  <c r="I327" i="2"/>
  <c r="H327" i="2"/>
  <c r="F327" i="2"/>
  <c r="E327" i="2"/>
  <c r="J326" i="2"/>
  <c r="I326" i="2"/>
  <c r="H326" i="2"/>
  <c r="F326" i="2"/>
  <c r="E326" i="2"/>
  <c r="J325" i="2"/>
  <c r="I325" i="2"/>
  <c r="H325" i="2"/>
  <c r="F325" i="2"/>
  <c r="E325" i="2"/>
  <c r="J324" i="2"/>
  <c r="I324" i="2"/>
  <c r="H324" i="2"/>
  <c r="F324" i="2"/>
  <c r="E324" i="2"/>
  <c r="J323" i="2"/>
  <c r="I323" i="2"/>
  <c r="H323" i="2"/>
  <c r="F323" i="2"/>
  <c r="E323" i="2"/>
  <c r="J322" i="2"/>
  <c r="I322" i="2"/>
  <c r="H322" i="2"/>
  <c r="F322" i="2"/>
  <c r="E322" i="2"/>
  <c r="J321" i="2"/>
  <c r="I321" i="2"/>
  <c r="H321" i="2"/>
  <c r="F321" i="2"/>
  <c r="E321" i="2"/>
  <c r="J320" i="2"/>
  <c r="I320" i="2"/>
  <c r="H320" i="2"/>
  <c r="F320" i="2"/>
  <c r="E320" i="2"/>
  <c r="J319" i="2"/>
  <c r="I319" i="2"/>
  <c r="H319" i="2"/>
  <c r="F319" i="2"/>
  <c r="E319" i="2"/>
  <c r="J318" i="2"/>
  <c r="I318" i="2"/>
  <c r="H318" i="2"/>
  <c r="F318" i="2"/>
  <c r="E318" i="2"/>
  <c r="J317" i="2"/>
  <c r="I317" i="2"/>
  <c r="H317" i="2"/>
  <c r="F317" i="2"/>
  <c r="E317" i="2"/>
  <c r="J316" i="2"/>
  <c r="I316" i="2"/>
  <c r="H316" i="2"/>
  <c r="F316" i="2"/>
  <c r="E316" i="2"/>
  <c r="J315" i="2"/>
  <c r="I315" i="2"/>
  <c r="H315" i="2"/>
  <c r="F315" i="2"/>
  <c r="E315" i="2"/>
  <c r="J314" i="2"/>
  <c r="I314" i="2"/>
  <c r="H314" i="2"/>
  <c r="F314" i="2"/>
  <c r="E314" i="2"/>
  <c r="J313" i="2"/>
  <c r="I313" i="2"/>
  <c r="H313" i="2"/>
  <c r="F313" i="2"/>
  <c r="E313" i="2"/>
  <c r="J312" i="2"/>
  <c r="I312" i="2"/>
  <c r="H312" i="2"/>
  <c r="F312" i="2"/>
  <c r="E312" i="2"/>
  <c r="J311" i="2"/>
  <c r="I311" i="2"/>
  <c r="H311" i="2"/>
  <c r="F311" i="2"/>
  <c r="E311" i="2"/>
  <c r="J310" i="2"/>
  <c r="I310" i="2"/>
  <c r="H310" i="2"/>
  <c r="F310" i="2"/>
  <c r="E310" i="2"/>
  <c r="J309" i="2"/>
  <c r="I309" i="2"/>
  <c r="H309" i="2"/>
  <c r="F309" i="2"/>
  <c r="E309" i="2"/>
  <c r="J308" i="2"/>
  <c r="I308" i="2"/>
  <c r="H308" i="2"/>
  <c r="F308" i="2"/>
  <c r="E308" i="2"/>
  <c r="J307" i="2"/>
  <c r="I307" i="2"/>
  <c r="H307" i="2"/>
  <c r="F307" i="2"/>
  <c r="E307" i="2"/>
  <c r="J306" i="2"/>
  <c r="I306" i="2"/>
  <c r="H306" i="2"/>
  <c r="F306" i="2"/>
  <c r="E306" i="2"/>
  <c r="J305" i="2"/>
  <c r="I305" i="2"/>
  <c r="H305" i="2"/>
  <c r="F305" i="2"/>
  <c r="E305" i="2"/>
  <c r="J304" i="2"/>
  <c r="I304" i="2"/>
  <c r="H304" i="2"/>
  <c r="F304" i="2"/>
  <c r="E304" i="2"/>
  <c r="J303" i="2"/>
  <c r="I303" i="2"/>
  <c r="H303" i="2"/>
  <c r="F303" i="2"/>
  <c r="E303" i="2"/>
  <c r="J302" i="2"/>
  <c r="I302" i="2"/>
  <c r="H302" i="2"/>
  <c r="F302" i="2"/>
  <c r="E302" i="2"/>
  <c r="J301" i="2"/>
  <c r="I301" i="2"/>
  <c r="H301" i="2"/>
  <c r="F301" i="2"/>
  <c r="E301" i="2"/>
  <c r="J300" i="2"/>
  <c r="I300" i="2"/>
  <c r="H300" i="2"/>
  <c r="F300" i="2"/>
  <c r="E300" i="2"/>
  <c r="J299" i="2"/>
  <c r="I299" i="2"/>
  <c r="H299" i="2"/>
  <c r="F299" i="2"/>
  <c r="E299" i="2"/>
  <c r="J298" i="2"/>
  <c r="I298" i="2"/>
  <c r="H298" i="2"/>
  <c r="F298" i="2"/>
  <c r="E298" i="2"/>
  <c r="J297" i="2"/>
  <c r="I297" i="2"/>
  <c r="H297" i="2"/>
  <c r="F297" i="2"/>
  <c r="E297" i="2"/>
  <c r="J296" i="2"/>
  <c r="I296" i="2"/>
  <c r="H296" i="2"/>
  <c r="F296" i="2"/>
  <c r="E296" i="2"/>
  <c r="J295" i="2"/>
  <c r="I295" i="2"/>
  <c r="H295" i="2"/>
  <c r="F295" i="2"/>
  <c r="E295" i="2"/>
  <c r="J294" i="2"/>
  <c r="I294" i="2"/>
  <c r="H294" i="2"/>
  <c r="F294" i="2"/>
  <c r="E294" i="2"/>
  <c r="J293" i="2"/>
  <c r="I293" i="2"/>
  <c r="H293" i="2"/>
  <c r="F293" i="2"/>
  <c r="E293" i="2"/>
  <c r="J292" i="2"/>
  <c r="I292" i="2"/>
  <c r="H292" i="2"/>
  <c r="F292" i="2"/>
  <c r="E292" i="2"/>
  <c r="J291" i="2"/>
  <c r="I291" i="2"/>
  <c r="H291" i="2"/>
  <c r="F291" i="2"/>
  <c r="E291" i="2"/>
  <c r="J290" i="2"/>
  <c r="I290" i="2"/>
  <c r="H290" i="2"/>
  <c r="F290" i="2"/>
  <c r="E290" i="2"/>
  <c r="J289" i="2"/>
  <c r="I289" i="2"/>
  <c r="H289" i="2"/>
  <c r="F289" i="2"/>
  <c r="E289" i="2"/>
  <c r="J288" i="2"/>
  <c r="I288" i="2"/>
  <c r="H288" i="2"/>
  <c r="F288" i="2"/>
  <c r="E288" i="2"/>
  <c r="J287" i="2"/>
  <c r="I287" i="2"/>
  <c r="H287" i="2"/>
  <c r="F287" i="2"/>
  <c r="E287" i="2"/>
  <c r="J286" i="2"/>
  <c r="I286" i="2"/>
  <c r="H286" i="2"/>
  <c r="F286" i="2"/>
  <c r="E286" i="2"/>
  <c r="J285" i="2"/>
  <c r="I285" i="2"/>
  <c r="H285" i="2"/>
  <c r="F285" i="2"/>
  <c r="E285" i="2"/>
  <c r="J284" i="2"/>
  <c r="I284" i="2"/>
  <c r="H284" i="2"/>
  <c r="F284" i="2"/>
  <c r="E284" i="2"/>
  <c r="J283" i="2"/>
  <c r="I283" i="2"/>
  <c r="H283" i="2"/>
  <c r="F283" i="2"/>
  <c r="E283" i="2"/>
  <c r="J282" i="2"/>
  <c r="I282" i="2"/>
  <c r="H282" i="2"/>
  <c r="F282" i="2"/>
  <c r="E282" i="2"/>
  <c r="J281" i="2"/>
  <c r="I281" i="2"/>
  <c r="H281" i="2"/>
  <c r="F281" i="2"/>
  <c r="E281" i="2"/>
  <c r="J280" i="2"/>
  <c r="I280" i="2"/>
  <c r="H280" i="2"/>
  <c r="F280" i="2"/>
  <c r="E280" i="2"/>
  <c r="J279" i="2"/>
  <c r="I279" i="2"/>
  <c r="H279" i="2"/>
  <c r="F279" i="2"/>
  <c r="E279" i="2"/>
  <c r="J278" i="2"/>
  <c r="I278" i="2"/>
  <c r="H278" i="2"/>
  <c r="F278" i="2"/>
  <c r="E278" i="2"/>
  <c r="J277" i="2"/>
  <c r="I277" i="2"/>
  <c r="H277" i="2"/>
  <c r="F277" i="2"/>
  <c r="E277" i="2"/>
  <c r="J276" i="2"/>
  <c r="I276" i="2"/>
  <c r="H276" i="2"/>
  <c r="F276" i="2"/>
  <c r="E276" i="2"/>
  <c r="J275" i="2"/>
  <c r="I275" i="2"/>
  <c r="H275" i="2"/>
  <c r="F275" i="2"/>
  <c r="E275" i="2"/>
  <c r="J274" i="2"/>
  <c r="I274" i="2"/>
  <c r="H274" i="2"/>
  <c r="F274" i="2"/>
  <c r="E274" i="2"/>
  <c r="J273" i="2"/>
  <c r="I273" i="2"/>
  <c r="H273" i="2"/>
  <c r="F273" i="2"/>
  <c r="E273" i="2"/>
  <c r="J272" i="2"/>
  <c r="I272" i="2"/>
  <c r="H272" i="2"/>
  <c r="F272" i="2"/>
  <c r="E272" i="2"/>
  <c r="J271" i="2"/>
  <c r="I271" i="2"/>
  <c r="H271" i="2"/>
  <c r="F271" i="2"/>
  <c r="E271" i="2"/>
  <c r="J270" i="2"/>
  <c r="I270" i="2"/>
  <c r="H270" i="2"/>
  <c r="F270" i="2"/>
  <c r="E270" i="2"/>
  <c r="J269" i="2"/>
  <c r="I269" i="2"/>
  <c r="H269" i="2"/>
  <c r="F269" i="2"/>
  <c r="E269" i="2"/>
  <c r="J268" i="2"/>
  <c r="I268" i="2"/>
  <c r="H268" i="2"/>
  <c r="F268" i="2"/>
  <c r="E268" i="2"/>
  <c r="J267" i="2"/>
  <c r="I267" i="2"/>
  <c r="H267" i="2"/>
  <c r="F267" i="2"/>
  <c r="E267" i="2"/>
  <c r="J266" i="2"/>
  <c r="I266" i="2"/>
  <c r="H266" i="2"/>
  <c r="F266" i="2"/>
  <c r="E266" i="2"/>
  <c r="J265" i="2"/>
  <c r="I265" i="2"/>
  <c r="H265" i="2"/>
  <c r="F265" i="2"/>
  <c r="E265" i="2"/>
  <c r="J264" i="2"/>
  <c r="I264" i="2"/>
  <c r="H264" i="2"/>
  <c r="F264" i="2"/>
  <c r="E264" i="2"/>
  <c r="J263" i="2"/>
  <c r="I263" i="2"/>
  <c r="H263" i="2"/>
  <c r="F263" i="2"/>
  <c r="E263" i="2"/>
  <c r="J262" i="2"/>
  <c r="I262" i="2"/>
  <c r="H262" i="2"/>
  <c r="F262" i="2"/>
  <c r="E262" i="2"/>
  <c r="J261" i="2"/>
  <c r="I261" i="2"/>
  <c r="H261" i="2"/>
  <c r="F261" i="2"/>
  <c r="E261" i="2"/>
  <c r="J260" i="2"/>
  <c r="I260" i="2"/>
  <c r="H260" i="2"/>
  <c r="F260" i="2"/>
  <c r="E260" i="2"/>
  <c r="J259" i="2"/>
  <c r="I259" i="2"/>
  <c r="H259" i="2"/>
  <c r="F259" i="2"/>
  <c r="E259" i="2"/>
  <c r="J258" i="2"/>
  <c r="I258" i="2"/>
  <c r="H258" i="2"/>
  <c r="F258" i="2"/>
  <c r="E258" i="2"/>
  <c r="J257" i="2"/>
  <c r="I257" i="2"/>
  <c r="H257" i="2"/>
  <c r="F257" i="2"/>
  <c r="E257" i="2"/>
  <c r="J256" i="2"/>
  <c r="I256" i="2"/>
  <c r="H256" i="2"/>
  <c r="F256" i="2"/>
  <c r="E256" i="2"/>
  <c r="J255" i="2"/>
  <c r="I255" i="2"/>
  <c r="H255" i="2"/>
  <c r="F255" i="2"/>
  <c r="E255" i="2"/>
  <c r="J254" i="2"/>
  <c r="I254" i="2"/>
  <c r="H254" i="2"/>
  <c r="F254" i="2"/>
  <c r="E254" i="2"/>
  <c r="J253" i="2"/>
  <c r="I253" i="2"/>
  <c r="H253" i="2"/>
  <c r="F253" i="2"/>
  <c r="E253" i="2"/>
  <c r="J252" i="2"/>
  <c r="I252" i="2"/>
  <c r="H252" i="2"/>
  <c r="F252" i="2"/>
  <c r="E252" i="2"/>
  <c r="J251" i="2"/>
  <c r="I251" i="2"/>
  <c r="H251" i="2"/>
  <c r="F251" i="2"/>
  <c r="E251" i="2"/>
  <c r="J250" i="2"/>
  <c r="I250" i="2"/>
  <c r="H250" i="2"/>
  <c r="F250" i="2"/>
  <c r="E250" i="2"/>
  <c r="J249" i="2"/>
  <c r="I249" i="2"/>
  <c r="H249" i="2"/>
  <c r="F249" i="2"/>
  <c r="E249" i="2"/>
  <c r="J248" i="2"/>
  <c r="I248" i="2"/>
  <c r="H248" i="2"/>
  <c r="F248" i="2"/>
  <c r="E248" i="2"/>
  <c r="J247" i="2"/>
  <c r="I247" i="2"/>
  <c r="H247" i="2"/>
  <c r="F247" i="2"/>
  <c r="E247" i="2"/>
  <c r="J246" i="2"/>
  <c r="I246" i="2"/>
  <c r="H246" i="2"/>
  <c r="F246" i="2"/>
  <c r="E246" i="2"/>
  <c r="J245" i="2"/>
  <c r="I245" i="2"/>
  <c r="H245" i="2"/>
  <c r="F245" i="2"/>
  <c r="E245" i="2"/>
  <c r="J244" i="2"/>
  <c r="I244" i="2"/>
  <c r="H244" i="2"/>
  <c r="F244" i="2"/>
  <c r="E244" i="2"/>
  <c r="J243" i="2"/>
  <c r="I243" i="2"/>
  <c r="H243" i="2"/>
  <c r="F243" i="2"/>
  <c r="E243" i="2"/>
  <c r="J242" i="2"/>
  <c r="I242" i="2"/>
  <c r="H242" i="2"/>
  <c r="F242" i="2"/>
  <c r="E242" i="2"/>
  <c r="J238" i="2"/>
  <c r="I238" i="2"/>
  <c r="H238" i="2"/>
  <c r="F238" i="2"/>
  <c r="E238" i="2"/>
  <c r="J237" i="2"/>
  <c r="I237" i="2"/>
  <c r="H237" i="2"/>
  <c r="F237" i="2"/>
  <c r="E237" i="2"/>
  <c r="J236" i="2"/>
  <c r="I236" i="2"/>
  <c r="H236" i="2"/>
  <c r="F236" i="2"/>
  <c r="E236" i="2"/>
  <c r="J235" i="2"/>
  <c r="I235" i="2"/>
  <c r="H235" i="2"/>
  <c r="F235" i="2"/>
  <c r="E235" i="2"/>
  <c r="J234" i="2"/>
  <c r="I234" i="2"/>
  <c r="H234" i="2"/>
  <c r="F234" i="2"/>
  <c r="E234" i="2"/>
  <c r="J233" i="2"/>
  <c r="I233" i="2"/>
  <c r="H233" i="2"/>
  <c r="F233" i="2"/>
  <c r="E233" i="2"/>
  <c r="J232" i="2"/>
  <c r="I232" i="2"/>
  <c r="H232" i="2"/>
  <c r="F232" i="2"/>
  <c r="E232" i="2"/>
  <c r="J231" i="2"/>
  <c r="I231" i="2"/>
  <c r="H231" i="2"/>
  <c r="F231" i="2"/>
  <c r="E231" i="2"/>
  <c r="J230" i="2"/>
  <c r="I230" i="2"/>
  <c r="H230" i="2"/>
  <c r="F230" i="2"/>
  <c r="E230" i="2"/>
  <c r="J229" i="2"/>
  <c r="I229" i="2"/>
  <c r="H229" i="2"/>
  <c r="F229" i="2"/>
  <c r="E229" i="2"/>
  <c r="J228" i="2"/>
  <c r="I228" i="2"/>
  <c r="H228" i="2"/>
  <c r="F228" i="2"/>
  <c r="E228" i="2"/>
  <c r="J227" i="2"/>
  <c r="I227" i="2"/>
  <c r="H227" i="2"/>
  <c r="F227" i="2"/>
  <c r="E227" i="2"/>
  <c r="J226" i="2"/>
  <c r="I226" i="2"/>
  <c r="H226" i="2"/>
  <c r="F226" i="2"/>
  <c r="E226" i="2"/>
  <c r="J225" i="2"/>
  <c r="I225" i="2"/>
  <c r="H225" i="2"/>
  <c r="F225" i="2"/>
  <c r="E225" i="2"/>
  <c r="J224" i="2"/>
  <c r="I224" i="2"/>
  <c r="H224" i="2"/>
  <c r="F224" i="2"/>
  <c r="E224" i="2"/>
  <c r="J223" i="2"/>
  <c r="I223" i="2"/>
  <c r="H223" i="2"/>
  <c r="F223" i="2"/>
  <c r="E223" i="2"/>
  <c r="J222" i="2"/>
  <c r="I222" i="2"/>
  <c r="H222" i="2"/>
  <c r="F222" i="2"/>
  <c r="E222" i="2"/>
  <c r="J221" i="2"/>
  <c r="I221" i="2"/>
  <c r="H221" i="2"/>
  <c r="F221" i="2"/>
  <c r="E221" i="2"/>
  <c r="J220" i="2"/>
  <c r="I220" i="2"/>
  <c r="H220" i="2"/>
  <c r="F220" i="2"/>
  <c r="E220" i="2"/>
  <c r="J219" i="2"/>
  <c r="I219" i="2"/>
  <c r="H219" i="2"/>
  <c r="F219" i="2"/>
  <c r="E219" i="2"/>
  <c r="J218" i="2"/>
  <c r="I218" i="2"/>
  <c r="H218" i="2"/>
  <c r="F218" i="2"/>
  <c r="E218" i="2"/>
  <c r="J217" i="2"/>
  <c r="I217" i="2"/>
  <c r="H217" i="2"/>
  <c r="F217" i="2"/>
  <c r="E217" i="2"/>
  <c r="J216" i="2"/>
  <c r="I216" i="2"/>
  <c r="H216" i="2"/>
  <c r="F216" i="2"/>
  <c r="E216" i="2"/>
  <c r="J215" i="2"/>
  <c r="I215" i="2"/>
  <c r="H215" i="2"/>
  <c r="F215" i="2"/>
  <c r="E215" i="2"/>
  <c r="J214" i="2"/>
  <c r="I214" i="2"/>
  <c r="H214" i="2"/>
  <c r="F214" i="2"/>
  <c r="E214" i="2"/>
  <c r="J213" i="2"/>
  <c r="I213" i="2"/>
  <c r="H213" i="2"/>
  <c r="F213" i="2"/>
  <c r="E213" i="2"/>
  <c r="J212" i="2"/>
  <c r="I212" i="2"/>
  <c r="H212" i="2"/>
  <c r="F212" i="2"/>
  <c r="E212" i="2"/>
  <c r="J211" i="2"/>
  <c r="I211" i="2"/>
  <c r="H211" i="2"/>
  <c r="F211" i="2"/>
  <c r="E211" i="2"/>
  <c r="J210" i="2"/>
  <c r="I210" i="2"/>
  <c r="H210" i="2"/>
  <c r="F210" i="2"/>
  <c r="E210" i="2"/>
  <c r="J209" i="2"/>
  <c r="I209" i="2"/>
  <c r="H209" i="2"/>
  <c r="F209" i="2"/>
  <c r="E209" i="2"/>
  <c r="J208" i="2"/>
  <c r="I208" i="2"/>
  <c r="H208" i="2"/>
  <c r="F208" i="2"/>
  <c r="E208" i="2"/>
  <c r="J207" i="2"/>
  <c r="I207" i="2"/>
  <c r="H207" i="2"/>
  <c r="F207" i="2"/>
  <c r="E207" i="2"/>
  <c r="J206" i="2"/>
  <c r="I206" i="2"/>
  <c r="H206" i="2"/>
  <c r="F206" i="2"/>
  <c r="E206" i="2"/>
  <c r="J205" i="2"/>
  <c r="I205" i="2"/>
  <c r="H205" i="2"/>
  <c r="F205" i="2"/>
  <c r="E205" i="2"/>
  <c r="J204" i="2"/>
  <c r="I204" i="2"/>
  <c r="H204" i="2"/>
  <c r="F204" i="2"/>
  <c r="E204" i="2"/>
  <c r="J203" i="2"/>
  <c r="I203" i="2"/>
  <c r="H203" i="2"/>
  <c r="F203" i="2"/>
  <c r="E203" i="2"/>
  <c r="J202" i="2"/>
  <c r="I202" i="2"/>
  <c r="H202" i="2"/>
  <c r="F202" i="2"/>
  <c r="E202" i="2"/>
  <c r="J201" i="2"/>
  <c r="I201" i="2"/>
  <c r="H201" i="2"/>
  <c r="F201" i="2"/>
  <c r="E201" i="2"/>
  <c r="J200" i="2"/>
  <c r="I200" i="2"/>
  <c r="H200" i="2"/>
  <c r="F200" i="2"/>
  <c r="E200" i="2"/>
  <c r="J199" i="2"/>
  <c r="I199" i="2"/>
  <c r="H199" i="2"/>
  <c r="F199" i="2"/>
  <c r="E199" i="2"/>
  <c r="J198" i="2"/>
  <c r="I198" i="2"/>
  <c r="H198" i="2"/>
  <c r="F198" i="2"/>
  <c r="E198" i="2"/>
  <c r="F197" i="2"/>
  <c r="E197" i="2"/>
  <c r="F196" i="2"/>
  <c r="E196" i="2"/>
  <c r="F195" i="2"/>
  <c r="E195" i="2"/>
  <c r="J194" i="2"/>
  <c r="I194" i="2"/>
  <c r="H194" i="2"/>
  <c r="F194" i="2"/>
  <c r="E194" i="2"/>
  <c r="J193" i="2"/>
  <c r="I193" i="2"/>
  <c r="H193" i="2"/>
  <c r="F193" i="2"/>
  <c r="E193" i="2"/>
  <c r="J192" i="2"/>
  <c r="I192" i="2"/>
  <c r="H192" i="2"/>
  <c r="F192" i="2"/>
  <c r="E192" i="2"/>
  <c r="J191" i="2"/>
  <c r="I191" i="2"/>
  <c r="H191" i="2"/>
  <c r="F191" i="2"/>
  <c r="E191" i="2"/>
  <c r="J190" i="2"/>
  <c r="I190" i="2"/>
  <c r="H190" i="2"/>
  <c r="F190" i="2"/>
  <c r="E190" i="2"/>
  <c r="J189" i="2"/>
  <c r="I189" i="2"/>
  <c r="H189" i="2"/>
  <c r="F189" i="2"/>
  <c r="E189" i="2"/>
  <c r="J188" i="2"/>
  <c r="I188" i="2"/>
  <c r="H188" i="2"/>
  <c r="F188" i="2"/>
  <c r="E188" i="2"/>
  <c r="J187" i="2"/>
  <c r="I187" i="2"/>
  <c r="H187" i="2"/>
  <c r="F187" i="2"/>
  <c r="E187" i="2"/>
  <c r="J186" i="2"/>
  <c r="I186" i="2"/>
  <c r="H186" i="2"/>
  <c r="F186" i="2"/>
  <c r="E186" i="2"/>
  <c r="J185" i="2"/>
  <c r="I185" i="2"/>
  <c r="H185" i="2"/>
  <c r="F185" i="2"/>
  <c r="E185" i="2"/>
  <c r="J184" i="2"/>
  <c r="I184" i="2"/>
  <c r="H184" i="2"/>
  <c r="F184" i="2"/>
  <c r="E184" i="2"/>
  <c r="J183" i="2"/>
  <c r="I183" i="2"/>
  <c r="H183" i="2"/>
  <c r="F183" i="2"/>
  <c r="E183" i="2"/>
  <c r="J182" i="2"/>
  <c r="I182" i="2"/>
  <c r="H182" i="2"/>
  <c r="F182" i="2"/>
  <c r="E182" i="2"/>
  <c r="J181" i="2"/>
  <c r="I181" i="2"/>
  <c r="H181" i="2"/>
  <c r="F181" i="2"/>
  <c r="E181" i="2"/>
  <c r="J180" i="2"/>
  <c r="I180" i="2"/>
  <c r="H180" i="2"/>
  <c r="F180" i="2"/>
  <c r="E180" i="2"/>
  <c r="J179" i="2"/>
  <c r="I179" i="2"/>
  <c r="H179" i="2"/>
  <c r="F179" i="2"/>
  <c r="E179" i="2"/>
  <c r="F178" i="2"/>
  <c r="E178" i="2"/>
  <c r="F177" i="2"/>
  <c r="E177" i="2"/>
  <c r="F176" i="2"/>
  <c r="E176" i="2"/>
  <c r="F175" i="2"/>
  <c r="E175" i="2"/>
  <c r="F174" i="2"/>
  <c r="E174" i="2"/>
  <c r="F173" i="2"/>
  <c r="E173" i="2"/>
  <c r="F172" i="2"/>
  <c r="E172" i="2"/>
  <c r="F171" i="2"/>
  <c r="E171" i="2"/>
  <c r="F170" i="2"/>
  <c r="E170" i="2"/>
  <c r="F169" i="2"/>
  <c r="E169" i="2"/>
  <c r="J168" i="2"/>
  <c r="I168" i="2"/>
  <c r="H168" i="2"/>
  <c r="F168" i="2"/>
  <c r="E168" i="2"/>
  <c r="J167" i="2"/>
  <c r="I167" i="2"/>
  <c r="H167" i="2"/>
  <c r="F167" i="2"/>
  <c r="E167" i="2"/>
  <c r="J166" i="2"/>
  <c r="I166" i="2"/>
  <c r="H166" i="2"/>
  <c r="F166" i="2"/>
  <c r="E166" i="2"/>
  <c r="J165" i="2"/>
  <c r="I165" i="2"/>
  <c r="H165" i="2"/>
  <c r="F165" i="2"/>
  <c r="E165" i="2"/>
  <c r="J164" i="2"/>
  <c r="I164" i="2"/>
  <c r="H164" i="2"/>
  <c r="F164" i="2"/>
  <c r="E164" i="2"/>
  <c r="J163" i="2"/>
  <c r="I163" i="2"/>
  <c r="H163" i="2"/>
  <c r="F163" i="2"/>
  <c r="E163" i="2"/>
  <c r="J162" i="2"/>
  <c r="I162" i="2"/>
  <c r="H162" i="2"/>
  <c r="F162" i="2"/>
  <c r="E162" i="2"/>
  <c r="J161" i="2"/>
  <c r="I161" i="2"/>
  <c r="H161" i="2"/>
  <c r="F161" i="2"/>
  <c r="E161" i="2"/>
  <c r="J160" i="2"/>
  <c r="I160" i="2"/>
  <c r="H160" i="2"/>
  <c r="F160" i="2"/>
  <c r="E160" i="2"/>
  <c r="J159" i="2"/>
  <c r="I159" i="2"/>
  <c r="H159" i="2"/>
  <c r="F159" i="2"/>
  <c r="E159" i="2"/>
  <c r="J158" i="2"/>
  <c r="I158" i="2"/>
  <c r="H158" i="2"/>
  <c r="F158" i="2"/>
  <c r="E158" i="2"/>
  <c r="J157" i="2"/>
  <c r="I157" i="2"/>
  <c r="H157" i="2"/>
  <c r="F157" i="2"/>
  <c r="E157" i="2"/>
  <c r="J156" i="2"/>
  <c r="I156" i="2"/>
  <c r="H156" i="2"/>
  <c r="F156" i="2"/>
  <c r="E156" i="2"/>
  <c r="J155" i="2"/>
  <c r="I155" i="2"/>
  <c r="H155" i="2"/>
  <c r="F155" i="2"/>
  <c r="E155" i="2"/>
  <c r="J154" i="2"/>
  <c r="I154" i="2"/>
  <c r="H154" i="2"/>
  <c r="F154" i="2"/>
  <c r="E154" i="2"/>
  <c r="J153" i="2"/>
  <c r="I153" i="2"/>
  <c r="H153" i="2"/>
  <c r="F153" i="2"/>
  <c r="E153" i="2"/>
  <c r="J152" i="2"/>
  <c r="I152" i="2"/>
  <c r="H152" i="2"/>
  <c r="F152" i="2"/>
  <c r="E152" i="2"/>
  <c r="J151" i="2"/>
  <c r="Z36" i="1"/>
  <c r="I151" i="2"/>
  <c r="H151" i="2"/>
  <c r="F151" i="2"/>
  <c r="E151" i="2"/>
  <c r="J150" i="2"/>
  <c r="I150" i="2"/>
  <c r="H150" i="2"/>
  <c r="F150" i="2"/>
  <c r="E150" i="2"/>
  <c r="J149" i="2"/>
  <c r="I149" i="2"/>
  <c r="H149" i="2"/>
  <c r="F149" i="2"/>
  <c r="E149" i="2"/>
  <c r="J148" i="2"/>
  <c r="I148" i="2"/>
  <c r="H148" i="2"/>
  <c r="F148" i="2"/>
  <c r="E148" i="2"/>
  <c r="J147" i="2"/>
  <c r="I147" i="2"/>
  <c r="H147" i="2"/>
  <c r="F147" i="2"/>
  <c r="E147" i="2"/>
  <c r="J146" i="2"/>
  <c r="I146" i="2"/>
  <c r="H146" i="2"/>
  <c r="F146" i="2"/>
  <c r="E146" i="2"/>
  <c r="J145" i="2"/>
  <c r="I145" i="2"/>
  <c r="H145" i="2"/>
  <c r="F145" i="2"/>
  <c r="E145" i="2"/>
  <c r="J144" i="2"/>
  <c r="I144" i="2"/>
  <c r="H144" i="2"/>
  <c r="F144" i="2"/>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139" i="2"/>
  <c r="J138" i="2"/>
  <c r="I138" i="2"/>
  <c r="H138" i="2"/>
  <c r="F138" i="2"/>
  <c r="E138" i="2"/>
  <c r="J137" i="2"/>
  <c r="I137" i="2"/>
  <c r="H137" i="2"/>
  <c r="F137" i="2"/>
  <c r="E137" i="2"/>
  <c r="J136" i="2"/>
  <c r="I136" i="2"/>
  <c r="H136" i="2"/>
  <c r="F136" i="2"/>
  <c r="E136" i="2"/>
  <c r="J135" i="2"/>
  <c r="I135" i="2"/>
  <c r="H135" i="2"/>
  <c r="F135" i="2"/>
  <c r="E135" i="2"/>
  <c r="J134" i="2"/>
  <c r="I134" i="2"/>
  <c r="H134" i="2"/>
  <c r="F134" i="2"/>
  <c r="E134" i="2"/>
  <c r="J133" i="2"/>
  <c r="I133" i="2"/>
  <c r="H133" i="2"/>
  <c r="F133" i="2"/>
  <c r="E133" i="2"/>
  <c r="J131" i="2"/>
  <c r="I131" i="2"/>
  <c r="H131" i="2"/>
  <c r="F131" i="2"/>
  <c r="E131" i="2"/>
  <c r="J130" i="2"/>
  <c r="I130" i="2"/>
  <c r="H130" i="2"/>
  <c r="F130" i="2"/>
  <c r="E130" i="2"/>
  <c r="J129" i="2"/>
  <c r="I129" i="2"/>
  <c r="H129" i="2"/>
  <c r="F129" i="2"/>
  <c r="E129" i="2"/>
  <c r="J128" i="2"/>
  <c r="I128" i="2"/>
  <c r="H128" i="2"/>
  <c r="F128" i="2"/>
  <c r="E128" i="2"/>
  <c r="J127" i="2"/>
  <c r="I127" i="2"/>
  <c r="H127" i="2"/>
  <c r="F127" i="2"/>
  <c r="E127" i="2"/>
  <c r="J126" i="2"/>
  <c r="I126" i="2"/>
  <c r="H126" i="2"/>
  <c r="F126" i="2"/>
  <c r="E126" i="2"/>
  <c r="J125" i="2"/>
  <c r="I125" i="2"/>
  <c r="H125" i="2"/>
  <c r="F125" i="2"/>
  <c r="E125" i="2"/>
  <c r="J124" i="2"/>
  <c r="I124" i="2"/>
  <c r="H124" i="2"/>
  <c r="F124" i="2"/>
  <c r="E124" i="2"/>
  <c r="J123" i="2"/>
  <c r="I123" i="2"/>
  <c r="H123" i="2"/>
  <c r="F123" i="2"/>
  <c r="E123" i="2"/>
  <c r="J122" i="2"/>
  <c r="I122" i="2"/>
  <c r="H122" i="2"/>
  <c r="F122" i="2"/>
  <c r="E122" i="2"/>
  <c r="J121" i="2"/>
  <c r="I121" i="2"/>
  <c r="H121" i="2"/>
  <c r="F121" i="2"/>
  <c r="E121" i="2"/>
  <c r="J120" i="2"/>
  <c r="I120" i="2"/>
  <c r="H120" i="2"/>
  <c r="F120" i="2"/>
  <c r="E120" i="2"/>
  <c r="J119" i="2"/>
  <c r="I119" i="2"/>
  <c r="H119" i="2"/>
  <c r="F119" i="2"/>
  <c r="E119" i="2"/>
  <c r="J118" i="2"/>
  <c r="I118" i="2"/>
  <c r="H118" i="2"/>
  <c r="F118" i="2"/>
  <c r="E118" i="2"/>
  <c r="J117" i="2"/>
  <c r="I117" i="2"/>
  <c r="H117" i="2"/>
  <c r="F117" i="2"/>
  <c r="E117" i="2"/>
  <c r="J116" i="2"/>
  <c r="I116" i="2"/>
  <c r="H116" i="2"/>
  <c r="F116" i="2"/>
  <c r="E116" i="2"/>
  <c r="J115" i="2"/>
  <c r="I115" i="2"/>
  <c r="H115" i="2"/>
  <c r="F115" i="2"/>
  <c r="E115" i="2"/>
  <c r="J114" i="2"/>
  <c r="I114" i="2"/>
  <c r="H114" i="2"/>
  <c r="F114" i="2"/>
  <c r="E114" i="2"/>
  <c r="J113" i="2"/>
  <c r="I113" i="2"/>
  <c r="H113" i="2"/>
  <c r="F113" i="2"/>
  <c r="E113" i="2"/>
  <c r="J112" i="2"/>
  <c r="I112" i="2"/>
  <c r="H112" i="2"/>
  <c r="F112" i="2"/>
  <c r="E112" i="2"/>
  <c r="J111" i="2"/>
  <c r="I111" i="2"/>
  <c r="H111" i="2"/>
  <c r="F111" i="2"/>
  <c r="E111" i="2"/>
  <c r="J110" i="2"/>
  <c r="I110" i="2"/>
  <c r="H110" i="2"/>
  <c r="F110" i="2"/>
  <c r="E110" i="2"/>
  <c r="J109" i="2"/>
  <c r="I109" i="2"/>
  <c r="H109" i="2"/>
  <c r="F109" i="2"/>
  <c r="E109" i="2"/>
  <c r="J108" i="2"/>
  <c r="I108" i="2"/>
  <c r="H108" i="2"/>
  <c r="F108" i="2"/>
  <c r="E108" i="2"/>
  <c r="J107" i="2"/>
  <c r="I107" i="2"/>
  <c r="H107" i="2"/>
  <c r="F107" i="2"/>
  <c r="E107" i="2"/>
  <c r="J106" i="2"/>
  <c r="I106" i="2"/>
  <c r="H106" i="2"/>
  <c r="F106" i="2"/>
  <c r="E106" i="2"/>
  <c r="J105" i="2"/>
  <c r="I105" i="2"/>
  <c r="H105" i="2"/>
  <c r="F105" i="2"/>
  <c r="E105" i="2"/>
  <c r="J104" i="2"/>
  <c r="I104" i="2"/>
  <c r="H104" i="2"/>
  <c r="F104" i="2"/>
  <c r="E104" i="2"/>
  <c r="J103" i="2"/>
  <c r="I103" i="2"/>
  <c r="H103" i="2"/>
  <c r="F103" i="2"/>
  <c r="E103" i="2"/>
  <c r="J102" i="2"/>
  <c r="I102" i="2"/>
  <c r="H102" i="2"/>
  <c r="F102" i="2"/>
  <c r="E102" i="2"/>
  <c r="J101" i="2"/>
  <c r="I101" i="2"/>
  <c r="H101" i="2"/>
  <c r="F101" i="2"/>
  <c r="E101" i="2"/>
  <c r="J100" i="2"/>
  <c r="I100" i="2"/>
  <c r="H100" i="2"/>
  <c r="F100" i="2"/>
  <c r="E100" i="2"/>
  <c r="J99" i="2"/>
  <c r="I99" i="2"/>
  <c r="H99" i="2"/>
  <c r="F99" i="2"/>
  <c r="E99" i="2"/>
  <c r="J98" i="2"/>
  <c r="I98" i="2"/>
  <c r="H98" i="2"/>
  <c r="F98" i="2"/>
  <c r="E98" i="2"/>
  <c r="J97" i="2"/>
  <c r="I97" i="2"/>
  <c r="H97" i="2"/>
  <c r="F97" i="2"/>
  <c r="E97" i="2"/>
  <c r="J96" i="2"/>
  <c r="I96" i="2"/>
  <c r="H96" i="2"/>
  <c r="F96" i="2"/>
  <c r="E96" i="2"/>
  <c r="J95" i="2"/>
  <c r="I95" i="2"/>
  <c r="H95" i="2"/>
  <c r="F95" i="2"/>
  <c r="E95" i="2"/>
  <c r="J94" i="2"/>
  <c r="I94" i="2"/>
  <c r="H94" i="2"/>
  <c r="F94" i="2"/>
  <c r="E94" i="2"/>
  <c r="J93" i="2"/>
  <c r="I93" i="2"/>
  <c r="H93" i="2"/>
  <c r="F93" i="2"/>
  <c r="E93" i="2"/>
  <c r="J92" i="2"/>
  <c r="I92" i="2"/>
  <c r="H92" i="2"/>
  <c r="F92" i="2"/>
  <c r="E92" i="2"/>
  <c r="J90" i="2"/>
  <c r="I90" i="2"/>
  <c r="H90" i="2"/>
  <c r="F90" i="2"/>
  <c r="E90" i="2"/>
  <c r="J89" i="2"/>
  <c r="I89" i="2"/>
  <c r="H89" i="2"/>
  <c r="F89" i="2"/>
  <c r="E89" i="2"/>
  <c r="J88" i="2"/>
  <c r="I88" i="2"/>
  <c r="H88" i="2"/>
  <c r="F88" i="2"/>
  <c r="E88" i="2"/>
  <c r="J87" i="2"/>
  <c r="I87" i="2"/>
  <c r="H87" i="2"/>
  <c r="F87" i="2"/>
  <c r="E87" i="2"/>
  <c r="J85" i="2"/>
  <c r="I85" i="2"/>
  <c r="H85" i="2"/>
  <c r="F85" i="2"/>
  <c r="E85" i="2"/>
  <c r="J84" i="2"/>
  <c r="I84" i="2"/>
  <c r="H84" i="2"/>
  <c r="F84" i="2"/>
  <c r="E84" i="2"/>
  <c r="J83" i="2"/>
  <c r="I83" i="2"/>
  <c r="H83" i="2"/>
  <c r="F83" i="2"/>
  <c r="E83" i="2"/>
  <c r="J82" i="2"/>
  <c r="I82" i="2"/>
  <c r="H82" i="2"/>
  <c r="F82" i="2"/>
  <c r="E82" i="2"/>
  <c r="J81" i="2"/>
  <c r="I81" i="2"/>
  <c r="H81" i="2"/>
  <c r="F81" i="2"/>
  <c r="E81" i="2"/>
  <c r="J80" i="2"/>
  <c r="I80" i="2"/>
  <c r="H80" i="2"/>
  <c r="F80" i="2"/>
  <c r="E80" i="2"/>
  <c r="J79" i="2"/>
  <c r="I79" i="2"/>
  <c r="H79" i="2"/>
  <c r="F79" i="2"/>
  <c r="E79" i="2"/>
  <c r="J78" i="2"/>
  <c r="I78" i="2"/>
  <c r="H78" i="2"/>
  <c r="F78" i="2"/>
  <c r="E78" i="2"/>
  <c r="J77" i="2"/>
  <c r="I77" i="2"/>
  <c r="H77" i="2"/>
  <c r="F77" i="2"/>
  <c r="E77" i="2"/>
  <c r="J76" i="2"/>
  <c r="I76" i="2"/>
  <c r="H76" i="2"/>
  <c r="F76" i="2"/>
  <c r="E76" i="2"/>
  <c r="J75" i="2"/>
  <c r="I75" i="2"/>
  <c r="H75" i="2"/>
  <c r="F75" i="2"/>
  <c r="E75" i="2"/>
  <c r="J74" i="2"/>
  <c r="I74" i="2"/>
  <c r="H74" i="2"/>
  <c r="F74" i="2"/>
  <c r="E74" i="2"/>
  <c r="J73" i="2"/>
  <c r="I73" i="2"/>
  <c r="H73" i="2"/>
  <c r="F73" i="2"/>
  <c r="E73" i="2"/>
  <c r="J72" i="2"/>
  <c r="I72" i="2"/>
  <c r="H72" i="2"/>
  <c r="F72" i="2"/>
  <c r="E72" i="2"/>
  <c r="J71" i="2"/>
  <c r="I71" i="2"/>
  <c r="H71" i="2"/>
  <c r="F71" i="2"/>
  <c r="E71" i="2"/>
  <c r="J70" i="2"/>
  <c r="I70" i="2"/>
  <c r="H70" i="2"/>
  <c r="F70" i="2"/>
  <c r="E70" i="2"/>
  <c r="J69" i="2"/>
  <c r="I69" i="2"/>
  <c r="H69" i="2"/>
  <c r="F69" i="2"/>
  <c r="E69" i="2"/>
  <c r="J68" i="2"/>
  <c r="I68" i="2"/>
  <c r="H68" i="2"/>
  <c r="F68" i="2"/>
  <c r="E68" i="2"/>
  <c r="J67" i="2"/>
  <c r="I67" i="2"/>
  <c r="H67" i="2"/>
  <c r="F67" i="2"/>
  <c r="E67" i="2"/>
  <c r="J66" i="2"/>
  <c r="I66" i="2"/>
  <c r="H66" i="2"/>
  <c r="F66" i="2"/>
  <c r="E66" i="2"/>
  <c r="J65" i="2"/>
  <c r="I65" i="2"/>
  <c r="H65" i="2"/>
  <c r="F65" i="2"/>
  <c r="E65" i="2"/>
  <c r="J64" i="2"/>
  <c r="I64" i="2"/>
  <c r="H64" i="2"/>
  <c r="F64" i="2"/>
  <c r="E64" i="2"/>
  <c r="J63" i="2"/>
  <c r="I63" i="2"/>
  <c r="H63" i="2"/>
  <c r="F63" i="2"/>
  <c r="E63" i="2"/>
  <c r="J62" i="2"/>
  <c r="I62" i="2"/>
  <c r="H62" i="2"/>
  <c r="F62" i="2"/>
  <c r="E62" i="2"/>
  <c r="J61" i="2"/>
  <c r="I61" i="2"/>
  <c r="H61" i="2"/>
  <c r="F61" i="2"/>
  <c r="E61" i="2"/>
  <c r="J60" i="2"/>
  <c r="I60" i="2"/>
  <c r="H60" i="2"/>
  <c r="F60" i="2"/>
  <c r="E60" i="2"/>
  <c r="J59" i="2"/>
  <c r="I59" i="2"/>
  <c r="H59" i="2"/>
  <c r="F59" i="2"/>
  <c r="E59" i="2"/>
  <c r="J58" i="2"/>
  <c r="I58" i="2"/>
  <c r="H58" i="2"/>
  <c r="F58" i="2"/>
  <c r="E58" i="2"/>
  <c r="J57" i="2"/>
  <c r="I57" i="2"/>
  <c r="H57" i="2"/>
  <c r="F57" i="2"/>
  <c r="E57" i="2"/>
  <c r="J56" i="2"/>
  <c r="I56" i="2"/>
  <c r="H56" i="2"/>
  <c r="F56" i="2"/>
  <c r="E56" i="2"/>
  <c r="J55" i="2"/>
  <c r="I55" i="2"/>
  <c r="H55" i="2"/>
  <c r="F55" i="2"/>
  <c r="E55" i="2"/>
  <c r="J54" i="2"/>
  <c r="I54" i="2"/>
  <c r="H54" i="2"/>
  <c r="F54" i="2"/>
  <c r="E54" i="2"/>
  <c r="J53" i="2"/>
  <c r="I53" i="2"/>
  <c r="H53" i="2"/>
  <c r="F53" i="2"/>
  <c r="E53" i="2"/>
  <c r="J52" i="2"/>
  <c r="I52" i="2"/>
  <c r="H52" i="2"/>
  <c r="F52" i="2"/>
  <c r="E52" i="2"/>
  <c r="J51" i="2"/>
  <c r="I51" i="2"/>
  <c r="H51" i="2"/>
  <c r="F51" i="2"/>
  <c r="E51" i="2"/>
  <c r="J50" i="2"/>
  <c r="I50" i="2"/>
  <c r="H50" i="2"/>
  <c r="F50" i="2"/>
  <c r="E50" i="2"/>
  <c r="J49" i="2"/>
  <c r="I49" i="2"/>
  <c r="H49" i="2"/>
  <c r="F49" i="2"/>
  <c r="E49" i="2"/>
  <c r="J48" i="2"/>
  <c r="I48" i="2"/>
  <c r="H48" i="2"/>
  <c r="F48" i="2"/>
  <c r="E48" i="2"/>
  <c r="J47" i="2"/>
  <c r="I47" i="2"/>
  <c r="H47" i="2"/>
  <c r="F47" i="2"/>
  <c r="E47" i="2"/>
  <c r="J46" i="2"/>
  <c r="I46" i="2"/>
  <c r="H46" i="2"/>
  <c r="F46" i="2"/>
  <c r="E46" i="2"/>
  <c r="J45" i="2"/>
  <c r="I45" i="2"/>
  <c r="H45" i="2"/>
  <c r="F45" i="2"/>
  <c r="E45" i="2"/>
  <c r="J44" i="2"/>
  <c r="I44" i="2"/>
  <c r="H44" i="2"/>
  <c r="F44" i="2"/>
  <c r="E44" i="2"/>
  <c r="J43" i="2"/>
  <c r="I43" i="2"/>
  <c r="H43" i="2"/>
  <c r="F43" i="2"/>
  <c r="E43" i="2"/>
  <c r="J42" i="2"/>
  <c r="I42" i="2"/>
  <c r="H42" i="2"/>
  <c r="F42" i="2"/>
  <c r="E42" i="2"/>
  <c r="J41" i="2"/>
  <c r="I41" i="2"/>
  <c r="H41" i="2"/>
  <c r="F41" i="2"/>
  <c r="E41" i="2"/>
  <c r="J40" i="2"/>
  <c r="I40" i="2"/>
  <c r="H40" i="2"/>
  <c r="F40" i="2"/>
  <c r="E40" i="2"/>
  <c r="F39" i="2"/>
  <c r="E39" i="2"/>
  <c r="J38" i="2"/>
  <c r="I38" i="2"/>
  <c r="H38" i="2"/>
  <c r="F38" i="2"/>
  <c r="E38" i="2"/>
  <c r="F37" i="2"/>
  <c r="E37" i="2"/>
  <c r="J36" i="2"/>
  <c r="I36" i="2"/>
  <c r="H36" i="2"/>
  <c r="F36" i="2"/>
  <c r="E36" i="2"/>
  <c r="J35" i="2"/>
  <c r="I35" i="2"/>
  <c r="H35" i="2"/>
  <c r="F35" i="2"/>
  <c r="E35" i="2"/>
  <c r="J34" i="2"/>
  <c r="I34" i="2"/>
  <c r="H34" i="2"/>
  <c r="F34" i="2"/>
  <c r="E34" i="2"/>
  <c r="J33" i="2"/>
  <c r="I33" i="2"/>
  <c r="H33" i="2"/>
  <c r="F33" i="2"/>
  <c r="E33" i="2"/>
  <c r="J32" i="2"/>
  <c r="I32" i="2"/>
  <c r="H32" i="2"/>
  <c r="F32" i="2"/>
  <c r="E32" i="2"/>
  <c r="J31" i="2"/>
  <c r="I31" i="2"/>
  <c r="H31" i="2"/>
  <c r="F31" i="2"/>
  <c r="E31" i="2"/>
  <c r="J30" i="2"/>
  <c r="I30" i="2"/>
  <c r="H30" i="2"/>
  <c r="F30" i="2"/>
  <c r="E30" i="2"/>
  <c r="J29" i="2"/>
  <c r="I29" i="2"/>
  <c r="H29" i="2"/>
  <c r="F29" i="2"/>
  <c r="E29" i="2"/>
  <c r="J28" i="2"/>
  <c r="I28" i="2"/>
  <c r="H28" i="2"/>
  <c r="F28" i="2"/>
  <c r="E28" i="2"/>
  <c r="J27" i="2"/>
  <c r="I27" i="2"/>
  <c r="H27" i="2"/>
  <c r="F27" i="2"/>
  <c r="E27" i="2"/>
  <c r="J26" i="2"/>
  <c r="I26" i="2"/>
  <c r="H26" i="2"/>
  <c r="F26" i="2"/>
  <c r="E26" i="2"/>
  <c r="J25" i="2"/>
  <c r="I25" i="2"/>
  <c r="H25" i="2"/>
  <c r="F25" i="2"/>
  <c r="E25" i="2"/>
  <c r="J24" i="2"/>
  <c r="I24" i="2"/>
  <c r="H24" i="2"/>
  <c r="F24" i="2"/>
  <c r="E24" i="2"/>
  <c r="J23" i="2"/>
  <c r="I23" i="2"/>
  <c r="H23" i="2"/>
  <c r="F23" i="2"/>
  <c r="E23" i="2"/>
  <c r="J22" i="2"/>
  <c r="I22" i="2"/>
  <c r="H22" i="2"/>
  <c r="F22" i="2"/>
  <c r="E22" i="2"/>
  <c r="J21" i="2"/>
  <c r="I21" i="2"/>
  <c r="H21" i="2"/>
  <c r="F21" i="2"/>
  <c r="E21" i="2"/>
  <c r="J20" i="2"/>
  <c r="I20" i="2"/>
  <c r="H20" i="2"/>
  <c r="F20" i="2"/>
  <c r="E20" i="2"/>
  <c r="J19" i="2"/>
  <c r="I19" i="2"/>
  <c r="H19" i="2"/>
  <c r="F19" i="2"/>
  <c r="E19" i="2"/>
  <c r="J18" i="2"/>
  <c r="I18" i="2"/>
  <c r="H18" i="2"/>
  <c r="F18" i="2"/>
  <c r="E18" i="2"/>
  <c r="J17" i="2"/>
  <c r="I17" i="2"/>
  <c r="H17" i="2"/>
  <c r="F17" i="2"/>
  <c r="E17" i="2"/>
  <c r="J16" i="2"/>
  <c r="I16" i="2"/>
  <c r="H16" i="2"/>
  <c r="F16" i="2"/>
  <c r="E16" i="2"/>
  <c r="J15" i="2"/>
  <c r="I15" i="2"/>
  <c r="H15" i="2"/>
  <c r="F15" i="2"/>
  <c r="E15" i="2"/>
  <c r="J14" i="2"/>
  <c r="I14" i="2"/>
  <c r="H14" i="2"/>
  <c r="F14" i="2"/>
  <c r="E14" i="2"/>
  <c r="J13" i="2"/>
  <c r="I13" i="2"/>
  <c r="H13" i="2"/>
  <c r="F13" i="2"/>
  <c r="E13" i="2"/>
  <c r="J12" i="2"/>
  <c r="I12" i="2"/>
  <c r="H12" i="2"/>
  <c r="F12" i="2"/>
  <c r="E12" i="2"/>
  <c r="J11" i="2"/>
  <c r="I11" i="2"/>
  <c r="H11" i="2"/>
  <c r="F11" i="2"/>
  <c r="E11" i="2"/>
  <c r="J10" i="2"/>
  <c r="I10" i="2"/>
  <c r="H10" i="2"/>
  <c r="F10" i="2"/>
  <c r="E10" i="2"/>
  <c r="J9" i="2"/>
  <c r="I9" i="2"/>
  <c r="H9" i="2"/>
  <c r="F9" i="2"/>
  <c r="E9" i="2"/>
  <c r="J8" i="2"/>
  <c r="I8" i="2"/>
  <c r="H8" i="2"/>
  <c r="F8" i="2"/>
  <c r="E8" i="2"/>
  <c r="J7" i="2"/>
  <c r="I7" i="2"/>
  <c r="H7" i="2"/>
  <c r="F7" i="2"/>
  <c r="E7" i="2"/>
  <c r="J6" i="2"/>
  <c r="I6" i="2"/>
  <c r="H6" i="2"/>
  <c r="F6" i="2"/>
  <c r="E6" i="2"/>
  <c r="J5" i="2"/>
  <c r="I5" i="2"/>
  <c r="H5" i="2"/>
  <c r="F5" i="2"/>
  <c r="E5" i="2"/>
  <c r="J4" i="2"/>
  <c r="I4" i="2"/>
  <c r="H4" i="2"/>
  <c r="F4" i="2"/>
  <c r="E4" i="2"/>
  <c r="J3" i="2"/>
  <c r="I3" i="2"/>
  <c r="H3" i="2"/>
  <c r="F3" i="2"/>
  <c r="E3" i="2"/>
  <c r="H2" i="2"/>
  <c r="F2" i="2"/>
  <c r="E2" i="2"/>
  <c r="AV103" i="1"/>
  <c r="AU103" i="1"/>
  <c r="AT103" i="1"/>
  <c r="AS103" i="1"/>
  <c r="AR103" i="1"/>
  <c r="AP103" i="1"/>
  <c r="AN103" i="1"/>
  <c r="AL103" i="1"/>
  <c r="AJ103" i="1"/>
  <c r="AH103" i="1"/>
  <c r="AF103" i="1"/>
  <c r="AD103" i="1"/>
  <c r="AB103" i="1"/>
  <c r="Z103" i="1"/>
  <c r="X103" i="1"/>
  <c r="V103" i="1"/>
  <c r="T103" i="1"/>
  <c r="AV102" i="1"/>
  <c r="AU102" i="1"/>
  <c r="AT102" i="1"/>
  <c r="AS102" i="1"/>
  <c r="AR102" i="1"/>
  <c r="AP102" i="1"/>
  <c r="AN102" i="1"/>
  <c r="AL102" i="1"/>
  <c r="AJ102" i="1"/>
  <c r="AH102" i="1"/>
  <c r="AF102" i="1"/>
  <c r="AD102" i="1"/>
  <c r="AB102" i="1"/>
  <c r="Z102" i="1"/>
  <c r="X102" i="1"/>
  <c r="V102" i="1"/>
  <c r="T102" i="1"/>
  <c r="AV101" i="1"/>
  <c r="AU101" i="1"/>
  <c r="AT101" i="1"/>
  <c r="AS101" i="1"/>
  <c r="AR101" i="1"/>
  <c r="AP101" i="1"/>
  <c r="AN101" i="1"/>
  <c r="AL101" i="1"/>
  <c r="AJ101" i="1"/>
  <c r="AH101" i="1"/>
  <c r="AF101" i="1"/>
  <c r="AD101" i="1"/>
  <c r="AB101" i="1"/>
  <c r="Z101" i="1"/>
  <c r="X101" i="1"/>
  <c r="V101" i="1"/>
  <c r="T101" i="1"/>
  <c r="AV100" i="1"/>
  <c r="AU100" i="1"/>
  <c r="AT100" i="1"/>
  <c r="AS100" i="1"/>
  <c r="AR100" i="1"/>
  <c r="AP100" i="1"/>
  <c r="AN100" i="1"/>
  <c r="AL100" i="1"/>
  <c r="AJ100" i="1"/>
  <c r="AH100" i="1"/>
  <c r="AF100" i="1"/>
  <c r="AD100" i="1"/>
  <c r="AB100" i="1"/>
  <c r="Z100" i="1"/>
  <c r="X100" i="1"/>
  <c r="V100" i="1"/>
  <c r="T100" i="1"/>
  <c r="AV99" i="1"/>
  <c r="AU99" i="1"/>
  <c r="AT99" i="1"/>
  <c r="AS99" i="1"/>
  <c r="AR99" i="1"/>
  <c r="AP99" i="1"/>
  <c r="AN99" i="1"/>
  <c r="AL99" i="1"/>
  <c r="AJ99" i="1"/>
  <c r="AH99" i="1"/>
  <c r="AF99" i="1"/>
  <c r="AD99" i="1"/>
  <c r="AB99" i="1"/>
  <c r="Z99" i="1"/>
  <c r="X99" i="1"/>
  <c r="V99" i="1"/>
  <c r="T99" i="1"/>
  <c r="AV98" i="1"/>
  <c r="AU98" i="1"/>
  <c r="AT98" i="1"/>
  <c r="AS98" i="1"/>
  <c r="AR98" i="1"/>
  <c r="AP98" i="1"/>
  <c r="AN98" i="1"/>
  <c r="AL98" i="1"/>
  <c r="AJ98" i="1"/>
  <c r="AH98" i="1"/>
  <c r="AF98" i="1"/>
  <c r="AD98" i="1"/>
  <c r="AB98" i="1"/>
  <c r="Z98" i="1"/>
  <c r="X98" i="1"/>
  <c r="V98" i="1"/>
  <c r="T98" i="1"/>
  <c r="AV97" i="1"/>
  <c r="AU97" i="1"/>
  <c r="AT97" i="1"/>
  <c r="AS97" i="1"/>
  <c r="AR97" i="1"/>
  <c r="AP97" i="1"/>
  <c r="AN97" i="1"/>
  <c r="AL97" i="1"/>
  <c r="AJ97" i="1"/>
  <c r="AH97" i="1"/>
  <c r="AF97" i="1"/>
  <c r="AD97" i="1"/>
  <c r="AB97" i="1"/>
  <c r="Z97" i="1"/>
  <c r="X97" i="1"/>
  <c r="V97" i="1"/>
  <c r="T97" i="1"/>
  <c r="AV96" i="1"/>
  <c r="AU96" i="1"/>
  <c r="AT96" i="1"/>
  <c r="AS96" i="1"/>
  <c r="AR96" i="1"/>
  <c r="AP96" i="1"/>
  <c r="AN96" i="1"/>
  <c r="AL96" i="1"/>
  <c r="AJ96" i="1"/>
  <c r="AH96" i="1"/>
  <c r="AF96" i="1"/>
  <c r="AD96" i="1"/>
  <c r="AB96" i="1"/>
  <c r="Z96" i="1"/>
  <c r="X96" i="1"/>
  <c r="V96" i="1"/>
  <c r="T96" i="1"/>
  <c r="AV95" i="1"/>
  <c r="AU95" i="1"/>
  <c r="AT95" i="1"/>
  <c r="AS95" i="1"/>
  <c r="AR95" i="1"/>
  <c r="AP95" i="1"/>
  <c r="AN95" i="1"/>
  <c r="AL95" i="1"/>
  <c r="AJ95" i="1"/>
  <c r="AH95" i="1"/>
  <c r="AF95" i="1"/>
  <c r="AD95" i="1"/>
  <c r="AB95" i="1"/>
  <c r="Z95" i="1"/>
  <c r="X95" i="1"/>
  <c r="V95" i="1"/>
  <c r="T95" i="1"/>
  <c r="AV94" i="1"/>
  <c r="AU94" i="1"/>
  <c r="AT94" i="1"/>
  <c r="AS94" i="1"/>
  <c r="AR94" i="1"/>
  <c r="AP94" i="1"/>
  <c r="AN94" i="1"/>
  <c r="AL94" i="1"/>
  <c r="AJ94" i="1"/>
  <c r="AH94" i="1"/>
  <c r="AF94" i="1"/>
  <c r="AD94" i="1"/>
  <c r="AB94" i="1"/>
  <c r="Z94" i="1"/>
  <c r="X94" i="1"/>
  <c r="V94" i="1"/>
  <c r="T94" i="1"/>
  <c r="AV93" i="1"/>
  <c r="AU93" i="1"/>
  <c r="AT93" i="1"/>
  <c r="AS93" i="1"/>
  <c r="AR93" i="1"/>
  <c r="AP93" i="1"/>
  <c r="AN93" i="1"/>
  <c r="AL93" i="1"/>
  <c r="AJ93" i="1"/>
  <c r="AH93" i="1"/>
  <c r="AF93" i="1"/>
  <c r="AD93" i="1"/>
  <c r="AB93" i="1"/>
  <c r="Z93" i="1"/>
  <c r="X93" i="1"/>
  <c r="V93" i="1"/>
  <c r="T93" i="1"/>
  <c r="AV92" i="1"/>
  <c r="AU92" i="1"/>
  <c r="AT92" i="1"/>
  <c r="AS92" i="1"/>
  <c r="AR92" i="1"/>
  <c r="AP92" i="1"/>
  <c r="AN92" i="1"/>
  <c r="AL92" i="1"/>
  <c r="AJ92" i="1"/>
  <c r="AH92" i="1"/>
  <c r="AF92" i="1"/>
  <c r="AD92" i="1"/>
  <c r="AB92" i="1"/>
  <c r="Z92" i="1"/>
  <c r="X92" i="1"/>
  <c r="V92" i="1"/>
  <c r="T92" i="1"/>
  <c r="AV91" i="1"/>
  <c r="AU91" i="1"/>
  <c r="AT91" i="1"/>
  <c r="AS91" i="1"/>
  <c r="AR91" i="1"/>
  <c r="AP91" i="1"/>
  <c r="AN91" i="1"/>
  <c r="AL91" i="1"/>
  <c r="AJ91" i="1"/>
  <c r="AH91" i="1"/>
  <c r="AF91" i="1"/>
  <c r="AD91" i="1"/>
  <c r="AB91" i="1"/>
  <c r="Z91" i="1"/>
  <c r="X91" i="1"/>
  <c r="V91" i="1"/>
  <c r="T91" i="1"/>
  <c r="AV90" i="1"/>
  <c r="AU90" i="1"/>
  <c r="AT90" i="1"/>
  <c r="AS90" i="1"/>
  <c r="AR90" i="1"/>
  <c r="AP90" i="1"/>
  <c r="AN90" i="1"/>
  <c r="AL90" i="1"/>
  <c r="AJ90" i="1"/>
  <c r="AH90" i="1"/>
  <c r="AF90" i="1"/>
  <c r="AD90" i="1"/>
  <c r="AB90" i="1"/>
  <c r="Z90" i="1"/>
  <c r="X90" i="1"/>
  <c r="V90" i="1"/>
  <c r="T90" i="1"/>
  <c r="AV89" i="1"/>
  <c r="AU89" i="1"/>
  <c r="AT89" i="1"/>
  <c r="AS89" i="1"/>
  <c r="AR89" i="1"/>
  <c r="AP89" i="1"/>
  <c r="AN89" i="1"/>
  <c r="AL89" i="1"/>
  <c r="AJ89" i="1"/>
  <c r="AH89" i="1"/>
  <c r="AF89" i="1"/>
  <c r="AD89" i="1"/>
  <c r="AB89" i="1"/>
  <c r="Z89" i="1"/>
  <c r="X89" i="1"/>
  <c r="V89" i="1"/>
  <c r="T89" i="1"/>
  <c r="AV88" i="1"/>
  <c r="AU88" i="1"/>
  <c r="AT88" i="1"/>
  <c r="AS88" i="1"/>
  <c r="AR88" i="1"/>
  <c r="AP88" i="1"/>
  <c r="AN88" i="1"/>
  <c r="AL88" i="1"/>
  <c r="AJ88" i="1"/>
  <c r="AH88" i="1"/>
  <c r="AF88" i="1"/>
  <c r="AD88" i="1"/>
  <c r="AB88" i="1"/>
  <c r="Z88" i="1"/>
  <c r="X88" i="1"/>
  <c r="V88" i="1"/>
  <c r="T88" i="1"/>
  <c r="AV87" i="1"/>
  <c r="AU87" i="1"/>
  <c r="AT87" i="1"/>
  <c r="AS87" i="1"/>
  <c r="AR87" i="1"/>
  <c r="AP87" i="1"/>
  <c r="AN87" i="1"/>
  <c r="AL87" i="1"/>
  <c r="AJ87" i="1"/>
  <c r="AH87" i="1"/>
  <c r="AF87" i="1"/>
  <c r="AD87" i="1"/>
  <c r="AB87" i="1"/>
  <c r="Z87" i="1"/>
  <c r="X87" i="1"/>
  <c r="V87" i="1"/>
  <c r="T87" i="1"/>
  <c r="AV86" i="1"/>
  <c r="AU86" i="1"/>
  <c r="AT86" i="1"/>
  <c r="AS86" i="1"/>
  <c r="AR86" i="1"/>
  <c r="AP86" i="1"/>
  <c r="AN86" i="1"/>
  <c r="AL86" i="1"/>
  <c r="AJ86" i="1"/>
  <c r="AH86" i="1"/>
  <c r="AF86" i="1"/>
  <c r="AD86" i="1"/>
  <c r="AB86" i="1"/>
  <c r="Z86" i="1"/>
  <c r="X86" i="1"/>
  <c r="V86" i="1"/>
  <c r="T86" i="1"/>
  <c r="AV85" i="1"/>
  <c r="AU85" i="1"/>
  <c r="AT85" i="1"/>
  <c r="AS85" i="1"/>
  <c r="AR85" i="1"/>
  <c r="AP85" i="1"/>
  <c r="AN85" i="1"/>
  <c r="AL85" i="1"/>
  <c r="AJ85" i="1"/>
  <c r="AH85" i="1"/>
  <c r="AF85" i="1"/>
  <c r="AD85" i="1"/>
  <c r="AB85" i="1"/>
  <c r="Z85" i="1"/>
  <c r="X85" i="1"/>
  <c r="V85" i="1"/>
  <c r="T85" i="1"/>
  <c r="AV84" i="1"/>
  <c r="AU84" i="1"/>
  <c r="AT84" i="1"/>
  <c r="AS84" i="1"/>
  <c r="AR84" i="1"/>
  <c r="AP84" i="1"/>
  <c r="AN84" i="1"/>
  <c r="AL84" i="1"/>
  <c r="AJ84" i="1"/>
  <c r="AH84" i="1"/>
  <c r="AF84" i="1"/>
  <c r="AD84" i="1"/>
  <c r="AB84" i="1"/>
  <c r="Z84" i="1"/>
  <c r="X84" i="1"/>
  <c r="V84" i="1"/>
  <c r="T84" i="1"/>
  <c r="AV83" i="1"/>
  <c r="AU83" i="1"/>
  <c r="AT83" i="1"/>
  <c r="AS83" i="1"/>
  <c r="AR83" i="1"/>
  <c r="AP83" i="1"/>
  <c r="AN83" i="1"/>
  <c r="AL83" i="1"/>
  <c r="AJ83" i="1"/>
  <c r="AH83" i="1"/>
  <c r="AF83" i="1"/>
  <c r="AD83" i="1"/>
  <c r="AB83" i="1"/>
  <c r="Z83" i="1"/>
  <c r="X83" i="1"/>
  <c r="V83" i="1"/>
  <c r="T83" i="1"/>
  <c r="AV82" i="1"/>
  <c r="AU82" i="1"/>
  <c r="AT82" i="1"/>
  <c r="AS82" i="1"/>
  <c r="AR82" i="1"/>
  <c r="AP82" i="1"/>
  <c r="AN82" i="1"/>
  <c r="AL82" i="1"/>
  <c r="AJ82" i="1"/>
  <c r="AH82" i="1"/>
  <c r="AF82" i="1"/>
  <c r="AD82" i="1"/>
  <c r="AB82" i="1"/>
  <c r="Z82" i="1"/>
  <c r="X82" i="1"/>
  <c r="V82" i="1"/>
  <c r="T82" i="1"/>
  <c r="AV81" i="1"/>
  <c r="AU81" i="1"/>
  <c r="AT81" i="1"/>
  <c r="AS81" i="1"/>
  <c r="AR81" i="1"/>
  <c r="AP81" i="1"/>
  <c r="AN81" i="1"/>
  <c r="AL81" i="1"/>
  <c r="AJ81" i="1"/>
  <c r="AH81" i="1"/>
  <c r="AF81" i="1"/>
  <c r="AD81" i="1"/>
  <c r="AB81" i="1"/>
  <c r="Z81" i="1"/>
  <c r="X81" i="1"/>
  <c r="V81" i="1"/>
  <c r="T81" i="1"/>
  <c r="AV80" i="1"/>
  <c r="AU80" i="1"/>
  <c r="AT80" i="1"/>
  <c r="AS80" i="1"/>
  <c r="AR80" i="1"/>
  <c r="AP80" i="1"/>
  <c r="AN80" i="1"/>
  <c r="AL80" i="1"/>
  <c r="AJ80" i="1"/>
  <c r="AH80" i="1"/>
  <c r="AF80" i="1"/>
  <c r="AD80" i="1"/>
  <c r="AB80" i="1"/>
  <c r="Z80" i="1"/>
  <c r="X80" i="1"/>
  <c r="V80" i="1"/>
  <c r="T80" i="1"/>
  <c r="AV79" i="1"/>
  <c r="AU79" i="1"/>
  <c r="AT79" i="1"/>
  <c r="AS79" i="1"/>
  <c r="AR79" i="1"/>
  <c r="AP79" i="1"/>
  <c r="AN79" i="1"/>
  <c r="AL79" i="1"/>
  <c r="AJ79" i="1"/>
  <c r="AH79" i="1"/>
  <c r="AF79" i="1"/>
  <c r="AD79" i="1"/>
  <c r="AB79" i="1"/>
  <c r="Z79" i="1"/>
  <c r="X79" i="1"/>
  <c r="V79" i="1"/>
  <c r="T79" i="1"/>
  <c r="AV78" i="1"/>
  <c r="AU78" i="1"/>
  <c r="AT78" i="1"/>
  <c r="AS78" i="1"/>
  <c r="AR78" i="1"/>
  <c r="AP78" i="1"/>
  <c r="AN78" i="1"/>
  <c r="AL78" i="1"/>
  <c r="AJ78" i="1"/>
  <c r="AH78" i="1"/>
  <c r="AF78" i="1"/>
  <c r="AD78" i="1"/>
  <c r="AB78" i="1"/>
  <c r="Z78" i="1"/>
  <c r="X78" i="1"/>
  <c r="V78" i="1"/>
  <c r="T78" i="1"/>
  <c r="AV77" i="1"/>
  <c r="AU77" i="1"/>
  <c r="AT77" i="1"/>
  <c r="AS77" i="1"/>
  <c r="AR77" i="1"/>
  <c r="AP77" i="1"/>
  <c r="AN77" i="1"/>
  <c r="AL77" i="1"/>
  <c r="AJ77" i="1"/>
  <c r="AH77" i="1"/>
  <c r="AF77" i="1"/>
  <c r="AD77" i="1"/>
  <c r="AB77" i="1"/>
  <c r="Z77" i="1"/>
  <c r="X77" i="1"/>
  <c r="V77" i="1"/>
  <c r="T77" i="1"/>
  <c r="AV76" i="1"/>
  <c r="AU76" i="1"/>
  <c r="AT76" i="1"/>
  <c r="AS76" i="1"/>
  <c r="AR76" i="1"/>
  <c r="AP76" i="1"/>
  <c r="AN76" i="1"/>
  <c r="AL76" i="1"/>
  <c r="AJ76" i="1"/>
  <c r="AH76" i="1"/>
  <c r="AF76" i="1"/>
  <c r="AD76" i="1"/>
  <c r="AB76" i="1"/>
  <c r="Z76" i="1"/>
  <c r="X76" i="1"/>
  <c r="V76" i="1"/>
  <c r="T76" i="1"/>
  <c r="AV75" i="1"/>
  <c r="AU75" i="1"/>
  <c r="AT75" i="1"/>
  <c r="AS75" i="1"/>
  <c r="AR75" i="1"/>
  <c r="AP75" i="1"/>
  <c r="AN75" i="1"/>
  <c r="AL75" i="1"/>
  <c r="AJ75" i="1"/>
  <c r="AH75" i="1"/>
  <c r="AF75" i="1"/>
  <c r="AD75" i="1"/>
  <c r="AB75" i="1"/>
  <c r="Z75" i="1"/>
  <c r="X75" i="1"/>
  <c r="V75" i="1"/>
  <c r="T75" i="1"/>
  <c r="AV74" i="1"/>
  <c r="AU74" i="1"/>
  <c r="AT74" i="1"/>
  <c r="AS74" i="1"/>
  <c r="AR74" i="1"/>
  <c r="AP74" i="1"/>
  <c r="AN74" i="1"/>
  <c r="AL74" i="1"/>
  <c r="AJ74" i="1"/>
  <c r="AH74" i="1"/>
  <c r="AF74" i="1"/>
  <c r="AD74" i="1"/>
  <c r="AB74" i="1"/>
  <c r="Z74" i="1"/>
  <c r="X74" i="1"/>
  <c r="V74" i="1"/>
  <c r="T74" i="1"/>
  <c r="AV72" i="1"/>
  <c r="AU72" i="1"/>
  <c r="AT72" i="1"/>
  <c r="AS72" i="1"/>
  <c r="AR72" i="1"/>
  <c r="AP72" i="1"/>
  <c r="AN72" i="1"/>
  <c r="AL72" i="1"/>
  <c r="AJ72" i="1"/>
  <c r="AH72" i="1"/>
  <c r="AF72" i="1"/>
  <c r="AD72" i="1"/>
  <c r="AB72" i="1"/>
  <c r="Z72" i="1"/>
  <c r="X72" i="1"/>
  <c r="V72" i="1"/>
  <c r="T72" i="1"/>
  <c r="AV71" i="1"/>
  <c r="AU71" i="1"/>
  <c r="AT71" i="1"/>
  <c r="AS71" i="1"/>
  <c r="AR71" i="1"/>
  <c r="AP71" i="1"/>
  <c r="AN71" i="1"/>
  <c r="AL71" i="1"/>
  <c r="AJ71" i="1"/>
  <c r="AH71" i="1"/>
  <c r="AF71" i="1"/>
  <c r="AD71" i="1"/>
  <c r="AB71" i="1"/>
  <c r="Z71" i="1"/>
  <c r="X71" i="1"/>
  <c r="V71" i="1"/>
  <c r="T71" i="1"/>
  <c r="AV70" i="1"/>
  <c r="AU70" i="1"/>
  <c r="AT70" i="1"/>
  <c r="AS70" i="1"/>
  <c r="AR70" i="1"/>
  <c r="AP70" i="1"/>
  <c r="AN70" i="1"/>
  <c r="AL70" i="1"/>
  <c r="AJ70" i="1"/>
  <c r="AH70" i="1"/>
  <c r="AF70" i="1"/>
  <c r="AD70" i="1"/>
  <c r="AB70" i="1"/>
  <c r="Z70" i="1"/>
  <c r="X70" i="1"/>
  <c r="V70" i="1"/>
  <c r="T70" i="1"/>
  <c r="AV69" i="1"/>
  <c r="AU69" i="1"/>
  <c r="AT69" i="1"/>
  <c r="AS69" i="1"/>
  <c r="AR69" i="1"/>
  <c r="AP69" i="1"/>
  <c r="AN69" i="1"/>
  <c r="AL69" i="1"/>
  <c r="AJ69" i="1"/>
  <c r="AH69" i="1"/>
  <c r="AF69" i="1"/>
  <c r="AD69" i="1"/>
  <c r="AB69" i="1"/>
  <c r="Z69" i="1"/>
  <c r="X69" i="1"/>
  <c r="V69" i="1"/>
  <c r="T69" i="1"/>
  <c r="AV68" i="1"/>
  <c r="AU68" i="1"/>
  <c r="AT68" i="1"/>
  <c r="AS68" i="1"/>
  <c r="AR68" i="1"/>
  <c r="AP68" i="1"/>
  <c r="AN68" i="1"/>
  <c r="AL68" i="1"/>
  <c r="AJ68" i="1"/>
  <c r="AH68" i="1"/>
  <c r="AF68" i="1"/>
  <c r="AD68" i="1"/>
  <c r="AB68" i="1"/>
  <c r="Z68" i="1"/>
  <c r="X68" i="1"/>
  <c r="V68" i="1"/>
  <c r="T68" i="1"/>
  <c r="AV67" i="1"/>
  <c r="AU67" i="1"/>
  <c r="AT67" i="1"/>
  <c r="AS67" i="1"/>
  <c r="AR67" i="1"/>
  <c r="AP67" i="1"/>
  <c r="AN67" i="1"/>
  <c r="AL67" i="1"/>
  <c r="AJ67" i="1"/>
  <c r="AH67" i="1"/>
  <c r="AF67" i="1"/>
  <c r="AD67" i="1"/>
  <c r="AB67" i="1"/>
  <c r="Z67" i="1"/>
  <c r="X67" i="1"/>
  <c r="V67" i="1"/>
  <c r="T67" i="1"/>
  <c r="AV66" i="1"/>
  <c r="AU66" i="1"/>
  <c r="AT66" i="1"/>
  <c r="AS66" i="1"/>
  <c r="AR66" i="1"/>
  <c r="AP66" i="1"/>
  <c r="AN66" i="1"/>
  <c r="AL66" i="1"/>
  <c r="AJ66" i="1"/>
  <c r="AH66" i="1"/>
  <c r="AF66" i="1"/>
  <c r="AD66" i="1"/>
  <c r="AB66" i="1"/>
  <c r="Z66" i="1"/>
  <c r="X66" i="1"/>
  <c r="V66" i="1"/>
  <c r="T66" i="1"/>
  <c r="AV65" i="1"/>
  <c r="AU65" i="1"/>
  <c r="AT65" i="1"/>
  <c r="AS65" i="1"/>
  <c r="AR65" i="1"/>
  <c r="AP65" i="1"/>
  <c r="AN65" i="1"/>
  <c r="AL65" i="1"/>
  <c r="AJ65" i="1"/>
  <c r="AH65" i="1"/>
  <c r="AF65" i="1"/>
  <c r="AD65" i="1"/>
  <c r="AB65" i="1"/>
  <c r="Z65" i="1"/>
  <c r="X65" i="1"/>
  <c r="V65" i="1"/>
  <c r="T65" i="1"/>
  <c r="AV64" i="1"/>
  <c r="AU64" i="1"/>
  <c r="AT64" i="1"/>
  <c r="AS64" i="1"/>
  <c r="AR64" i="1"/>
  <c r="AP64" i="1"/>
  <c r="AN64" i="1"/>
  <c r="AL64" i="1"/>
  <c r="AJ64" i="1"/>
  <c r="AH64" i="1"/>
  <c r="AF64" i="1"/>
  <c r="AD64" i="1"/>
  <c r="AB64" i="1"/>
  <c r="Z64" i="1"/>
  <c r="X64" i="1"/>
  <c r="V64" i="1"/>
  <c r="T64" i="1"/>
  <c r="AV63" i="1"/>
  <c r="AU63" i="1"/>
  <c r="AT63" i="1"/>
  <c r="AS63" i="1"/>
  <c r="AP63" i="1"/>
  <c r="AN63" i="1"/>
  <c r="AL63" i="1"/>
  <c r="AJ63" i="1"/>
  <c r="AH63" i="1"/>
  <c r="AF63" i="1"/>
  <c r="AD63" i="1"/>
  <c r="AB63" i="1"/>
  <c r="Z63" i="1"/>
  <c r="X63" i="1"/>
  <c r="V63" i="1"/>
  <c r="T63" i="1"/>
  <c r="AV62" i="1"/>
  <c r="AU62" i="1"/>
  <c r="AT62" i="1"/>
  <c r="AS62" i="1"/>
  <c r="AR62" i="1"/>
  <c r="AP62" i="1"/>
  <c r="AN62" i="1"/>
  <c r="AL62" i="1"/>
  <c r="AJ62" i="1"/>
  <c r="AH62" i="1"/>
  <c r="AF62" i="1"/>
  <c r="AD62" i="1"/>
  <c r="AB62" i="1"/>
  <c r="Z62" i="1"/>
  <c r="X62" i="1"/>
  <c r="V62" i="1"/>
  <c r="T62" i="1"/>
  <c r="AV61" i="1"/>
  <c r="AU61" i="1"/>
  <c r="AT61" i="1"/>
  <c r="AS61" i="1"/>
  <c r="AR61" i="1"/>
  <c r="AP61" i="1"/>
  <c r="AN61" i="1"/>
  <c r="AL61" i="1"/>
  <c r="AJ61" i="1"/>
  <c r="AH61" i="1"/>
  <c r="AF61" i="1"/>
  <c r="AD61" i="1"/>
  <c r="AB61" i="1"/>
  <c r="Z61" i="1"/>
  <c r="X61" i="1"/>
  <c r="V61" i="1"/>
  <c r="T61" i="1"/>
  <c r="AV60" i="1"/>
  <c r="AU60" i="1"/>
  <c r="AT60" i="1"/>
  <c r="AS60" i="1"/>
  <c r="AR60" i="1"/>
  <c r="AP60" i="1"/>
  <c r="AN60" i="1"/>
  <c r="AL60" i="1"/>
  <c r="AJ60" i="1"/>
  <c r="AH60" i="1"/>
  <c r="AF60" i="1"/>
  <c r="AD60" i="1"/>
  <c r="AB60" i="1"/>
  <c r="Z60" i="1"/>
  <c r="X60" i="1"/>
  <c r="V60" i="1"/>
  <c r="T60" i="1"/>
  <c r="AV59" i="1"/>
  <c r="AU59" i="1"/>
  <c r="AT59" i="1"/>
  <c r="AS59" i="1"/>
  <c r="AR59" i="1"/>
  <c r="AP59" i="1"/>
  <c r="AN59" i="1"/>
  <c r="AL59" i="1"/>
  <c r="AJ59" i="1"/>
  <c r="AH59" i="1"/>
  <c r="AF59" i="1"/>
  <c r="AD59" i="1"/>
  <c r="AB59" i="1"/>
  <c r="Z59" i="1"/>
  <c r="X59" i="1"/>
  <c r="V59" i="1"/>
  <c r="T59" i="1"/>
  <c r="AV58" i="1"/>
  <c r="AU58" i="1"/>
  <c r="AT58" i="1"/>
  <c r="AS58" i="1"/>
  <c r="AR58" i="1"/>
  <c r="AP58" i="1"/>
  <c r="AN58" i="1"/>
  <c r="AL58" i="1"/>
  <c r="AJ58" i="1"/>
  <c r="AH58" i="1"/>
  <c r="AF58" i="1"/>
  <c r="AD58" i="1"/>
  <c r="AB58" i="1"/>
  <c r="Z58" i="1"/>
  <c r="X58" i="1"/>
  <c r="V58" i="1"/>
  <c r="T58" i="1"/>
  <c r="AV57" i="1"/>
  <c r="AU57" i="1"/>
  <c r="AT57" i="1"/>
  <c r="AS57" i="1"/>
  <c r="AR57" i="1"/>
  <c r="AP57" i="1"/>
  <c r="AN57" i="1"/>
  <c r="AL57" i="1"/>
  <c r="AJ57" i="1"/>
  <c r="AH57" i="1"/>
  <c r="AF57" i="1"/>
  <c r="AD57" i="1"/>
  <c r="AB57" i="1"/>
  <c r="Z57" i="1"/>
  <c r="X57" i="1"/>
  <c r="V57" i="1"/>
  <c r="T57" i="1"/>
  <c r="AV56" i="1"/>
  <c r="AU56" i="1"/>
  <c r="AT56" i="1"/>
  <c r="AS56" i="1"/>
  <c r="AR56" i="1"/>
  <c r="AP56" i="1"/>
  <c r="AN56" i="1"/>
  <c r="AL56" i="1"/>
  <c r="AJ56" i="1"/>
  <c r="AH56" i="1"/>
  <c r="AF56" i="1"/>
  <c r="AD56" i="1"/>
  <c r="AB56" i="1"/>
  <c r="Z56" i="1"/>
  <c r="X56" i="1"/>
  <c r="V56" i="1"/>
  <c r="T56" i="1"/>
  <c r="AV55" i="1"/>
  <c r="AU55" i="1"/>
  <c r="AT55" i="1"/>
  <c r="AS55" i="1"/>
  <c r="AR55" i="1"/>
  <c r="AP55" i="1"/>
  <c r="AN55" i="1"/>
  <c r="AL55" i="1"/>
  <c r="AJ55" i="1"/>
  <c r="AH55" i="1"/>
  <c r="AF55" i="1"/>
  <c r="AD55" i="1"/>
  <c r="AB55" i="1"/>
  <c r="Z55" i="1"/>
  <c r="X55" i="1"/>
  <c r="V55" i="1"/>
  <c r="T55" i="1"/>
  <c r="AV54" i="1"/>
  <c r="AU54" i="1"/>
  <c r="AT54" i="1"/>
  <c r="AS54" i="1"/>
  <c r="AR54" i="1"/>
  <c r="AP54" i="1"/>
  <c r="AN54" i="1"/>
  <c r="AL54" i="1"/>
  <c r="AJ54" i="1"/>
  <c r="AH54" i="1"/>
  <c r="AF54" i="1"/>
  <c r="AD54" i="1"/>
  <c r="AB54" i="1"/>
  <c r="Z54" i="1"/>
  <c r="X54" i="1"/>
  <c r="V54" i="1"/>
  <c r="T54" i="1"/>
  <c r="AV53" i="1"/>
  <c r="AU53" i="1"/>
  <c r="AT53" i="1"/>
  <c r="AS53" i="1"/>
  <c r="AR53" i="1"/>
  <c r="AP53" i="1"/>
  <c r="AN53" i="1"/>
  <c r="AL53" i="1"/>
  <c r="AJ53" i="1"/>
  <c r="AH53" i="1"/>
  <c r="AF53" i="1"/>
  <c r="AD53" i="1"/>
  <c r="AB53" i="1"/>
  <c r="Z53" i="1"/>
  <c r="X53" i="1"/>
  <c r="V53" i="1"/>
  <c r="T53" i="1"/>
  <c r="AV52" i="1"/>
  <c r="AU52" i="1"/>
  <c r="AT52" i="1"/>
  <c r="AS52" i="1"/>
  <c r="AR52" i="1"/>
  <c r="AP52" i="1"/>
  <c r="AN52" i="1"/>
  <c r="AL52" i="1"/>
  <c r="AJ52" i="1"/>
  <c r="AH52" i="1"/>
  <c r="AF52" i="1"/>
  <c r="AD52" i="1"/>
  <c r="AB52" i="1"/>
  <c r="Z52" i="1"/>
  <c r="X52" i="1"/>
  <c r="V52" i="1"/>
  <c r="T52" i="1"/>
  <c r="AV51" i="1"/>
  <c r="AU51" i="1"/>
  <c r="AT51" i="1"/>
  <c r="AS51" i="1"/>
  <c r="AR51" i="1"/>
  <c r="AP51" i="1"/>
  <c r="AN51" i="1"/>
  <c r="AL51" i="1"/>
  <c r="AJ51" i="1"/>
  <c r="AH51" i="1"/>
  <c r="AF51" i="1"/>
  <c r="AD51" i="1"/>
  <c r="AB51" i="1"/>
  <c r="Z51" i="1"/>
  <c r="X51" i="1"/>
  <c r="V51" i="1"/>
  <c r="T51" i="1"/>
  <c r="AV50" i="1"/>
  <c r="AU50" i="1"/>
  <c r="AT50" i="1"/>
  <c r="AS50" i="1"/>
  <c r="AR50" i="1"/>
  <c r="AP50" i="1"/>
  <c r="AN50" i="1"/>
  <c r="AL50" i="1"/>
  <c r="AJ50" i="1"/>
  <c r="AH50" i="1"/>
  <c r="AF50" i="1"/>
  <c r="AD50" i="1"/>
  <c r="AB50" i="1"/>
  <c r="Z50" i="1"/>
  <c r="X50" i="1"/>
  <c r="V50" i="1"/>
  <c r="T50" i="1"/>
  <c r="AV49" i="1"/>
  <c r="AU49" i="1"/>
  <c r="AT49" i="1"/>
  <c r="AS49" i="1"/>
  <c r="AR49" i="1"/>
  <c r="AP49" i="1"/>
  <c r="AN49" i="1"/>
  <c r="AL49" i="1"/>
  <c r="AJ49" i="1"/>
  <c r="AH49" i="1"/>
  <c r="AF49" i="1"/>
  <c r="AD49" i="1"/>
  <c r="AB49" i="1"/>
  <c r="Z49" i="1"/>
  <c r="X49" i="1"/>
  <c r="V49" i="1"/>
  <c r="T49" i="1"/>
  <c r="AV48" i="1"/>
  <c r="AU48" i="1"/>
  <c r="AT48" i="1"/>
  <c r="AS48" i="1"/>
  <c r="AR48" i="1"/>
  <c r="AP48" i="1"/>
  <c r="AN48" i="1"/>
  <c r="AL48" i="1"/>
  <c r="AJ48" i="1"/>
  <c r="AH48" i="1"/>
  <c r="AF48" i="1"/>
  <c r="AD48" i="1"/>
  <c r="AB48" i="1"/>
  <c r="Z48" i="1"/>
  <c r="X48" i="1"/>
  <c r="V48" i="1"/>
  <c r="T48" i="1"/>
  <c r="AV47" i="1"/>
  <c r="AU47" i="1"/>
  <c r="AT47" i="1"/>
  <c r="AS47" i="1"/>
  <c r="AR47" i="1"/>
  <c r="AP47" i="1"/>
  <c r="AN47" i="1"/>
  <c r="AL47" i="1"/>
  <c r="AJ47" i="1"/>
  <c r="AH47" i="1"/>
  <c r="AF47" i="1"/>
  <c r="AD47" i="1"/>
  <c r="AB47" i="1"/>
  <c r="Z47" i="1"/>
  <c r="X47" i="1"/>
  <c r="V47" i="1"/>
  <c r="T47" i="1"/>
  <c r="AV46" i="1"/>
  <c r="AU46" i="1"/>
  <c r="AT46" i="1"/>
  <c r="AS46" i="1"/>
  <c r="AR46" i="1"/>
  <c r="AP46" i="1"/>
  <c r="AN46" i="1"/>
  <c r="AL46" i="1"/>
  <c r="AJ46" i="1"/>
  <c r="AH46" i="1"/>
  <c r="AF46" i="1"/>
  <c r="AD46" i="1"/>
  <c r="AB46" i="1"/>
  <c r="Z46" i="1"/>
  <c r="X46" i="1"/>
  <c r="V46" i="1"/>
  <c r="T46" i="1"/>
  <c r="AV45" i="1"/>
  <c r="AU45" i="1"/>
  <c r="AT45" i="1"/>
  <c r="AS45" i="1"/>
  <c r="AR45" i="1"/>
  <c r="AP45" i="1"/>
  <c r="AN45" i="1"/>
  <c r="AL45" i="1"/>
  <c r="AJ45" i="1"/>
  <c r="AH45" i="1"/>
  <c r="AF45" i="1"/>
  <c r="AD45" i="1"/>
  <c r="AB45" i="1"/>
  <c r="Z45" i="1"/>
  <c r="X45" i="1"/>
  <c r="V45" i="1"/>
  <c r="T45" i="1"/>
  <c r="AV44" i="1"/>
  <c r="AU44" i="1"/>
  <c r="AT44" i="1"/>
  <c r="AR44" i="1"/>
  <c r="AP44" i="1"/>
  <c r="AN44" i="1"/>
  <c r="AL44" i="1"/>
  <c r="AJ44" i="1"/>
  <c r="AH44" i="1"/>
  <c r="AF44" i="1"/>
  <c r="AD44" i="1"/>
  <c r="AB44" i="1"/>
  <c r="Z44" i="1"/>
  <c r="X44" i="1"/>
  <c r="V44" i="1"/>
  <c r="T44" i="1"/>
  <c r="AV43" i="1"/>
  <c r="AU43" i="1"/>
  <c r="AT43" i="1"/>
  <c r="AS43" i="1"/>
  <c r="AR43" i="1"/>
  <c r="AP43" i="1"/>
  <c r="AN43" i="1"/>
  <c r="AL43" i="1"/>
  <c r="AJ43" i="1"/>
  <c r="AH43" i="1"/>
  <c r="AF43" i="1"/>
  <c r="AD43" i="1"/>
  <c r="AB43" i="1"/>
  <c r="Z43" i="1"/>
  <c r="X43" i="1"/>
  <c r="V43" i="1"/>
  <c r="T43" i="1"/>
  <c r="AV42" i="1"/>
  <c r="AU42" i="1"/>
  <c r="AT42" i="1"/>
  <c r="AS42" i="1"/>
  <c r="AR42" i="1"/>
  <c r="AP42" i="1"/>
  <c r="AN42" i="1"/>
  <c r="AL42" i="1"/>
  <c r="AJ42" i="1"/>
  <c r="AH42" i="1"/>
  <c r="AF42" i="1"/>
  <c r="AD42" i="1"/>
  <c r="AB42" i="1"/>
  <c r="Z42" i="1"/>
  <c r="X42" i="1"/>
  <c r="V42" i="1"/>
  <c r="T42" i="1"/>
  <c r="AV41" i="1"/>
  <c r="AU41" i="1"/>
  <c r="AT41" i="1"/>
  <c r="AS41" i="1"/>
  <c r="AR41" i="1"/>
  <c r="AP41" i="1"/>
  <c r="AN41" i="1"/>
  <c r="AL41" i="1"/>
  <c r="AJ41" i="1"/>
  <c r="AH41" i="1"/>
  <c r="AF41" i="1"/>
  <c r="AD41" i="1"/>
  <c r="AB41" i="1"/>
  <c r="Z41" i="1"/>
  <c r="X41" i="1"/>
  <c r="V41" i="1"/>
  <c r="T41" i="1"/>
  <c r="AV40" i="1"/>
  <c r="AU40" i="1"/>
  <c r="AT40" i="1"/>
  <c r="AS40" i="1"/>
  <c r="AR40" i="1"/>
  <c r="AP40" i="1"/>
  <c r="AN40" i="1"/>
  <c r="AL40" i="1"/>
  <c r="AJ40" i="1"/>
  <c r="AH40" i="1"/>
  <c r="AF40" i="1"/>
  <c r="AD40" i="1"/>
  <c r="AB40" i="1"/>
  <c r="Z40" i="1"/>
  <c r="X40" i="1"/>
  <c r="V40" i="1"/>
  <c r="T40" i="1"/>
  <c r="AV39" i="1"/>
  <c r="AU39" i="1"/>
  <c r="AT39" i="1"/>
  <c r="AS39" i="1"/>
  <c r="AR39" i="1"/>
  <c r="AP39" i="1"/>
  <c r="AN39" i="1"/>
  <c r="AL39" i="1"/>
  <c r="AJ39" i="1"/>
  <c r="AH39" i="1"/>
  <c r="AF39" i="1"/>
  <c r="AD39" i="1"/>
  <c r="AB39" i="1"/>
  <c r="Z39" i="1"/>
  <c r="X39" i="1"/>
  <c r="V39" i="1"/>
  <c r="T39" i="1"/>
  <c r="AV38" i="1"/>
  <c r="AU38" i="1"/>
  <c r="AT38" i="1"/>
  <c r="AS38" i="1"/>
  <c r="AR38" i="1"/>
  <c r="AP38" i="1"/>
  <c r="AN38" i="1"/>
  <c r="AL38" i="1"/>
  <c r="AJ38" i="1"/>
  <c r="AH38" i="1"/>
  <c r="AF38" i="1"/>
  <c r="AD38" i="1"/>
  <c r="AB38" i="1"/>
  <c r="Z38" i="1"/>
  <c r="X38" i="1"/>
  <c r="V38" i="1"/>
  <c r="T38" i="1"/>
  <c r="AV37" i="1"/>
  <c r="AU37" i="1"/>
  <c r="AT37" i="1"/>
  <c r="AS37" i="1"/>
  <c r="AR37" i="1"/>
  <c r="AP37" i="1"/>
  <c r="AN37" i="1"/>
  <c r="AL37" i="1"/>
  <c r="AJ37" i="1"/>
  <c r="AH37" i="1"/>
  <c r="AF37" i="1"/>
  <c r="AD37" i="1"/>
  <c r="AB37" i="1"/>
  <c r="Z37" i="1"/>
  <c r="X37" i="1"/>
  <c r="V37" i="1"/>
  <c r="T37" i="1"/>
  <c r="AV36" i="1"/>
  <c r="AU36" i="1"/>
  <c r="AT36" i="1"/>
  <c r="AS36" i="1"/>
  <c r="AR36" i="1"/>
  <c r="AP36" i="1"/>
  <c r="AN36" i="1"/>
  <c r="AL36" i="1"/>
  <c r="AJ36" i="1"/>
  <c r="AH36" i="1"/>
  <c r="AF36" i="1"/>
  <c r="AD36" i="1"/>
  <c r="AB36" i="1"/>
  <c r="X36" i="1"/>
  <c r="V36" i="1"/>
  <c r="T36" i="1"/>
  <c r="AV35" i="1"/>
  <c r="AU35" i="1"/>
  <c r="AT35" i="1"/>
  <c r="AS35" i="1"/>
  <c r="AR35" i="1"/>
  <c r="AP35" i="1"/>
  <c r="AN35" i="1"/>
  <c r="AL35" i="1"/>
  <c r="AJ35" i="1"/>
  <c r="AH35" i="1"/>
  <c r="AF35" i="1"/>
  <c r="AD35" i="1"/>
  <c r="AB35" i="1"/>
  <c r="Z35" i="1"/>
  <c r="X35" i="1"/>
  <c r="V35" i="1"/>
  <c r="T35" i="1"/>
  <c r="AV34" i="1"/>
  <c r="AU34" i="1"/>
  <c r="AT34" i="1"/>
  <c r="AS34" i="1"/>
  <c r="AR34" i="1"/>
  <c r="AP34" i="1"/>
  <c r="AN34" i="1"/>
  <c r="AL34" i="1"/>
  <c r="AJ34" i="1"/>
  <c r="AH34" i="1"/>
  <c r="AF34" i="1"/>
  <c r="AD34" i="1"/>
  <c r="AB34" i="1"/>
  <c r="Z34" i="1"/>
  <c r="X34" i="1"/>
  <c r="V34" i="1"/>
  <c r="T34" i="1"/>
  <c r="AV33" i="1"/>
  <c r="AU33" i="1"/>
  <c r="AT33" i="1"/>
  <c r="AS33" i="1"/>
  <c r="AR33" i="1"/>
  <c r="AP33" i="1"/>
  <c r="AN33" i="1"/>
  <c r="AL33" i="1"/>
  <c r="AJ33" i="1"/>
  <c r="AH33" i="1"/>
  <c r="AF33" i="1"/>
  <c r="AD33" i="1"/>
  <c r="AB33" i="1"/>
  <c r="Z33" i="1"/>
  <c r="X33" i="1"/>
  <c r="V33" i="1"/>
  <c r="T33" i="1"/>
  <c r="AV32" i="1"/>
  <c r="AU32" i="1"/>
  <c r="AT32" i="1"/>
  <c r="AR32" i="1"/>
  <c r="AP32" i="1"/>
  <c r="AN32" i="1"/>
  <c r="AL32" i="1"/>
  <c r="AJ32" i="1"/>
  <c r="AH32" i="1"/>
  <c r="AF32" i="1"/>
  <c r="AD32" i="1"/>
  <c r="AB32" i="1"/>
  <c r="Z32" i="1"/>
  <c r="X32" i="1"/>
  <c r="V32" i="1"/>
  <c r="T32" i="1"/>
  <c r="AV31" i="1"/>
  <c r="AU31" i="1"/>
  <c r="AT31" i="1"/>
  <c r="AS31" i="1"/>
  <c r="AR31" i="1"/>
  <c r="AP31" i="1"/>
  <c r="AN31" i="1"/>
  <c r="AL31" i="1"/>
  <c r="AJ31" i="1"/>
  <c r="AH31" i="1"/>
  <c r="AF31" i="1"/>
  <c r="AD31" i="1"/>
  <c r="AB31" i="1"/>
  <c r="Z31" i="1"/>
  <c r="X31" i="1"/>
  <c r="V31" i="1"/>
  <c r="T31" i="1"/>
  <c r="AV30" i="1"/>
  <c r="AU30" i="1"/>
  <c r="AT30" i="1"/>
  <c r="AS30" i="1"/>
  <c r="AR30" i="1"/>
  <c r="AP30" i="1"/>
  <c r="AN30" i="1"/>
  <c r="AL30" i="1"/>
  <c r="AJ30" i="1"/>
  <c r="AH30" i="1"/>
  <c r="AF30" i="1"/>
  <c r="AD30" i="1"/>
  <c r="AB30" i="1"/>
  <c r="Z30" i="1"/>
  <c r="X30" i="1"/>
  <c r="V30" i="1"/>
  <c r="T30" i="1"/>
  <c r="AV29" i="1"/>
  <c r="AU29" i="1"/>
  <c r="AT29" i="1"/>
  <c r="AS29" i="1"/>
  <c r="AR29" i="1"/>
  <c r="AP29" i="1"/>
  <c r="AN29" i="1"/>
  <c r="AL29" i="1"/>
  <c r="AJ29" i="1"/>
  <c r="AH29" i="1"/>
  <c r="AF29" i="1"/>
  <c r="AD29" i="1"/>
  <c r="AB29" i="1"/>
  <c r="Z29" i="1"/>
  <c r="X29" i="1"/>
  <c r="V29" i="1"/>
  <c r="T29" i="1"/>
  <c r="AV28" i="1"/>
  <c r="AU28" i="1"/>
  <c r="AT28" i="1"/>
  <c r="AS28" i="1"/>
  <c r="AR28" i="1"/>
  <c r="AP28" i="1"/>
  <c r="AN28" i="1"/>
  <c r="AL28" i="1"/>
  <c r="AJ28" i="1"/>
  <c r="AH28" i="1"/>
  <c r="AF28" i="1"/>
  <c r="AD28" i="1"/>
  <c r="AB28" i="1"/>
  <c r="Z28" i="1"/>
  <c r="X28" i="1"/>
  <c r="V28" i="1"/>
  <c r="T28" i="1"/>
  <c r="AV27" i="1"/>
  <c r="AU27" i="1"/>
  <c r="AT27" i="1"/>
  <c r="AS27" i="1"/>
  <c r="AR27" i="1"/>
  <c r="AP27" i="1"/>
  <c r="AN27" i="1"/>
  <c r="AL27" i="1"/>
  <c r="AJ27" i="1"/>
  <c r="AH27" i="1"/>
  <c r="AF27" i="1"/>
  <c r="AD27" i="1"/>
  <c r="AB27" i="1"/>
  <c r="Z27" i="1"/>
  <c r="X27" i="1"/>
  <c r="V27" i="1"/>
  <c r="T27" i="1"/>
  <c r="AV26" i="1"/>
  <c r="AU26" i="1"/>
  <c r="AT26" i="1"/>
  <c r="AS26" i="1"/>
  <c r="AR26" i="1"/>
  <c r="AP26" i="1"/>
  <c r="AN26" i="1"/>
  <c r="AL26" i="1"/>
  <c r="AJ26" i="1"/>
  <c r="AH26" i="1"/>
  <c r="AF26" i="1"/>
  <c r="AD26" i="1"/>
  <c r="AB26" i="1"/>
  <c r="Z26" i="1"/>
  <c r="X26" i="1"/>
  <c r="V26" i="1"/>
  <c r="T26" i="1"/>
  <c r="AV25" i="1"/>
  <c r="AU25" i="1"/>
  <c r="AT25" i="1"/>
  <c r="AS25" i="1"/>
  <c r="AP25" i="1"/>
  <c r="AN25" i="1"/>
  <c r="AL25" i="1"/>
  <c r="AJ25" i="1"/>
  <c r="AH25" i="1"/>
  <c r="AF25" i="1"/>
  <c r="AD25" i="1"/>
  <c r="AB25" i="1"/>
  <c r="Z25" i="1"/>
  <c r="X25" i="1"/>
  <c r="V25" i="1"/>
  <c r="T25" i="1"/>
  <c r="AV24" i="1"/>
  <c r="AU24" i="1"/>
  <c r="AT24" i="1"/>
  <c r="AS24" i="1"/>
  <c r="AR24" i="1"/>
  <c r="AP24" i="1"/>
  <c r="AN24" i="1"/>
  <c r="AL24" i="1"/>
  <c r="AJ24" i="1"/>
  <c r="AH24" i="1"/>
  <c r="AF24" i="1"/>
  <c r="AD24" i="1"/>
  <c r="AB24" i="1"/>
  <c r="Z24" i="1"/>
  <c r="X24" i="1"/>
  <c r="V24" i="1"/>
  <c r="T24" i="1"/>
  <c r="AV23" i="1"/>
  <c r="AU23" i="1"/>
  <c r="AT23" i="1"/>
  <c r="AS23" i="1"/>
  <c r="AR23" i="1"/>
  <c r="AP23" i="1"/>
  <c r="AN23" i="1"/>
  <c r="AL23" i="1"/>
  <c r="AJ23" i="1"/>
  <c r="AH23" i="1"/>
  <c r="AF23" i="1"/>
  <c r="AD23" i="1"/>
  <c r="AB23" i="1"/>
  <c r="Z23" i="1"/>
  <c r="X23" i="1"/>
  <c r="V23" i="1"/>
  <c r="T23" i="1"/>
  <c r="AV22" i="1"/>
  <c r="AU22" i="1"/>
  <c r="AT22" i="1"/>
  <c r="AS22" i="1"/>
  <c r="AP22" i="1"/>
  <c r="AN22" i="1"/>
  <c r="AL22" i="1"/>
  <c r="AJ22" i="1"/>
  <c r="AH22" i="1"/>
  <c r="AF22" i="1"/>
  <c r="AD22" i="1"/>
  <c r="AB22" i="1"/>
  <c r="Z22" i="1"/>
  <c r="X22" i="1"/>
  <c r="V22" i="1"/>
  <c r="T22" i="1"/>
  <c r="AV21" i="1"/>
  <c r="AU21" i="1"/>
  <c r="AT21" i="1"/>
  <c r="AS21" i="1"/>
  <c r="AR21" i="1"/>
  <c r="AP21" i="1"/>
  <c r="AN21" i="1"/>
  <c r="AL21" i="1"/>
  <c r="AJ21" i="1"/>
  <c r="AH21" i="1"/>
  <c r="AF21" i="1"/>
  <c r="AD21" i="1"/>
  <c r="AB21" i="1"/>
  <c r="Z21" i="1"/>
  <c r="X21" i="1"/>
  <c r="V21" i="1"/>
  <c r="T21" i="1"/>
  <c r="AV20" i="1"/>
  <c r="AU20" i="1"/>
  <c r="AT20" i="1"/>
  <c r="AS20" i="1"/>
  <c r="AP20" i="1"/>
  <c r="AN20" i="1"/>
  <c r="AL20" i="1"/>
  <c r="AJ20" i="1"/>
  <c r="AH20" i="1"/>
  <c r="AF20" i="1"/>
  <c r="AD20" i="1"/>
  <c r="AB20" i="1"/>
  <c r="Z20" i="1"/>
  <c r="X20" i="1"/>
  <c r="V20" i="1"/>
  <c r="T20" i="1"/>
  <c r="AV19" i="1"/>
  <c r="AU19" i="1"/>
  <c r="AT19" i="1"/>
  <c r="AS19" i="1"/>
  <c r="AR19" i="1"/>
  <c r="AP19" i="1"/>
  <c r="AN19" i="1"/>
  <c r="AL19" i="1"/>
  <c r="AJ19" i="1"/>
  <c r="AH19" i="1"/>
  <c r="AF19" i="1"/>
  <c r="AD19" i="1"/>
  <c r="AB19" i="1"/>
  <c r="Z19" i="1"/>
  <c r="X19" i="1"/>
  <c r="V19" i="1"/>
  <c r="T19" i="1"/>
  <c r="AV18" i="1"/>
  <c r="AU18" i="1"/>
  <c r="AT18" i="1"/>
  <c r="AS18" i="1"/>
  <c r="AP18" i="1"/>
  <c r="AN18" i="1"/>
  <c r="AL18" i="1"/>
  <c r="AJ18" i="1"/>
  <c r="AH18" i="1"/>
  <c r="AF18" i="1"/>
  <c r="AD18" i="1"/>
  <c r="AB18" i="1"/>
  <c r="Z18" i="1"/>
  <c r="X18" i="1"/>
  <c r="V18" i="1"/>
  <c r="T18" i="1"/>
  <c r="AV17" i="1"/>
  <c r="AT17" i="1"/>
  <c r="AS17" i="1"/>
  <c r="AP17" i="1"/>
  <c r="AN17" i="1"/>
  <c r="AL17" i="1"/>
  <c r="AJ17" i="1"/>
  <c r="AH17" i="1"/>
  <c r="AF17" i="1"/>
  <c r="AD17" i="1"/>
  <c r="AB17" i="1"/>
  <c r="Z17" i="1"/>
  <c r="X17" i="1"/>
  <c r="V17" i="1"/>
  <c r="T17" i="1"/>
  <c r="AV16" i="1"/>
  <c r="AT16" i="1"/>
  <c r="AS16" i="1"/>
  <c r="AP16" i="1"/>
  <c r="AN16" i="1"/>
  <c r="AL16" i="1"/>
  <c r="AJ16" i="1"/>
  <c r="AH16" i="1"/>
  <c r="AF16" i="1"/>
  <c r="AD16" i="1"/>
  <c r="AB16" i="1"/>
  <c r="Z16" i="1"/>
  <c r="X16" i="1"/>
  <c r="V16" i="1"/>
  <c r="T16" i="1"/>
  <c r="AV15" i="1"/>
  <c r="AU15" i="1"/>
  <c r="AT15" i="1"/>
  <c r="AS15" i="1"/>
  <c r="AR15" i="1"/>
  <c r="AP15" i="1"/>
  <c r="AN15" i="1"/>
  <c r="AL15" i="1"/>
  <c r="AJ15" i="1"/>
  <c r="AH15" i="1"/>
  <c r="AF15" i="1"/>
  <c r="AD15" i="1"/>
  <c r="AB15" i="1"/>
  <c r="Z15" i="1"/>
  <c r="X15" i="1"/>
  <c r="V15" i="1"/>
  <c r="T15" i="1"/>
  <c r="AV14" i="1"/>
  <c r="AU14" i="1"/>
  <c r="AT14" i="1"/>
  <c r="AS14" i="1"/>
  <c r="AR14" i="1"/>
  <c r="AP14" i="1"/>
  <c r="AN14" i="1"/>
  <c r="AL14" i="1"/>
  <c r="AJ14" i="1"/>
  <c r="AH14" i="1"/>
  <c r="AF14" i="1"/>
  <c r="AD14" i="1"/>
  <c r="AB14" i="1"/>
  <c r="Z14" i="1"/>
  <c r="X14" i="1"/>
  <c r="V14" i="1"/>
  <c r="T14" i="1"/>
  <c r="AV13" i="1"/>
  <c r="AU13" i="1"/>
  <c r="AT13" i="1"/>
  <c r="AS13" i="1"/>
  <c r="AR13" i="1"/>
  <c r="AP13" i="1"/>
  <c r="AN13" i="1"/>
  <c r="AL13" i="1"/>
  <c r="AJ13" i="1"/>
  <c r="AH13" i="1"/>
  <c r="AF13" i="1"/>
  <c r="AD13" i="1"/>
  <c r="AB13" i="1"/>
  <c r="Z13" i="1"/>
  <c r="X13" i="1"/>
  <c r="V13" i="1"/>
  <c r="T13" i="1"/>
  <c r="AV12" i="1"/>
  <c r="AU12" i="1"/>
  <c r="AT12" i="1"/>
  <c r="AS12" i="1"/>
  <c r="AR12" i="1"/>
  <c r="AP12" i="1"/>
  <c r="AN12" i="1"/>
  <c r="AL12" i="1"/>
  <c r="AJ12" i="1"/>
  <c r="AH12" i="1"/>
  <c r="AF12" i="1"/>
  <c r="AD12" i="1"/>
  <c r="AB12" i="1"/>
  <c r="Z12" i="1"/>
  <c r="X12" i="1"/>
  <c r="V12" i="1"/>
  <c r="T12" i="1"/>
  <c r="AV11" i="1"/>
  <c r="AU11" i="1"/>
  <c r="AT11" i="1"/>
  <c r="AS11" i="1"/>
  <c r="AR11" i="1"/>
  <c r="AP11" i="1"/>
  <c r="AN11" i="1"/>
  <c r="AL11" i="1"/>
  <c r="AJ11" i="1"/>
  <c r="AH11" i="1"/>
  <c r="AF11" i="1"/>
  <c r="AD11" i="1"/>
  <c r="AB11" i="1"/>
  <c r="Z11" i="1"/>
  <c r="X11" i="1"/>
  <c r="V11" i="1"/>
  <c r="T11" i="1"/>
  <c r="AV10" i="1"/>
  <c r="AU10" i="1"/>
  <c r="AT10" i="1"/>
  <c r="AP10" i="1"/>
  <c r="AN10" i="1"/>
  <c r="AL10" i="1"/>
  <c r="AJ10" i="1"/>
  <c r="AH10" i="1"/>
  <c r="AF10" i="1"/>
  <c r="AD10" i="1"/>
  <c r="AB10" i="1"/>
  <c r="Z10" i="1"/>
  <c r="X10" i="1"/>
  <c r="V10" i="1"/>
  <c r="T10" i="1"/>
  <c r="AV9" i="1"/>
  <c r="AU9" i="1"/>
  <c r="AT9" i="1"/>
  <c r="AS9" i="1"/>
  <c r="AP9" i="1"/>
  <c r="AN9" i="1"/>
  <c r="AL9" i="1"/>
  <c r="AJ9" i="1"/>
  <c r="AH9" i="1"/>
  <c r="AF9" i="1"/>
  <c r="AD9" i="1"/>
  <c r="AB9" i="1"/>
  <c r="Z9" i="1"/>
  <c r="X9" i="1"/>
  <c r="V9" i="1"/>
  <c r="T9" i="1"/>
  <c r="AV8" i="1"/>
  <c r="AU8" i="1"/>
  <c r="AT8" i="1"/>
  <c r="AR8" i="1"/>
  <c r="AP8" i="1"/>
  <c r="AN8" i="1"/>
  <c r="AL8" i="1"/>
  <c r="AJ8" i="1"/>
  <c r="AH8" i="1"/>
  <c r="AF8" i="1"/>
  <c r="AD8" i="1"/>
  <c r="AB8" i="1"/>
  <c r="Z8" i="1"/>
  <c r="X8" i="1"/>
  <c r="V8" i="1"/>
  <c r="T8" i="1"/>
  <c r="AV7" i="1"/>
  <c r="AU7" i="1"/>
  <c r="AT7" i="1"/>
  <c r="AS7" i="1"/>
  <c r="AR7" i="1"/>
  <c r="AP7" i="1"/>
  <c r="AN7" i="1"/>
  <c r="AL7" i="1"/>
  <c r="AJ7" i="1"/>
  <c r="AH7" i="1"/>
  <c r="AF7" i="1"/>
  <c r="AD7" i="1"/>
  <c r="AB7" i="1"/>
  <c r="Z7" i="1"/>
  <c r="X7" i="1"/>
  <c r="V7" i="1"/>
  <c r="T7" i="1"/>
  <c r="AV6" i="1"/>
  <c r="AT6" i="1"/>
  <c r="AS6" i="1"/>
  <c r="AP6" i="1"/>
  <c r="AN6" i="1"/>
  <c r="AL6" i="1"/>
  <c r="AJ6" i="1"/>
  <c r="AH6" i="1"/>
  <c r="AF6" i="1"/>
  <c r="AD6" i="1"/>
  <c r="AB6" i="1"/>
  <c r="Z6" i="1"/>
  <c r="X6" i="1"/>
  <c r="V6" i="1"/>
  <c r="T6" i="1"/>
  <c r="AV5" i="1"/>
  <c r="AU5" i="1"/>
  <c r="AT5" i="1"/>
  <c r="AS5" i="1"/>
  <c r="AP5" i="1"/>
  <c r="AN5" i="1"/>
  <c r="AL5" i="1"/>
  <c r="AJ5" i="1"/>
  <c r="AH5" i="1"/>
  <c r="AF5" i="1"/>
  <c r="AD5" i="1"/>
  <c r="AB5" i="1"/>
  <c r="Z5" i="1"/>
  <c r="X5" i="1"/>
  <c r="V5" i="1"/>
  <c r="T5" i="1"/>
  <c r="AP4" i="1"/>
  <c r="AN4" i="1"/>
  <c r="AL4" i="1"/>
  <c r="AJ4" i="1"/>
  <c r="AH4" i="1"/>
  <c r="AF4" i="1"/>
  <c r="AD4" i="1"/>
  <c r="AB4" i="1"/>
  <c r="Z4" i="1"/>
  <c r="X4" i="1"/>
  <c r="V4" i="1"/>
  <c r="T4" i="1"/>
  <c r="K4" i="1"/>
  <c r="R65" i="1" l="1"/>
  <c r="R66" i="1"/>
  <c r="BA66" i="1" s="1"/>
  <c r="R67" i="1"/>
  <c r="BA67" i="1" s="1"/>
  <c r="R68" i="1"/>
  <c r="R69" i="1"/>
  <c r="R70" i="1"/>
  <c r="AX70" i="1" s="1"/>
  <c r="R71" i="1"/>
  <c r="BA71" i="1" s="1"/>
  <c r="R72" i="1"/>
  <c r="BA72" i="1" s="1"/>
  <c r="R74" i="1"/>
  <c r="BX74" i="1" s="1"/>
  <c r="R76" i="1"/>
  <c r="BX76" i="1" s="1"/>
  <c r="R60" i="1"/>
  <c r="BA60" i="1" s="1"/>
  <c r="R75" i="1"/>
  <c r="BX75" i="1" s="1"/>
  <c r="R64" i="1"/>
  <c r="AX64" i="1" s="1"/>
  <c r="P39" i="7"/>
  <c r="AS10" i="1" s="1"/>
  <c r="AZ10" i="1" s="1"/>
  <c r="AZ8" i="1"/>
  <c r="AZ100" i="1"/>
  <c r="AZ4" i="1"/>
  <c r="AZ19" i="1"/>
  <c r="AY84" i="1"/>
  <c r="AZ85" i="1"/>
  <c r="AZ103" i="1"/>
  <c r="AZ101" i="1"/>
  <c r="AZ54" i="1"/>
  <c r="AZ87" i="1"/>
  <c r="AZ79" i="1"/>
  <c r="AZ26" i="1"/>
  <c r="AZ29" i="1"/>
  <c r="AZ51" i="1"/>
  <c r="AZ39" i="1"/>
  <c r="AZ47" i="1"/>
  <c r="AZ80" i="1"/>
  <c r="AZ30" i="1"/>
  <c r="AZ77" i="1"/>
  <c r="AY92" i="1"/>
  <c r="AZ93" i="1"/>
  <c r="AZ7" i="1"/>
  <c r="AZ86" i="1"/>
  <c r="AZ21" i="1"/>
  <c r="AZ88" i="1"/>
  <c r="AY68" i="1"/>
  <c r="R52" i="1"/>
  <c r="BA52" i="1" s="1"/>
  <c r="AZ58" i="1"/>
  <c r="R88" i="1"/>
  <c r="BX88" i="1" s="1"/>
  <c r="AY90" i="1"/>
  <c r="AZ91" i="1"/>
  <c r="AY91" i="1"/>
  <c r="AZ45" i="1"/>
  <c r="AY93" i="1"/>
  <c r="AY27" i="1"/>
  <c r="AZ28" i="1"/>
  <c r="AY45" i="1"/>
  <c r="AZ46" i="1"/>
  <c r="AZ62" i="1"/>
  <c r="AZ63" i="1"/>
  <c r="AY78" i="1"/>
  <c r="AZ95" i="1"/>
  <c r="AZ96" i="1"/>
  <c r="AZ49" i="1"/>
  <c r="AZ50" i="1"/>
  <c r="AY98" i="1"/>
  <c r="AZ99" i="1"/>
  <c r="AZ44" i="1"/>
  <c r="AY17" i="1"/>
  <c r="AY100" i="1"/>
  <c r="AY35" i="1"/>
  <c r="AY85" i="1"/>
  <c r="AZ92" i="1"/>
  <c r="AY103" i="1"/>
  <c r="AZ74" i="1"/>
  <c r="R84" i="1"/>
  <c r="AX84" i="1" s="1"/>
  <c r="R85" i="1"/>
  <c r="BA85" i="1" s="1"/>
  <c r="AY88" i="1"/>
  <c r="R98" i="1"/>
  <c r="BA98" i="1" s="1"/>
  <c r="AY77" i="1"/>
  <c r="AY12" i="1"/>
  <c r="AY62" i="1"/>
  <c r="AZ65" i="1"/>
  <c r="AZ66" i="1"/>
  <c r="AY79" i="1"/>
  <c r="AZ81" i="1"/>
  <c r="AY31" i="1"/>
  <c r="AZ32" i="1"/>
  <c r="AZ83" i="1"/>
  <c r="AY44" i="1"/>
  <c r="AZ17" i="1"/>
  <c r="AZ33" i="1"/>
  <c r="AZ68" i="1"/>
  <c r="AY83" i="1"/>
  <c r="AZ84" i="1"/>
  <c r="AY24" i="1"/>
  <c r="AY66" i="1"/>
  <c r="AZ67" i="1"/>
  <c r="AZ75" i="1"/>
  <c r="R81" i="1"/>
  <c r="AX81" i="1" s="1"/>
  <c r="R86" i="1"/>
  <c r="BX86" i="1" s="1"/>
  <c r="AZ5" i="1"/>
  <c r="AY56" i="1"/>
  <c r="AZ25" i="1"/>
  <c r="AZ27" i="1"/>
  <c r="AY32" i="1"/>
  <c r="AY33" i="1"/>
  <c r="AZ34" i="1"/>
  <c r="R35" i="1"/>
  <c r="BX35" i="1" s="1"/>
  <c r="R37" i="1"/>
  <c r="AX37" i="1" s="1"/>
  <c r="R40" i="1"/>
  <c r="AX40" i="1" s="1"/>
  <c r="AY41" i="1"/>
  <c r="R43" i="1"/>
  <c r="AX43" i="1" s="1"/>
  <c r="AY50" i="1"/>
  <c r="AY51" i="1"/>
  <c r="AZ52" i="1"/>
  <c r="AY58" i="1"/>
  <c r="AY59" i="1"/>
  <c r="AZ60" i="1"/>
  <c r="R49" i="1"/>
  <c r="BX49" i="1" s="1"/>
  <c r="R63" i="1"/>
  <c r="BX63" i="1" s="1"/>
  <c r="AZ20" i="1"/>
  <c r="R25" i="1"/>
  <c r="BX25" i="1" s="1"/>
  <c r="AY52" i="1"/>
  <c r="AY4" i="1"/>
  <c r="R59" i="1"/>
  <c r="AX59" i="1" s="1"/>
  <c r="AY89" i="1"/>
  <c r="R5" i="1"/>
  <c r="AX5" i="1" s="1"/>
  <c r="R6" i="1"/>
  <c r="BX6" i="1" s="1"/>
  <c r="AY8" i="1"/>
  <c r="AY28" i="1"/>
  <c r="AY29" i="1"/>
  <c r="AZ102" i="1"/>
  <c r="AZ57" i="1"/>
  <c r="AY97" i="1"/>
  <c r="R8" i="1"/>
  <c r="BA8" i="1" s="1"/>
  <c r="AY18" i="1"/>
  <c r="AY25" i="1"/>
  <c r="AZ22" i="1"/>
  <c r="AZ23" i="1"/>
  <c r="AZ31" i="1"/>
  <c r="AY38" i="1"/>
  <c r="AZ48" i="1"/>
  <c r="AY72" i="1"/>
  <c r="AY86" i="1"/>
  <c r="R89" i="1"/>
  <c r="BA89" i="1" s="1"/>
  <c r="AZ89" i="1"/>
  <c r="R91" i="1"/>
  <c r="AX91" i="1" s="1"/>
  <c r="R93" i="1"/>
  <c r="AX93" i="1" s="1"/>
  <c r="R94" i="1"/>
  <c r="BX94" i="1" s="1"/>
  <c r="AY94" i="1"/>
  <c r="AY95" i="1"/>
  <c r="AZ97" i="1"/>
  <c r="R100" i="1"/>
  <c r="BA100" i="1" s="1"/>
  <c r="R101" i="1"/>
  <c r="AX101" i="1" s="1"/>
  <c r="AY101" i="1"/>
  <c r="AY102" i="1"/>
  <c r="AY34" i="1"/>
  <c r="AY20" i="1"/>
  <c r="R57" i="1"/>
  <c r="AZ70" i="1"/>
  <c r="AZ78" i="1"/>
  <c r="R102" i="1"/>
  <c r="R103" i="1"/>
  <c r="R78" i="1"/>
  <c r="AY67" i="1"/>
  <c r="R36" i="1"/>
  <c r="BX36" i="1" s="1"/>
  <c r="R34" i="1"/>
  <c r="BA34" i="1" s="1"/>
  <c r="AZ59" i="1"/>
  <c r="AY96" i="1"/>
  <c r="AZ11" i="1"/>
  <c r="R15" i="1"/>
  <c r="BX15" i="1" s="1"/>
  <c r="R16" i="1"/>
  <c r="BX16" i="1" s="1"/>
  <c r="AZ18" i="1"/>
  <c r="AY26" i="1"/>
  <c r="AZ40" i="1"/>
  <c r="AZ41" i="1"/>
  <c r="R44" i="1"/>
  <c r="BX44" i="1" s="1"/>
  <c r="R45" i="1"/>
  <c r="BA45" i="1" s="1"/>
  <c r="R46" i="1"/>
  <c r="BA46" i="1" s="1"/>
  <c r="R47" i="1"/>
  <c r="BA47" i="1" s="1"/>
  <c r="AY47" i="1"/>
  <c r="R48" i="1"/>
  <c r="AX48" i="1" s="1"/>
  <c r="AY48" i="1"/>
  <c r="R51" i="1"/>
  <c r="BA51" i="1" s="1"/>
  <c r="R53" i="1"/>
  <c r="AX53" i="1" s="1"/>
  <c r="AY53" i="1"/>
  <c r="AY54" i="1"/>
  <c r="AY55" i="1"/>
  <c r="AZ56" i="1"/>
  <c r="AY61" i="1"/>
  <c r="AY63" i="1"/>
  <c r="AY64" i="1"/>
  <c r="AY69" i="1"/>
  <c r="AY70" i="1"/>
  <c r="AZ71" i="1"/>
  <c r="AZ72" i="1"/>
  <c r="R77" i="1"/>
  <c r="BA77" i="1" s="1"/>
  <c r="AZ94" i="1"/>
  <c r="R32" i="1"/>
  <c r="AX32" i="1" s="1"/>
  <c r="R27" i="1"/>
  <c r="BA27" i="1" s="1"/>
  <c r="AY75" i="1"/>
  <c r="AY10" i="1"/>
  <c r="AY11" i="1"/>
  <c r="AZ12" i="1"/>
  <c r="AY19" i="1"/>
  <c r="R38" i="1"/>
  <c r="BX38" i="1" s="1"/>
  <c r="R39" i="1"/>
  <c r="BX39" i="1" s="1"/>
  <c r="AZ42" i="1"/>
  <c r="AY65" i="1"/>
  <c r="AY81" i="1"/>
  <c r="R11" i="1"/>
  <c r="BA11" i="1" s="1"/>
  <c r="AZ14" i="1"/>
  <c r="AY21" i="1"/>
  <c r="AZ35" i="1"/>
  <c r="AZ36" i="1"/>
  <c r="AY42" i="1"/>
  <c r="AY49" i="1"/>
  <c r="R79" i="1"/>
  <c r="AX79" i="1" s="1"/>
  <c r="R80" i="1"/>
  <c r="AY80" i="1"/>
  <c r="AY82" i="1"/>
  <c r="R83" i="1"/>
  <c r="R87" i="1"/>
  <c r="BA87" i="1" s="1"/>
  <c r="AY87" i="1"/>
  <c r="R90" i="1"/>
  <c r="AZ90" i="1"/>
  <c r="R92" i="1"/>
  <c r="R95" i="1"/>
  <c r="R96" i="1"/>
  <c r="R97" i="1"/>
  <c r="AZ98" i="1"/>
  <c r="R99" i="1"/>
  <c r="R26" i="1"/>
  <c r="AX26" i="1" s="1"/>
  <c r="R33" i="1"/>
  <c r="R10" i="1"/>
  <c r="BX10" i="1" s="1"/>
  <c r="R12" i="1"/>
  <c r="BX12" i="1" s="1"/>
  <c r="R13" i="1"/>
  <c r="BX13" i="1" s="1"/>
  <c r="AY14" i="1"/>
  <c r="AZ15" i="1"/>
  <c r="AZ16" i="1"/>
  <c r="R17" i="1"/>
  <c r="BX17" i="1" s="1"/>
  <c r="R19" i="1"/>
  <c r="AX19" i="1" s="1"/>
  <c r="R20" i="1"/>
  <c r="BA20" i="1" s="1"/>
  <c r="R21" i="1"/>
  <c r="AY22" i="1"/>
  <c r="AZ24" i="1"/>
  <c r="AY30" i="1"/>
  <c r="AY37" i="1"/>
  <c r="AZ38" i="1"/>
  <c r="AY60" i="1"/>
  <c r="AZ61" i="1"/>
  <c r="AZ69" i="1"/>
  <c r="AY74" i="1"/>
  <c r="AY71" i="1"/>
  <c r="AZ55" i="1"/>
  <c r="R23" i="1"/>
  <c r="R24" i="1"/>
  <c r="R31" i="1"/>
  <c r="R42" i="1"/>
  <c r="AY46" i="1"/>
  <c r="R56" i="1"/>
  <c r="R82" i="1"/>
  <c r="R55" i="1"/>
  <c r="AY9" i="1"/>
  <c r="AZ9" i="1"/>
  <c r="AY39" i="1"/>
  <c r="R61" i="1"/>
  <c r="R62" i="1"/>
  <c r="R54" i="1"/>
  <c r="R50" i="1"/>
  <c r="AY23" i="1"/>
  <c r="R28" i="1"/>
  <c r="R41" i="1"/>
  <c r="AZ43" i="1"/>
  <c r="AY43" i="1"/>
  <c r="R7" i="1"/>
  <c r="R9" i="1"/>
  <c r="AY57" i="1"/>
  <c r="R18" i="1"/>
  <c r="AZ64" i="1"/>
  <c r="AY15" i="1"/>
  <c r="AY40" i="1"/>
  <c r="R4" i="1"/>
  <c r="AY5" i="1"/>
  <c r="AZ6" i="1"/>
  <c r="R14" i="1"/>
  <c r="AY16" i="1"/>
  <c r="R22" i="1"/>
  <c r="AY36" i="1"/>
  <c r="AZ37" i="1"/>
  <c r="R29" i="1"/>
  <c r="R30" i="1"/>
  <c r="AZ76" i="1"/>
  <c r="AY76" i="1"/>
  <c r="AY99" i="1"/>
  <c r="AZ53" i="1"/>
  <c r="AY13" i="1"/>
  <c r="AZ13" i="1"/>
  <c r="R58" i="1"/>
  <c r="AZ82" i="1"/>
  <c r="R107" i="1" l="1"/>
  <c r="R109" i="1" s="1"/>
  <c r="BA88" i="1"/>
  <c r="BX52" i="1"/>
  <c r="AX6" i="1"/>
  <c r="BA75" i="1"/>
  <c r="AX39" i="1"/>
  <c r="BX40" i="1"/>
  <c r="BX89" i="1"/>
  <c r="AX89" i="1"/>
  <c r="BX85" i="1"/>
  <c r="AX85" i="1"/>
  <c r="BA6" i="1"/>
  <c r="AX74" i="1"/>
  <c r="AX49" i="1"/>
  <c r="AX34" i="1"/>
  <c r="BA84" i="1"/>
  <c r="BA74" i="1"/>
  <c r="AX75" i="1"/>
  <c r="AX100" i="1"/>
  <c r="AX15" i="1"/>
  <c r="AX94" i="1"/>
  <c r="BA49" i="1"/>
  <c r="BX8" i="1"/>
  <c r="BX91" i="1"/>
  <c r="AX88" i="1"/>
  <c r="BX26" i="1"/>
  <c r="BA5" i="1"/>
  <c r="BX5" i="1"/>
  <c r="BA40" i="1"/>
  <c r="BX60" i="1"/>
  <c r="BX87" i="1"/>
  <c r="AX77" i="1"/>
  <c r="BA26" i="1"/>
  <c r="AX60" i="1"/>
  <c r="BX84" i="1"/>
  <c r="AX8" i="1"/>
  <c r="BX98" i="1"/>
  <c r="BX79" i="1"/>
  <c r="BA79" i="1"/>
  <c r="BX43" i="1"/>
  <c r="BA38" i="1"/>
  <c r="BA76" i="1"/>
  <c r="AX52" i="1"/>
  <c r="BA15" i="1"/>
  <c r="AX63" i="1"/>
  <c r="BA63" i="1"/>
  <c r="BX70" i="1"/>
  <c r="BA94" i="1"/>
  <c r="BA70" i="1"/>
  <c r="BA43" i="1"/>
  <c r="AX67" i="1"/>
  <c r="BX59" i="1"/>
  <c r="BX67" i="1"/>
  <c r="AX46" i="1"/>
  <c r="BA37" i="1"/>
  <c r="BX47" i="1"/>
  <c r="BX11" i="1"/>
  <c r="BX34" i="1"/>
  <c r="BX19" i="1"/>
  <c r="BX37" i="1"/>
  <c r="AX47" i="1"/>
  <c r="BA59" i="1"/>
  <c r="BX51" i="1"/>
  <c r="BX46" i="1"/>
  <c r="AX11" i="1"/>
  <c r="BA19" i="1"/>
  <c r="BA17" i="1"/>
  <c r="AX98" i="1"/>
  <c r="BA16" i="1"/>
  <c r="AX87" i="1"/>
  <c r="AX45" i="1"/>
  <c r="BA13" i="1"/>
  <c r="BX66" i="1"/>
  <c r="AX38" i="1"/>
  <c r="AX51" i="1"/>
  <c r="AX36" i="1"/>
  <c r="BA93" i="1"/>
  <c r="BA86" i="1"/>
  <c r="BX45" i="1"/>
  <c r="AX13" i="1"/>
  <c r="BA36" i="1"/>
  <c r="AX86" i="1"/>
  <c r="BX32" i="1"/>
  <c r="BX81" i="1"/>
  <c r="AX25" i="1"/>
  <c r="AX35" i="1"/>
  <c r="AX66" i="1"/>
  <c r="BX93" i="1"/>
  <c r="BA81" i="1"/>
  <c r="BA101" i="1"/>
  <c r="BA91" i="1"/>
  <c r="BA35" i="1"/>
  <c r="AX10" i="1"/>
  <c r="BX48" i="1"/>
  <c r="BX72" i="1"/>
  <c r="BA25" i="1"/>
  <c r="BX101" i="1"/>
  <c r="BA32" i="1"/>
  <c r="BX100" i="1"/>
  <c r="BX77" i="1"/>
  <c r="BA48" i="1"/>
  <c r="BX97" i="1"/>
  <c r="AX97" i="1"/>
  <c r="BA97" i="1"/>
  <c r="AX83" i="1"/>
  <c r="BA83" i="1"/>
  <c r="BX83" i="1"/>
  <c r="BX27" i="1"/>
  <c r="AX72" i="1"/>
  <c r="BA96" i="1"/>
  <c r="BX96" i="1"/>
  <c r="AX96" i="1"/>
  <c r="BX78" i="1"/>
  <c r="AX78" i="1"/>
  <c r="BX103" i="1"/>
  <c r="AX103" i="1"/>
  <c r="BA103" i="1"/>
  <c r="AX27" i="1"/>
  <c r="BA12" i="1"/>
  <c r="BX20" i="1"/>
  <c r="AX20" i="1"/>
  <c r="AX92" i="1"/>
  <c r="BA92" i="1"/>
  <c r="BX92" i="1"/>
  <c r="AX102" i="1"/>
  <c r="BX102" i="1"/>
  <c r="BA102" i="1"/>
  <c r="AX12" i="1"/>
  <c r="BA33" i="1"/>
  <c r="BX33" i="1"/>
  <c r="AX33" i="1"/>
  <c r="AX17" i="1"/>
  <c r="BA10" i="1"/>
  <c r="BX71" i="1"/>
  <c r="BX53" i="1"/>
  <c r="BA39" i="1"/>
  <c r="AX76" i="1"/>
  <c r="BA64" i="1"/>
  <c r="BX99" i="1"/>
  <c r="AX99" i="1"/>
  <c r="BA99" i="1"/>
  <c r="AX57" i="1"/>
  <c r="BX57" i="1"/>
  <c r="BA57" i="1"/>
  <c r="AX21" i="1"/>
  <c r="BX21" i="1"/>
  <c r="BA21" i="1"/>
  <c r="AX95" i="1"/>
  <c r="BA95" i="1"/>
  <c r="BX95" i="1"/>
  <c r="BA44" i="1"/>
  <c r="BX80" i="1"/>
  <c r="AX80" i="1"/>
  <c r="BA80" i="1"/>
  <c r="AX71" i="1"/>
  <c r="AX44" i="1"/>
  <c r="BA53" i="1"/>
  <c r="BX64" i="1"/>
  <c r="BX90" i="1"/>
  <c r="AX90" i="1"/>
  <c r="BA90" i="1"/>
  <c r="AX16" i="1"/>
  <c r="BA78" i="1"/>
  <c r="AX22" i="1"/>
  <c r="BA22" i="1"/>
  <c r="BX22" i="1"/>
  <c r="AX50" i="1"/>
  <c r="BA50" i="1"/>
  <c r="BX50" i="1"/>
  <c r="BA55" i="1"/>
  <c r="BX55" i="1"/>
  <c r="AX55" i="1"/>
  <c r="BX31" i="1"/>
  <c r="BA31" i="1"/>
  <c r="AX31" i="1"/>
  <c r="BX58" i="1"/>
  <c r="AX58" i="1"/>
  <c r="BA58" i="1"/>
  <c r="BA65" i="1"/>
  <c r="BX65" i="1"/>
  <c r="AX65" i="1"/>
  <c r="AX14" i="1"/>
  <c r="BA14" i="1"/>
  <c r="BX14" i="1"/>
  <c r="BA9" i="1"/>
  <c r="BX9" i="1"/>
  <c r="AX9" i="1"/>
  <c r="BX68" i="1"/>
  <c r="BA68" i="1"/>
  <c r="AX68" i="1"/>
  <c r="BA61" i="1"/>
  <c r="AX61" i="1"/>
  <c r="BX61" i="1"/>
  <c r="BX23" i="1"/>
  <c r="BA23" i="1"/>
  <c r="AX23" i="1"/>
  <c r="AX30" i="1"/>
  <c r="BA30" i="1"/>
  <c r="BX30" i="1"/>
  <c r="BA7" i="1"/>
  <c r="BX7" i="1"/>
  <c r="AX7" i="1"/>
  <c r="AX69" i="1"/>
  <c r="BA69" i="1"/>
  <c r="BX69" i="1"/>
  <c r="AX41" i="1"/>
  <c r="BA41" i="1"/>
  <c r="BX41" i="1"/>
  <c r="BA82" i="1"/>
  <c r="AX82" i="1"/>
  <c r="BX82" i="1"/>
  <c r="BA4" i="1"/>
  <c r="AX4" i="1"/>
  <c r="BX4" i="1"/>
  <c r="BA18" i="1"/>
  <c r="AX18" i="1"/>
  <c r="BX18" i="1"/>
  <c r="BX28" i="1"/>
  <c r="BA28" i="1"/>
  <c r="AX28" i="1"/>
  <c r="AX56" i="1"/>
  <c r="BX56" i="1"/>
  <c r="BA56" i="1"/>
  <c r="BA29" i="1"/>
  <c r="AX29" i="1"/>
  <c r="BX29" i="1"/>
  <c r="AX42" i="1"/>
  <c r="BX42" i="1"/>
  <c r="BA42" i="1"/>
  <c r="BA62" i="1"/>
  <c r="BX62" i="1"/>
  <c r="AX62" i="1"/>
  <c r="BX54" i="1"/>
  <c r="AX54" i="1"/>
  <c r="BA54" i="1"/>
  <c r="BX24" i="1"/>
  <c r="AX24" i="1"/>
  <c r="BA24" i="1"/>
</calcChain>
</file>

<file path=xl/sharedStrings.xml><?xml version="1.0" encoding="utf-8"?>
<sst xmlns="http://schemas.openxmlformats.org/spreadsheetml/2006/main" count="2125" uniqueCount="553">
  <si>
    <t>ID</t>
  </si>
  <si>
    <t>PROGRAMA INSTITUCIONAL</t>
  </si>
  <si>
    <t>PROYECTO</t>
  </si>
  <si>
    <t xml:space="preserve">ESTADO </t>
  </si>
  <si>
    <t>ITEM PRESUPUESTARIO</t>
  </si>
  <si>
    <t>GEOGRÁFICO</t>
  </si>
  <si>
    <t>FUENTE</t>
  </si>
  <si>
    <t>ORGANISMO</t>
  </si>
  <si>
    <t>ENERO</t>
  </si>
  <si>
    <t>ENERO MODIFICADO</t>
  </si>
  <si>
    <t>FEBRERO</t>
  </si>
  <si>
    <t>FEBRERO MODIFICADO</t>
  </si>
  <si>
    <t>MARZO</t>
  </si>
  <si>
    <t>MARZO MODIFICADO</t>
  </si>
  <si>
    <t>ABRIL</t>
  </si>
  <si>
    <t>ABRIL MODIFICADO</t>
  </si>
  <si>
    <t xml:space="preserve">MAYO </t>
  </si>
  <si>
    <t>MAYO MODIFICADO</t>
  </si>
  <si>
    <t>JUNIO</t>
  </si>
  <si>
    <t>JUNIO MODIFICADO</t>
  </si>
  <si>
    <t>JULIO</t>
  </si>
  <si>
    <t>JULIO MODIFICADO</t>
  </si>
  <si>
    <t>AGOSTO</t>
  </si>
  <si>
    <t>AGOSTO MODIFICADO</t>
  </si>
  <si>
    <t>SEPTIEMBRE</t>
  </si>
  <si>
    <t>SEPTIEMBRE MODIFICADO</t>
  </si>
  <si>
    <t>OCTUBRE</t>
  </si>
  <si>
    <t>OCTUBRE MODIFICADO</t>
  </si>
  <si>
    <t>NOVIEMBRE</t>
  </si>
  <si>
    <t>NOVIEMBRE MODIFICADO</t>
  </si>
  <si>
    <t>DICIEMBRE</t>
  </si>
  <si>
    <t>DICIEMBRE MODIFICADO</t>
  </si>
  <si>
    <t>PRESUPUESTO PLURIANUAL</t>
  </si>
  <si>
    <t>MONTO CERTIFICADO</t>
  </si>
  <si>
    <t>MONTO COMPROMETIDO</t>
  </si>
  <si>
    <t>MONTO DEVENGADO</t>
  </si>
  <si>
    <t>MONTO ANTICIPO</t>
  </si>
  <si>
    <t>RESERVADO COMPROMETIDO O CERTIFICADO</t>
  </si>
  <si>
    <t>SALDO DISPONIBLE</t>
  </si>
  <si>
    <t>MONTO POR DEVENGAR</t>
  </si>
  <si>
    <t>MONTO CERTIFICADO NO COMPROMETIDO</t>
  </si>
  <si>
    <t>QUIPUX SOLICITUD</t>
  </si>
  <si>
    <t>INCREMENTO/DISMINUCIÓN</t>
  </si>
  <si>
    <t>OBSERVACIONES</t>
  </si>
  <si>
    <t>MAYO</t>
  </si>
  <si>
    <t>ANTICIPO</t>
  </si>
  <si>
    <t>ACTIVA</t>
  </si>
  <si>
    <t>ANULADA</t>
  </si>
  <si>
    <t>ESTADO</t>
  </si>
  <si>
    <t>CP</t>
  </si>
  <si>
    <t>GRUPO GASTO</t>
  </si>
  <si>
    <t>GRUPO DE GASTO</t>
  </si>
  <si>
    <t xml:space="preserve">Administrador </t>
  </si>
  <si>
    <t>Valor total contratado</t>
  </si>
  <si>
    <t>Fecha estimada de devengo</t>
  </si>
  <si>
    <t>SEGUIMIENTO</t>
  </si>
  <si>
    <t>GEOGRAFICO</t>
  </si>
  <si>
    <t>Metodo de adquisicion</t>
  </si>
  <si>
    <t>Estado del proceso de contratacion se encuentra</t>
  </si>
  <si>
    <t>Fecha estimada de adjudicacion</t>
  </si>
  <si>
    <t>FECHA DE SOLICITUD</t>
  </si>
  <si>
    <t>MES MODIFICADO</t>
  </si>
  <si>
    <t>MOTIVO DE LA REFORMA</t>
  </si>
  <si>
    <t>CAMBIO EN LA DENOMINACIÓN DE LA ACTIVIDAD</t>
  </si>
  <si>
    <t>INCREMENTO DE PRESUPUESTO MEF</t>
  </si>
  <si>
    <t>TRANSFERENCIA DE PRESUPUESTO ENTRE ENTIDADES</t>
  </si>
  <si>
    <t>CAMBIO DE ITEM PRESUPUESTARIO</t>
  </si>
  <si>
    <t>ELABORADO POR:</t>
  </si>
  <si>
    <t>REVISADO Y APROBADO POR:</t>
  </si>
  <si>
    <t xml:space="preserve">Plazo </t>
  </si>
  <si>
    <t>Anticipo SI / NO</t>
  </si>
  <si>
    <t>DESCRIPCIÓN ITEM PRESUPUESTARIO</t>
  </si>
  <si>
    <t xml:space="preserve">MEDIO DE VERIFICACIÓN </t>
  </si>
  <si>
    <t xml:space="preserve">ACCIÓN </t>
  </si>
  <si>
    <t>OBSERVACIONES MAYO</t>
  </si>
  <si>
    <t>OBSERVACIONES JUNIO</t>
  </si>
  <si>
    <t>OBSERVACIONES JULIO</t>
  </si>
  <si>
    <t>OBSERVACIONES AGOSTO</t>
  </si>
  <si>
    <t>OBSERVACIONES SEPTIEMBRE</t>
  </si>
  <si>
    <t xml:space="preserve">OBSERVACIONES OCTUBRE </t>
  </si>
  <si>
    <t xml:space="preserve">OBSERVACIONES NOVIEMBRE </t>
  </si>
  <si>
    <t xml:space="preserve">OBSERVACIONES DICIEMBRE </t>
  </si>
  <si>
    <t>OBJETIVO ESTRATÉGICO INSTITUCIONAL</t>
  </si>
  <si>
    <t>COMPONENTE</t>
  </si>
  <si>
    <t>UNIDAD RESPONSABLE N1</t>
  </si>
  <si>
    <t>UNIDAD RESPONSABLE N2</t>
  </si>
  <si>
    <t>LIQUIDADA</t>
  </si>
  <si>
    <t>MONTO SOLICITUD CERTIFICACION PAI</t>
  </si>
  <si>
    <t>DIF PAI</t>
  </si>
  <si>
    <t>MEMO SOLICITUD CERTIFICACION</t>
  </si>
  <si>
    <t>FECHA MEMORANDO SOLICITUD CERTIFICACIÓN</t>
  </si>
  <si>
    <t>MEMO RESPUESTA CERTIFICACION</t>
  </si>
  <si>
    <t>SALDO DE CERTIFICACION</t>
  </si>
  <si>
    <t>ref</t>
  </si>
  <si>
    <t>total</t>
  </si>
  <si>
    <t>dif</t>
  </si>
  <si>
    <t>COMENTARIO</t>
  </si>
  <si>
    <t>CUR GASTO</t>
  </si>
  <si>
    <t>NUEVA ACTIVIDAD</t>
  </si>
  <si>
    <t>DISMINUCIÓN / ELIMINACIÓN DE ACTIVIDAD</t>
  </si>
  <si>
    <t>ACTIVIDAD</t>
  </si>
  <si>
    <t>OBSERVACIONES ENERO</t>
  </si>
  <si>
    <t>OBSERVACIONES FEBRERO</t>
  </si>
  <si>
    <t>OBSERVACIONES MARZO</t>
  </si>
  <si>
    <t>OBSERVACIONES ABRIL</t>
  </si>
  <si>
    <t>CODIFICADO</t>
  </si>
  <si>
    <t>No. REFORMA INSTITUCIONAL</t>
  </si>
  <si>
    <t>ITEM CERTIFICACIÓN</t>
  </si>
  <si>
    <t>ITEM CP</t>
  </si>
  <si>
    <t>MATRIZ POA 2025</t>
  </si>
  <si>
    <t>4. Fortalecer las capacidades institucionales.</t>
  </si>
  <si>
    <t>01 - Administración Central</t>
  </si>
  <si>
    <t>No aplica</t>
  </si>
  <si>
    <t>Coordinación Administrativa Financiera</t>
  </si>
  <si>
    <t>Dirección Financiera</t>
  </si>
  <si>
    <t>Contratación del Servicio de Auditoría Externa para la Universidad Intercultural de las Nacionalidad y Pueblos Amawtay Wasi</t>
  </si>
  <si>
    <t>NUEVO</t>
  </si>
  <si>
    <t>Comisiones bancarias</t>
  </si>
  <si>
    <t>Dirección Administrativa</t>
  </si>
  <si>
    <t>Servicio telefónico de la Universidad Intercultural de las Nacionalidades y Pueblos Indigenas Amawtay Wasi</t>
  </si>
  <si>
    <t>ARRASTRE</t>
  </si>
  <si>
    <t xml:space="preserve">Pago de la alícuota del espacio de uso del edificio Ave María para la Universidad Intercultural de las Nacionalidades y Pueblos Indígenas Amawtay Wasi </t>
  </si>
  <si>
    <t>Pago del servicio de agua potable de la Universidad Intercultural de las Nacionalidades y Pueblos Indigenas Amawtay Wasi.</t>
  </si>
  <si>
    <t>Servicio de energía eléctrica para la Universidad Intercultural de las Nacionalidades y Pueblos Indígenas Amawtay Wasi</t>
  </si>
  <si>
    <t>Pago de Patente Municipal y tasas de la Universidad Intercultural de las Nacionalidades y Pueblos Indígenas Amawtay Wasi - Edificio Prometeo</t>
  </si>
  <si>
    <t>Pago de Impuesto predial de la Universidad Intercultural de las Nacionalidades y Pueblos Indígenas Amawtay Wasi - Edificio Prometeo</t>
  </si>
  <si>
    <t>Viáticos al interior</t>
  </si>
  <si>
    <t>Dirección de Talento Humano</t>
  </si>
  <si>
    <t>Pago de remuneraciones unificadas</t>
  </si>
  <si>
    <t>Pago de salarios unificados</t>
  </si>
  <si>
    <t>Pago de décimo tercer sueldo personal</t>
  </si>
  <si>
    <t>Pago de décimo cuarto sueldo personal</t>
  </si>
  <si>
    <t>Pago de compensación por transporte</t>
  </si>
  <si>
    <t>Pago de remuneración personal administrativo</t>
  </si>
  <si>
    <t>Pago de alimentación</t>
  </si>
  <si>
    <t>Pago de aporte patronal personal</t>
  </si>
  <si>
    <t>Pago de fondos de reserva personal administrativo</t>
  </si>
  <si>
    <t>Compensación por Vacaciones no Gozadas por Cesación de Funciones</t>
  </si>
  <si>
    <t>Pago de Horas Extraordinarias y Suplementarias</t>
  </si>
  <si>
    <t>82 - Formación y gestión académica</t>
  </si>
  <si>
    <t>Pago de remuneración mensual unificada de docentes del magisterio y docentes e investigadores universitarios</t>
  </si>
  <si>
    <t>Pago de remuneraciones y componentes salariales al personal administrativo y académico</t>
  </si>
  <si>
    <t>Pago de décimo tercer sueldo personal administrativo proyectos de investigación</t>
  </si>
  <si>
    <t>Pago de décimo cuarto sueldo personal administrativo proyectos de investigación</t>
  </si>
  <si>
    <t>Pago de aporte patronal personal administrativo proyectos de investigación</t>
  </si>
  <si>
    <t>Pago de fondos de reserva personal administrativo proyectos de investigación</t>
  </si>
  <si>
    <t>Cumplimiento de valores pendientes con organismos estatales</t>
  </si>
  <si>
    <t>Responsabilidad patronal</t>
  </si>
  <si>
    <t>Viáticos por gastos de residencia</t>
  </si>
  <si>
    <t>Obligaciones de Ejercicios Anteriores por Gastos de Personal</t>
  </si>
  <si>
    <t>Vicerrectorado Académico, Intercultural y Comunitario</t>
  </si>
  <si>
    <t>Viáticos al exterior</t>
  </si>
  <si>
    <t>Rectorado</t>
  </si>
  <si>
    <t>Dirección de Relaciones Interinstitucionales e Internacionales</t>
  </si>
  <si>
    <t>Procuraduría</t>
  </si>
  <si>
    <t>Pago para transferencia de dominio terreno Conocoto</t>
  </si>
  <si>
    <t>Vicerrectorado de Gestión Comunitaria, Investigación y Vinculación con la Sociedad</t>
  </si>
  <si>
    <t>Honorarios</t>
  </si>
  <si>
    <t xml:space="preserve">Dirección General de Investigación </t>
  </si>
  <si>
    <t>Consultoría, Asesoría e Investigación Especializada</t>
  </si>
  <si>
    <t>Comisiones Bancarias</t>
  </si>
  <si>
    <t>Telecomunicaciones</t>
  </si>
  <si>
    <t>Edificios, Locales, Residencias y Cableado Estructurado (Instalación, Mantenimiento y Reparación)</t>
  </si>
  <si>
    <t>Agua Potable</t>
  </si>
  <si>
    <t>Energía Eléctrica</t>
  </si>
  <si>
    <t>Tasas Generales, Impuestos, Contribuciones, Permisos, Licencias y Patentes</t>
  </si>
  <si>
    <t>Viáticos y Subsistencias en el Interior</t>
  </si>
  <si>
    <t>Remuneraciones Unificadas</t>
  </si>
  <si>
    <t xml:space="preserve"> 0000</t>
  </si>
  <si>
    <t>Salarios Unificados</t>
  </si>
  <si>
    <t>Decimo Tercer Sueldo</t>
  </si>
  <si>
    <t>Decimo Cuarto Sueldo</t>
  </si>
  <si>
    <t>Compensación por Transporte</t>
  </si>
  <si>
    <t>Servicios Personales por Contrato</t>
  </si>
  <si>
    <t>Alimentación</t>
  </si>
  <si>
    <t>Aporte Patronal</t>
  </si>
  <si>
    <t>Fondo de Reserva</t>
  </si>
  <si>
    <t>Horas Extraordinarias y Suplementarias</t>
  </si>
  <si>
    <t>Remuneración Mensual Unificada de Docentes del Magisterio y Docentes e Investigadores Universitarios</t>
  </si>
  <si>
    <t>Servicios Personales por Contrato de Docentes del Magisterio y Docentes e Investigadores Universitarios</t>
  </si>
  <si>
    <t>Intereses por Mora Patronal al IESS</t>
  </si>
  <si>
    <t>Obligaciones con el IESS por Responsabilidad Patronal</t>
  </si>
  <si>
    <t>Viáticos por Gastos de Residencia</t>
  </si>
  <si>
    <t>Obligaciones de Ejercicios Anteriores por Egresos de Personal</t>
  </si>
  <si>
    <t>Viáticos y Subsistencias en el Exterior</t>
  </si>
  <si>
    <t>A Entidades del Presupuesto General del Estado</t>
  </si>
  <si>
    <t>UINPIAW-CAF-DTH-2025-0035-M</t>
  </si>
  <si>
    <t>UINPIAW-CAF-DTH-2025-0037-M</t>
  </si>
  <si>
    <t>UINPIAW-DPE-2025-0013-M</t>
  </si>
  <si>
    <t>Pendiente de pago servicio de diciembre 2024</t>
  </si>
  <si>
    <t>Solicitar la certificación POA hasta el 24/01/2025</t>
  </si>
  <si>
    <t>Marco Gavilanez</t>
  </si>
  <si>
    <t>Pago directo</t>
  </si>
  <si>
    <t>Hasta el 5 de cada mes (pago mes caído)</t>
  </si>
  <si>
    <t>Solicitar la certificación POA hasta el 31/01/2025 por el valor total</t>
  </si>
  <si>
    <t>Solicitar reforma para incrementar los valores conforme el nuevo monto de alicuota 2025</t>
  </si>
  <si>
    <t>VALORES CORRESPONDIENTES AL 2024</t>
  </si>
  <si>
    <t>Se solicitó la certificación presupuestaria</t>
  </si>
  <si>
    <t>Solicitar reforma por incremento de presupuesto</t>
  </si>
  <si>
    <t>Solicitar reforma para incrementar los valores</t>
  </si>
  <si>
    <t>Pagos mensuales 2025</t>
  </si>
  <si>
    <t>Pagos mensuales conforme la planilla</t>
  </si>
  <si>
    <t>Pendiente por ejecutar en es segundo trimestre</t>
  </si>
  <si>
    <t>Regularizar los documentos necesarios para el pago</t>
  </si>
  <si>
    <t>Pendiente directrices del rectorado y vicerrectorados</t>
  </si>
  <si>
    <t>Ejecución de acuerdo a las salidas programadas por las unidades.
Pendiente la actualización del reglamento de viáticos.</t>
  </si>
  <si>
    <t>REPROGRAMACIÓN</t>
  </si>
  <si>
    <t>PARA FINANCIAR LOS VALORES DE ARRASTRE 2024 AGUA POTABLE</t>
  </si>
  <si>
    <t>Revisar el origen de las certificaciones, nombres, montos y plazos</t>
  </si>
  <si>
    <t>PAGO DIRECTO</t>
  </si>
  <si>
    <t>Se solicitará conforme la necesidad de pago</t>
  </si>
  <si>
    <t>MENSUAL</t>
  </si>
  <si>
    <t>Para uso del rectorado</t>
  </si>
  <si>
    <t>Disponible para financiar requerimientos</t>
  </si>
  <si>
    <t>Gastos a través de caja chica para Rectorado</t>
  </si>
  <si>
    <t>Gastos a través de caja chica para la Dirección Administrativa</t>
  </si>
  <si>
    <t>Insumos,MaterialesySuministrosparaConstrucción,Electricidad,Plomería,Carpintería,SeñalizaciónVial,Navegación, Contra Incendios y Placas</t>
  </si>
  <si>
    <t>Alimentos y Bebidas</t>
  </si>
  <si>
    <t>Dirección de Bienestar Universitario Intercultural y Comunitario</t>
  </si>
  <si>
    <t>83 - Gestión de la Investigación</t>
  </si>
  <si>
    <t xml:space="preserve">Contratación de personal técnico por servicios profesionales </t>
  </si>
  <si>
    <t>Para el pago pendiente de FIASA</t>
  </si>
  <si>
    <t>FIASA-CA-2023-001“FORTALECIMIENTO DE LA AGROBIODIVERSIDAD DE SEMILLA CAMPESINA DE LOS PRODUCTORES/AS DE LA AGRICULTURA FAMILIAR CAMPESINA DE ECUADOR PARA SU SEGURIDAD Y SOBERANÍA ALIMENTARIA COMO UNA ESTRATEGIA DE RESILIENCIA AL CAMBIO CLIMÁTICO”</t>
  </si>
  <si>
    <t>REGISTRO DEL PROYECTO "FIASA-CA-2023-001“FORTALECIMIENTO DE LA AGROBIODIVERSIDAD DE SEMILLA CAMPESINA DE LOS PRODUCTORES/AS DE LA AGRICULTURA FAMILIAR CAMPESINA DE ECUADOR PARA SU SEGURIDAD Y SOBERANÍA ALIMENTARIA COMO UNA ESTRATEGIA DE RESILIENCIA AL CAMBIO CLIMÁTICO”"</t>
  </si>
  <si>
    <t>DE "Pagos FIASA" A "Contratación civil del personal, para el proyecto  sistematizacion de experiencias de transicion agroecologicas en Ecuador"</t>
  </si>
  <si>
    <t>CAMBIO DE PROGRAMA A "83- Gestión de la investigación"</t>
  </si>
  <si>
    <t>REGISTRO DEL PROYECTO "FIASA-CA-2023-015 “SISTEMATIZACIÓN DE EXPERIENCIAS DE TRANSICIÓN AGROECOLÓGICA EN ECUADOR”"</t>
  </si>
  <si>
    <t>REPROGRAMACION DE LOS MESES DE EJECUCIÓN</t>
  </si>
  <si>
    <t xml:space="preserve"> UINPIAW-R-2025-0017-M</t>
  </si>
  <si>
    <t>UINPIAW-DRI-2025-0019-M</t>
  </si>
  <si>
    <t>UINPIAW-DGI-2025-0009-M</t>
  </si>
  <si>
    <t>Contratación civil del personal, para el proyecto  sistematizacion de experiencias de transicion agroecologicas en Ecuador</t>
  </si>
  <si>
    <t>FIASA-CA-2023-015 “SISTEMATIZACIÓN DE EXPERIENCIAS DE TRANSICIÓN AGROECOLÓGICA EN ECUADOR”</t>
  </si>
  <si>
    <t>UINPIAW-DAC-DBU-2025-0011-M</t>
  </si>
  <si>
    <t>COMPROBANTE 797863</t>
  </si>
  <si>
    <t>UINPIAW-PRO-2025-0014-M</t>
  </si>
  <si>
    <t>Instituto de Lenguas Originarias y Extranjeras</t>
  </si>
  <si>
    <t>53</t>
  </si>
  <si>
    <t xml:space="preserve">UINPIAW-ILOE-2025-0017-M	</t>
  </si>
  <si>
    <t>Aprobado mediante memorando No. UINPIAW-R-2025-0025-M</t>
  </si>
  <si>
    <t>Para financiar actividades</t>
  </si>
  <si>
    <t>CORRELATIVO</t>
  </si>
  <si>
    <t>Reprogramación de tiempos</t>
  </si>
  <si>
    <t>REUNION REVISIÓN VAICC</t>
  </si>
  <si>
    <t>Dirección de Bibliotecas y Centros de Documentación</t>
  </si>
  <si>
    <t>Contratación del servicio de suscripción anual a la plataforma para acceso al servicio de préstamo interbibliotecario entre universidades y escuelas politécnicas del Ecuador</t>
  </si>
  <si>
    <t>Arrendamiento y Licencias de Uso de Paquetes Informáticos</t>
  </si>
  <si>
    <t>INICIALMENTE FINANCIADO CON INVERSION</t>
  </si>
  <si>
    <t>Contratación de una póliza para seguro de estudiantes de la Universidad Intercultural de las Nacionalidades y Pueblos Indígenas Amawtay Wasi</t>
  </si>
  <si>
    <t>Seguros</t>
  </si>
  <si>
    <t>Contratacion del servicio de provisión de combustible para el parque automotor de la Universidad Intercultural de las Nacionalidades y Pueblos Indígenas Amawtay Wasi.</t>
  </si>
  <si>
    <t>Combustible</t>
  </si>
  <si>
    <t>REUNION REVISIÓN CAF</t>
  </si>
  <si>
    <t xml:space="preserve">Reembolso de pasajes aéreos interior </t>
  </si>
  <si>
    <t>Pasajes al Interior</t>
  </si>
  <si>
    <t>REUNION REVISIÓN VGC</t>
  </si>
  <si>
    <t>Servicios de Aseo, Lavado de Vestimenta de Trabajo, Fumigación, Desinfección, Limpieza de Instalaciones, manejo de desechos contaminados, recuperación y clasificación de materiales reciclables.</t>
  </si>
  <si>
    <t xml:space="preserve"> UINPIAW-CAF-DA-2025-0074-M</t>
  </si>
  <si>
    <t>003 SISTEMATIZACIÓN</t>
  </si>
  <si>
    <t>002 FORTALECIMIENTO</t>
  </si>
  <si>
    <t xml:space="preserve">UINPIAW-DPE-2025-0023-M	</t>
  </si>
  <si>
    <t>UINPIAW-CAF-DTH-2025-0055-M</t>
  </si>
  <si>
    <t>UINPIAW-CAF-DA-2025-0019-M</t>
  </si>
  <si>
    <t xml:space="preserve"> UINPIAW-DPE-2025-0025-M</t>
  </si>
  <si>
    <t>UINPIAW-CAF-DTH-2025-0060-M</t>
  </si>
  <si>
    <t>UINPIAW-DPE-2025-0028-M</t>
  </si>
  <si>
    <t>UINPIAW-CAF-DA-2025-0055-M</t>
  </si>
  <si>
    <t>UINPIAW-DPE-2025-0029-M</t>
  </si>
  <si>
    <t>UINPIAW-DPE-2025-0030-M</t>
  </si>
  <si>
    <t>INPIAW-CAF-DA-2025-0010-M</t>
  </si>
  <si>
    <t>UINPIAW-CAF-DA-2025-0086-M</t>
  </si>
  <si>
    <t>Elaborado por:</t>
  </si>
  <si>
    <t>Aprobado por:</t>
  </si>
  <si>
    <t xml:space="preserve">	Ivan Medardo Machado Castillo </t>
  </si>
  <si>
    <t xml:space="preserve">DIRECCIÓN DE PLANIFICACIÓN Y GESTIÓN ESTRATÉGICA	</t>
  </si>
  <si>
    <t xml:space="preserve">Director de Planificacion Estrategica Institucional	</t>
  </si>
  <si>
    <t xml:space="preserve">Especialista de Planificacion Institucional	</t>
  </si>
  <si>
    <t xml:space="preserve">Katherine Isabel Galvez Castillo </t>
  </si>
  <si>
    <t xml:space="preserve"> UINPIAW-DPE-2025-0038-M</t>
  </si>
  <si>
    <t>UINPIAW-DPE-2025-0035-M</t>
  </si>
  <si>
    <t xml:space="preserve"> 	UINPIAW-CAF-DTH-2025-0138-M</t>
  </si>
  <si>
    <t>UINPIAW-DPE-2025-0049-M</t>
  </si>
  <si>
    <t>UINPIAW-DPE-2025-0050-M</t>
  </si>
  <si>
    <t>UINPIAW-CAF-DA-2025-0112-M</t>
  </si>
  <si>
    <t>UINPIAW-CAF-DA-2025-0103-M</t>
  </si>
  <si>
    <t>UINPIAW-CAF-DA-2025-0018-M</t>
  </si>
  <si>
    <t>UINPIAW-DPE-2025-0026-M</t>
  </si>
  <si>
    <t>Para pago del beneficio de guarderías</t>
  </si>
  <si>
    <t>Servicio de Guardería</t>
  </si>
  <si>
    <t>Para financiar el ID 52</t>
  </si>
  <si>
    <t>Adquisición de ropa de trabajo para choferes de la Universidad Intercultural de las Nacionalidades y Pueblos Indígenas Amawtay Wasi</t>
  </si>
  <si>
    <t>Vestuario, Lencería, PrendasdeProtección, Insumos yAccesoriosparauniformes del personal deProtección,
 Vigilancia y Seguridad</t>
  </si>
  <si>
    <t>UINPIAW-CAF-DTH-2025-0217-M</t>
  </si>
  <si>
    <t>Se libera el recurso</t>
  </si>
  <si>
    <t xml:space="preserve">Reembolso de pasajes aéreos al exterior </t>
  </si>
  <si>
    <t>Pasajes al Exterior</t>
  </si>
  <si>
    <t>Para financiar reembolso de pasajes por cumplimiento de comisión al exterior</t>
  </si>
  <si>
    <t>UINPIAW-CAF-DTH-2025-0247-M</t>
  </si>
  <si>
    <t>Pago de remuneración personal por subrogación</t>
  </si>
  <si>
    <t>Subrogación</t>
  </si>
  <si>
    <t>UINPIAW-R-2025-0082-M</t>
  </si>
  <si>
    <t>UINPIAW-CAF-DA-2025-0258-M</t>
  </si>
  <si>
    <t>DE "Contratación del personal por servicios profesionales para Diseñar y Desarrollar el Currículo de enseñanza y aprendizaje para los cuatro niveles de kichwa para la Universidad Intercultural de las Nacionalidades y Pueblos Indigenas Amawtay Wasi" A "Contratación Civil de dos profesionales sin relación de dependencia “PARA EL DESARROLLO DEL MARCO NORMATIVO Y ESTATUTARIO Y RESTRUCTURA ACADÉMICA DEL INSTITUTO ACADEMICO DE IDIOMAS ORIGINARIOS Y EXTRANJEROS”."</t>
  </si>
  <si>
    <t>REPROGRAMACIÓN DE TIEMPO</t>
  </si>
  <si>
    <t>DISMINUCIÓN DE PRESUPUESTO</t>
  </si>
  <si>
    <t>Contratación Civil de dos profesionales sin relación de dependencia “PARA EL DESARROLLO DEL MARCO NORMATIVO Y ESTATUTARIO Y RESTRUCTURA ACADÉMICA DEL INSTITUTO ACADEMICO DE IDIOMAS ORIGINARIOS Y EXTRANJEROS”</t>
  </si>
  <si>
    <t>Edición, Impresión, Reproducción, Publicaciones, Suscripciones, Fotocopiado, Traducción, Empastado, Enmarcación, Serigrafía, Fotografía, Carnetización, Filmación e Imágenes Satelitales.</t>
  </si>
  <si>
    <t>Nueva actividad para financiamiento del ID 183 de PAI</t>
  </si>
  <si>
    <t xml:space="preserve">UINPIAW-ILOE-2025-0056-M	</t>
  </si>
  <si>
    <t>Para financiamiento del reembolso por cumplimiento de delegación</t>
  </si>
  <si>
    <t>INCREMENTO DE PRESUPUESTO</t>
  </si>
  <si>
    <t xml:space="preserve">UINPIAW-VIV-2025-0171-M	</t>
  </si>
  <si>
    <t xml:space="preserve">UINPIAW-R-2025-0124-M	</t>
  </si>
  <si>
    <t>No. CERTIFICACIÓN</t>
  </si>
  <si>
    <t>36+M:AH</t>
  </si>
  <si>
    <t>001-2025</t>
  </si>
  <si>
    <t>003-2025</t>
  </si>
  <si>
    <t>004-2025</t>
  </si>
  <si>
    <t>005-2025</t>
  </si>
  <si>
    <t>006-2025</t>
  </si>
  <si>
    <t>007-2025</t>
  </si>
  <si>
    <t>002-2025</t>
  </si>
  <si>
    <t>008-2025</t>
  </si>
  <si>
    <t>009-2025</t>
  </si>
  <si>
    <t>010-2025</t>
  </si>
  <si>
    <t>011-2025</t>
  </si>
  <si>
    <t>UINPIAW-VIV-2025-0072-M</t>
  </si>
  <si>
    <t>UINPIAW-DPE-2025-0052-M</t>
  </si>
  <si>
    <t>UINPIAW-DPE-2025-0055-M</t>
  </si>
  <si>
    <t>UINPIAW-CAF-DA-2025-0120-M</t>
  </si>
  <si>
    <t>013-2025</t>
  </si>
  <si>
    <t>012-2025</t>
  </si>
  <si>
    <t>014-2025</t>
  </si>
  <si>
    <t xml:space="preserve"> UINPIAW-DPE-2025-0075-M</t>
  </si>
  <si>
    <t>UINPIAW-CAF-DA-2025-0160-M</t>
  </si>
  <si>
    <t>UINPIAW-DPE-2025-0076-M</t>
  </si>
  <si>
    <t>UINPIAW-CAF-DA-2025-0175-M</t>
  </si>
  <si>
    <t>015-2025</t>
  </si>
  <si>
    <t>UINPIAW-DPE-2025-0087-M</t>
  </si>
  <si>
    <t>UINPIAW-VIV-2025-0097-M</t>
  </si>
  <si>
    <t>016-2025</t>
  </si>
  <si>
    <t>UINPIAW-DAC-DBU-2025-0039-M</t>
  </si>
  <si>
    <t>017-2025</t>
  </si>
  <si>
    <t>UINPIAW-DPE-2025-0089-M</t>
  </si>
  <si>
    <t>018-2025</t>
  </si>
  <si>
    <t>UINPIAW-DPE-2025-0091-M</t>
  </si>
  <si>
    <t>UINPIAW-CAF-DA-2025-0200-M</t>
  </si>
  <si>
    <t>UINPIAW-DGI-2025-0034-M</t>
  </si>
  <si>
    <t xml:space="preserve"> UINPIAW-DPE-2025-0094-M</t>
  </si>
  <si>
    <t>019-2025</t>
  </si>
  <si>
    <t>020-2025</t>
  </si>
  <si>
    <t>UINPIAW-DGI-2025-0033-M</t>
  </si>
  <si>
    <t>UINPIAW-DPE-2025-0093-M</t>
  </si>
  <si>
    <t>UINPIAW-CAF-DA-2025-0234-M</t>
  </si>
  <si>
    <t>UINPIAW-DPE-2025-0106-M</t>
  </si>
  <si>
    <t>022-2025</t>
  </si>
  <si>
    <t>023-2025</t>
  </si>
  <si>
    <t>UINPIAW-DPE-2025-0108-M</t>
  </si>
  <si>
    <t>UINPIAW-CAF-DTH-2025-0241-M</t>
  </si>
  <si>
    <t>UINPIAW-DPE-2025-0117-M</t>
  </si>
  <si>
    <t>UINPIAW-CAF-DA-2025-0250-M</t>
  </si>
  <si>
    <t>024-2025</t>
  </si>
  <si>
    <t>UINPIAW-DPE-2025-0116-M</t>
  </si>
  <si>
    <t>UINPIAW-DAC-DBU-2025-0052-M</t>
  </si>
  <si>
    <t>025-2025</t>
  </si>
  <si>
    <t>UINPIAW-DPE-2025-0120-M</t>
  </si>
  <si>
    <t>026-2025</t>
  </si>
  <si>
    <t>UINPIAW-CAF-DA-2025-0261-M</t>
  </si>
  <si>
    <t xml:space="preserve">UINPIAW-DPE-2025-0127-M	</t>
  </si>
  <si>
    <t>027-2025</t>
  </si>
  <si>
    <t>UINPIAW-R-2025-0083-M</t>
  </si>
  <si>
    <t>UINPIAW-CAF-DA-2025-0268-M</t>
  </si>
  <si>
    <t>UINPIAW-DPE-2025-0130-M</t>
  </si>
  <si>
    <t>028-2025</t>
  </si>
  <si>
    <t>029-2025</t>
  </si>
  <si>
    <t>UINPIAW-R-2025-0085-M</t>
  </si>
  <si>
    <t>UINPIAW-DPE-2025-0132-M</t>
  </si>
  <si>
    <t xml:space="preserve">UINPIAW-DPE-2025-0139-M	</t>
  </si>
  <si>
    <t>UINPIAW-CAF-DA-2025-0287-M</t>
  </si>
  <si>
    <t>030-2025</t>
  </si>
  <si>
    <t>UINPIAW-DPE-2025-0152-M</t>
  </si>
  <si>
    <t>UINPIAW-CAF-DA-2025-0313-M</t>
  </si>
  <si>
    <t>031-2025</t>
  </si>
  <si>
    <t xml:space="preserve">UINPIAW-DPE-2025-0154-M	</t>
  </si>
  <si>
    <t>UINPIAW-CAF-DA-2025-0327-M</t>
  </si>
  <si>
    <t>032-2025</t>
  </si>
  <si>
    <t>UINPIAW-DAC-DBU-2025-0067-M</t>
  </si>
  <si>
    <t>UINPIAW-DPE-2025-0158-M</t>
  </si>
  <si>
    <t>033-2025</t>
  </si>
  <si>
    <t>UINPIAW-CAF-DA-2025-0344-M</t>
  </si>
  <si>
    <t>UINPIAW-DPE-2025-0161-M</t>
  </si>
  <si>
    <t>034-2025</t>
  </si>
  <si>
    <t xml:space="preserve">UINPIAW-DPE-2025-0162-M	</t>
  </si>
  <si>
    <t>UINPIAW-VIV-2025-0146-M</t>
  </si>
  <si>
    <t>035-2025</t>
  </si>
  <si>
    <t>036-2025</t>
  </si>
  <si>
    <t xml:space="preserve">UINPIAW-DPE-2025-0168-M	</t>
  </si>
  <si>
    <t>UINPIAW-CAF-DA-2025-0349-M</t>
  </si>
  <si>
    <t>UINPIAW-CAF-DA-2025-0348-M</t>
  </si>
  <si>
    <t>UINPIAW-DPE-2025-0169-M</t>
  </si>
  <si>
    <t>037-2025</t>
  </si>
  <si>
    <t>038-2025</t>
  </si>
  <si>
    <t>UINPIAW-DPE-2025-0173-M</t>
  </si>
  <si>
    <t>UINPIAW-CAF-DA-2025-0355-M</t>
  </si>
  <si>
    <t>UINPIAW-DPE-2025-0175-M</t>
  </si>
  <si>
    <t>UINPIAW-CAF-DTH-2025-0310-M</t>
  </si>
  <si>
    <t>039-2025</t>
  </si>
  <si>
    <t xml:space="preserve">UINPIAW-DPE-2025-0184-M	</t>
  </si>
  <si>
    <t>UINPIAW-ILOE-2025-0058-M</t>
  </si>
  <si>
    <t>040-2025</t>
  </si>
  <si>
    <t>UINPIAW-DPE-2025-0191-M</t>
  </si>
  <si>
    <t>041-2025</t>
  </si>
  <si>
    <t>UINPIAW-VIV-2025-0169-M</t>
  </si>
  <si>
    <t>UINPIAW-DPE-2025-0202-M</t>
  </si>
  <si>
    <t>042-2025</t>
  </si>
  <si>
    <t>UINPIAW-CAF-DA-2025-0433-M</t>
  </si>
  <si>
    <t xml:space="preserve">UINPIAW-DPE-2025-0203-M	</t>
  </si>
  <si>
    <t>043-2025</t>
  </si>
  <si>
    <t>UINPIAW-ILOE-2025-0069-M</t>
  </si>
  <si>
    <t>021-2025</t>
  </si>
  <si>
    <t>UINPIAW-DPE-2025-0104-M</t>
  </si>
  <si>
    <t>UINPIAW-CAF-DA-2025-0223-M</t>
  </si>
  <si>
    <t xml:space="preserve">UINPIAW-VAIC-2025-0186-M	</t>
  </si>
  <si>
    <t xml:space="preserve">UINPIAW-VIV-2025-0185-M	</t>
  </si>
  <si>
    <t>UINPIAW-VIV-2025-0185-M</t>
  </si>
  <si>
    <t>Devolución de matriculas y aranceles</t>
  </si>
  <si>
    <t>Devoluciones</t>
  </si>
  <si>
    <t>Para pago por devolución a estudiante</t>
  </si>
  <si>
    <t xml:space="preserve">UINPIAW-CAF-DF-2025-0399-M	</t>
  </si>
  <si>
    <t xml:space="preserve">UINPIAW-CAF-DTH-2025-0368-M	</t>
  </si>
  <si>
    <t>UINPIAW-CAF-DA-2025-0441-M</t>
  </si>
  <si>
    <t>UINPIAW-DPE-2025-0204-M</t>
  </si>
  <si>
    <t>044-2025</t>
  </si>
  <si>
    <t xml:space="preserve">UINPIAW-DPE-2025-0206-M	</t>
  </si>
  <si>
    <t>UINPIAW-VIV-2025-0187-M</t>
  </si>
  <si>
    <t>045-2025</t>
  </si>
  <si>
    <t xml:space="preserve">UINPIAW-DPE-2025-0208-M	</t>
  </si>
  <si>
    <t>046-2025</t>
  </si>
  <si>
    <t>UINPIAW-VAIC-2025-0185-M</t>
  </si>
  <si>
    <t>047-2025</t>
  </si>
  <si>
    <t xml:space="preserve">UINPIAW-DPE-2025-0217-M	</t>
  </si>
  <si>
    <t>UINPIAW-DRI-2025-0051-M</t>
  </si>
  <si>
    <t xml:space="preserve">UINPIAW-DPE-2025-0219-M	</t>
  </si>
  <si>
    <t>UINPIAW-CAF-DA-2025-0452-M</t>
  </si>
  <si>
    <t>048-2025</t>
  </si>
  <si>
    <t>049-2025</t>
  </si>
  <si>
    <t xml:space="preserve">UINPIAW-DPE-2025-0223-M	</t>
  </si>
  <si>
    <t>UINPIAW-VIV-2025-0196-M</t>
  </si>
  <si>
    <t>UINPIAW-CAF-DTH-2025-0326-M</t>
  </si>
  <si>
    <t>Para financiamiento de viaticos al exterior de personal docente</t>
  </si>
  <si>
    <t>Para financiamiento de combustible</t>
  </si>
  <si>
    <t>Para incremento de viáticos al exterior</t>
  </si>
  <si>
    <t xml:space="preserve">Dirección General Académica Intercultural y Comunitaria </t>
  </si>
  <si>
    <t>Viáticos al exterior para personal docente</t>
  </si>
  <si>
    <t xml:space="preserve">UINPIAW-CAF-2025-0243-M	</t>
  </si>
  <si>
    <t>Encargo</t>
  </si>
  <si>
    <t>Contratación del servicio de consulta web de normativa legal para la Universidad Intercultural de las Nacionalidades y Pueblos</t>
  </si>
  <si>
    <t>UINPIAW-PRO-2025-0082-M</t>
  </si>
  <si>
    <t xml:space="preserve">UINPIAW-CAF-DA-2025-0531-M	</t>
  </si>
  <si>
    <t xml:space="preserve">UINPIAW-VIV-2025-0232-M	</t>
  </si>
  <si>
    <t>UINPIAW-VAIC-2025-0231-M</t>
  </si>
  <si>
    <t>UINPIAW-DRI-2025-0062-M</t>
  </si>
  <si>
    <t>050-2025</t>
  </si>
  <si>
    <t xml:space="preserve">UINPIAW-DPE-2025-0242-M	</t>
  </si>
  <si>
    <t>UINPIAW-DAC-2025-0257-M</t>
  </si>
  <si>
    <t>051-2025</t>
  </si>
  <si>
    <t>052-2025</t>
  </si>
  <si>
    <t>053-2025</t>
  </si>
  <si>
    <t>UINPIAW-DPE-2025-0255-M</t>
  </si>
  <si>
    <t>UINPIAW-CAF-DF-2025-0469-M</t>
  </si>
  <si>
    <t xml:space="preserve">UINPIAW-DPE-2025-0250-M	</t>
  </si>
  <si>
    <t>UINPIAW-CAF-DF-2025-0458-M</t>
  </si>
  <si>
    <t xml:space="preserve">UINPIAW-DPE-2025-0247-M	</t>
  </si>
  <si>
    <t>UINPIAW-CAF-DA-2025-0548-M</t>
  </si>
  <si>
    <t>Se realizará una proyección para revisar los recursos por ocupar</t>
  </si>
  <si>
    <t>Se revisará con la nueva Diretora y se evaluará la pertinencia de ejecutar o no la actividad</t>
  </si>
  <si>
    <t>Para pago en junio</t>
  </si>
  <si>
    <t>Pedir la liberación</t>
  </si>
  <si>
    <t>Para pago a junio</t>
  </si>
  <si>
    <t>Reprogramar al mes de agosto</t>
  </si>
  <si>
    <t>En ejecución</t>
  </si>
  <si>
    <t>Revisar saldos para liberar</t>
  </si>
  <si>
    <t>DF emitirá un informe del análisis de los expedientes justificando la imposibilidad de pago, se llevará a mediación</t>
  </si>
  <si>
    <t>Pagado</t>
  </si>
  <si>
    <t>Pagos mensuales</t>
  </si>
  <si>
    <t>pagado</t>
  </si>
  <si>
    <t>Pagos conforme el consumo</t>
  </si>
  <si>
    <t>Por pagar junio</t>
  </si>
  <si>
    <t>UINPIAW-DPE-2025-0287-M</t>
  </si>
  <si>
    <t>UINPIAW-VIV-2025-0292-M</t>
  </si>
  <si>
    <t>056-2025</t>
  </si>
  <si>
    <t>057-2025</t>
  </si>
  <si>
    <t>UINPIAW-VIV-2025-0283-M</t>
  </si>
  <si>
    <t>UINPIAW-CAF-DA-2025-0753-M</t>
  </si>
  <si>
    <t>058-2025</t>
  </si>
  <si>
    <t>Contratación del servicio de desarrollo integral de recursos educativos multimodales en idioma kichwa para la Universidad Intercultural de las Nacionalidades y Pueblos  Indígenas Amawtay Wasi</t>
  </si>
  <si>
    <t>059-2025</t>
  </si>
  <si>
    <t>UINPIAW-ILOE-2025-0134-M</t>
  </si>
  <si>
    <t xml:space="preserve">UINPIAW-DPE-2025-0311-M	</t>
  </si>
  <si>
    <t>INPIAW-VAIC-2025-0344-M</t>
  </si>
  <si>
    <t>060-2025</t>
  </si>
  <si>
    <t>054-2025</t>
  </si>
  <si>
    <t>055-2025</t>
  </si>
  <si>
    <t>UINPIAW-PRO-2025-0100-M</t>
  </si>
  <si>
    <t>UINPIAW-DPE-2025-0266-M</t>
  </si>
  <si>
    <t>UINPIAW-CAF-DTH-2025-0418-M</t>
  </si>
  <si>
    <t>UINPIAW-DPE-2025-0274-M</t>
  </si>
  <si>
    <t>UINPIAW-DPE-2025-0303-M</t>
  </si>
  <si>
    <t xml:space="preserve">UINPIAW-DPE-2025-0306-M	</t>
  </si>
  <si>
    <t xml:space="preserve">UINPIAW-DPE-2025-0314-M	</t>
  </si>
  <si>
    <t xml:space="preserve">Pago de décimo tercer sueldo </t>
  </si>
  <si>
    <t xml:space="preserve">Pago de décimo cuarto sueldo </t>
  </si>
  <si>
    <t xml:space="preserve">Pago de remuneraciones y componentes salariales </t>
  </si>
  <si>
    <t xml:space="preserve">Pago de aporte patronal </t>
  </si>
  <si>
    <t xml:space="preserve">Pago de fondos de reserva </t>
  </si>
  <si>
    <t>Pago de compensación por vacaciones no gozadas por cesación de Funciones</t>
  </si>
  <si>
    <t>001</t>
  </si>
  <si>
    <t>SALDO CERTIFICACIÓN POA</t>
  </si>
  <si>
    <t>UINPIAW-CAF-2025-0395-M</t>
  </si>
  <si>
    <t>Equipos Sistemas y paquetes Informaticos</t>
  </si>
  <si>
    <t>Asignación MEF</t>
  </si>
  <si>
    <t>061-2025</t>
  </si>
  <si>
    <t>UINPIAW-VAIC-2025-0408-M</t>
  </si>
  <si>
    <t>062-2025</t>
  </si>
  <si>
    <t>UINPIAW-DPE-2025-0353-M</t>
  </si>
  <si>
    <t>UINPIAW-CAF-2025-0402-M</t>
  </si>
  <si>
    <t>UINPIAW-DPE-2025-0355-M</t>
  </si>
  <si>
    <t>Total general</t>
  </si>
  <si>
    <t>PROGRAMA INSTITUCIONAL (*)</t>
  </si>
  <si>
    <t>ÍTEM PRESUPUESTARIO</t>
  </si>
  <si>
    <t>REDUCCIÓN</t>
  </si>
  <si>
    <t>INCREMENTO</t>
  </si>
  <si>
    <t>Suma de INCREMENTO/DISMINUCIÓN</t>
  </si>
  <si>
    <t>002</t>
  </si>
  <si>
    <t>TOTAL</t>
  </si>
  <si>
    <t>UINPIAW-CAF-2025-0450-M</t>
  </si>
  <si>
    <t>Se modifica el valor por cuanto existe una aclaración mediante correo sobre la disminucion al presupuesto fecha 26/08/2025</t>
  </si>
  <si>
    <t>063-2025</t>
  </si>
  <si>
    <t>UINPIAW-CAF-DTH-2025-0621-M</t>
  </si>
  <si>
    <t>UINPIAW-DPE-2025-0365-M</t>
  </si>
  <si>
    <t>UINPIAW-VIV-2025-0360-M</t>
  </si>
  <si>
    <t>064-2025</t>
  </si>
  <si>
    <t>UINPIAW-DPE-2025-0369-M</t>
  </si>
  <si>
    <t xml:space="preserve">UINPIAW-CAF-DTH-2025-0634-M </t>
  </si>
  <si>
    <t xml:space="preserve">UINPIAW-DAC-DBU-2025-0192-M </t>
  </si>
  <si>
    <t>UINPIAW-CAF-DTH-2025-0635-M</t>
  </si>
  <si>
    <t>Contratación de seguro de fidelidad para el personal de la Universidad Intercultural de las Nacionalidades y Pueblos Indígenas Amawtay Wasi</t>
  </si>
  <si>
    <t>Contratación del servicio de seguridad y vigilancia para el edificio Prometeo de la Universidad Intercultural de las Nacionalidades y Pueblos Indígenas Amawtay Wasi</t>
  </si>
  <si>
    <t>Servicio de Seguridad y Vigilancia</t>
  </si>
  <si>
    <t>Contratación del servicio de aseo y limpieza para el edificio Ave María de la Universidad Intercultural de las Nacionalidades y Pueblos Indígenas Amawtay Wasi - Ave María.</t>
  </si>
  <si>
    <t>ServiciosdeAseo,LavadodeVestimentadeTrabajo,Fumigación,Desinfección,LimpiezadeInstalaciones,manejode desechos contaminados, recuperación y clasificación de materiales reciclables.</t>
  </si>
  <si>
    <t>UINPIAW-CAF-DA-2025-0944</t>
  </si>
  <si>
    <t>Aprobación por parte del MEF de una solicitud de reforma INFORME TÉCNICO Nro. UINPIAW-DPE-2025-014-IO_DE LA 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</si>
</sst>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quot;$&quot;* #,##0.00_ ;_ &quot;$&quot;* \-#,##0.00_ ;_ &quot;$&quot;* &quot;-&quot;??_ ;_ @_ "/>
    <numFmt numFmtId="43" formatCode="_ * #,##0.00_ ;_ * \-#,##0.00_ ;_ * &quot;-&quot;??_ ;_ @_ "/>
    <numFmt numFmtId="164" formatCode="_-* #,##0.00\ _€_-;\-* #,##0.00\ _€_-;_-* &quot;-&quot;??\ _€_-;_-@_-"/>
    <numFmt numFmtId="165" formatCode="_-* #,##0.00\ _€_-;\-* #,##0.00\ _€_-;_-* &quot;-&quot;??\ _€_-;_-@"/>
    <numFmt numFmtId="166" formatCode="#,##0.00&quot; &quot;;&quot;(&quot;#,##0.00&quot;)&quot;;&quot;-&quot;#&quot; &quot;;&quot; &quot;@&quot; &quot;"/>
    <numFmt numFmtId="167" formatCode="0000"/>
    <numFmt numFmtId="168" formatCode="000"/>
    <numFmt numFmtId="169" formatCode="_-[$$-300A]\ * #,##0.00_ ;_-[$$-300A]\ * \-#,##0.00\ ;_-[$$-300A]\ * &quot;-&quot;??_ ;_-@_ "/>
    <numFmt numFmtId="170" formatCode="#,##0.00_ ;\-#,##0.00\ "/>
    <numFmt numFmtId="171" formatCode="dd/mm/yyyy;@"/>
    <numFmt numFmtId="172" formatCode="#,##0.00_ "/>
  </numFmts>
  <fonts count="32">
    <font>
      <sz val="11"/>
      <color theme="1"/>
      <name val="Calibri"/>
      <family val="2"/>
      <scheme val="minor"/>
    </font>
    <font>
      <sz val="11"/>
      <color indexed="8"/>
      <name val="Calibri"/>
      <family val="2"/>
    </font>
    <font>
      <sz val="11"/>
      <color indexed="8"/>
      <name val="Calibri"/>
      <family val="2"/>
    </font>
    <font>
      <b/>
      <sz val="9"/>
      <name val="Calibri"/>
      <family val="2"/>
    </font>
    <font>
      <sz val="8"/>
      <name val="Calibri"/>
      <family val="2"/>
    </font>
    <font>
      <sz val="9"/>
      <name val="Calibri"/>
      <family val="2"/>
    </font>
    <font>
      <sz val="12"/>
      <name val="Calibri"/>
      <family val="2"/>
    </font>
    <font>
      <sz val="11"/>
      <color theme="1"/>
      <name val="Calibri"/>
      <family val="2"/>
      <scheme val="minor"/>
    </font>
    <font>
      <sz val="11"/>
      <color theme="0"/>
      <name val="Calibri"/>
      <family val="2"/>
      <scheme val="minor"/>
    </font>
    <font>
      <sz val="11"/>
      <color theme="1"/>
      <name val="Liberation Sans"/>
      <family val="2"/>
    </font>
    <font>
      <sz val="9"/>
      <color theme="1"/>
      <name val="Calibri"/>
      <family val="2"/>
    </font>
    <font>
      <b/>
      <sz val="9"/>
      <color theme="0"/>
      <name val="Calibri"/>
      <family val="2"/>
    </font>
    <font>
      <b/>
      <sz val="8"/>
      <color theme="0"/>
      <name val="Calibri"/>
      <family val="2"/>
    </font>
    <font>
      <sz val="11"/>
      <color theme="1"/>
      <name val="Calibri"/>
      <family val="2"/>
    </font>
    <font>
      <sz val="8"/>
      <color theme="1"/>
      <name val="Calibri"/>
      <family val="2"/>
    </font>
    <font>
      <sz val="9"/>
      <color theme="1"/>
      <name val="Calibri"/>
      <family val="2"/>
      <scheme val="minor"/>
    </font>
    <font>
      <sz val="8"/>
      <color theme="1"/>
      <name val="Calibri"/>
      <family val="2"/>
      <scheme val="minor"/>
    </font>
    <font>
      <sz val="9"/>
      <name val="Calibri"/>
      <family val="2"/>
      <scheme val="minor"/>
    </font>
    <font>
      <sz val="9"/>
      <color theme="0"/>
      <name val="Calibri"/>
      <family val="2"/>
      <scheme val="minor"/>
    </font>
    <font>
      <sz val="9"/>
      <color rgb="FF000000"/>
      <name val="Cambria"/>
      <family val="1"/>
    </font>
    <font>
      <sz val="9"/>
      <color rgb="FF000000"/>
      <name val="Calibri"/>
      <family val="2"/>
    </font>
    <font>
      <sz val="9"/>
      <color rgb="FFFF0000"/>
      <name val="Calibri"/>
      <family val="2"/>
    </font>
    <font>
      <sz val="9"/>
      <color theme="3"/>
      <name val="Calibri"/>
      <family val="2"/>
      <scheme val="minor"/>
    </font>
    <font>
      <b/>
      <sz val="8"/>
      <color theme="1"/>
      <name val="Calibri"/>
      <family val="2"/>
    </font>
    <font>
      <sz val="8"/>
      <color rgb="FF000000"/>
      <name val="Calibri"/>
      <family val="2"/>
    </font>
    <font>
      <sz val="7"/>
      <color theme="1"/>
      <name val="Calibri"/>
      <family val="2"/>
    </font>
    <font>
      <sz val="7"/>
      <color theme="1"/>
      <name val="Calibri"/>
      <family val="2"/>
      <scheme val="minor"/>
    </font>
    <font>
      <sz val="8"/>
      <color rgb="FF000000"/>
      <name val="Calibri"/>
      <family val="2"/>
      <scheme val="minor"/>
    </font>
    <font>
      <b/>
      <sz val="12"/>
      <color theme="1"/>
      <name val="Calibri"/>
      <family val="2"/>
    </font>
    <font>
      <sz val="8"/>
      <name val="Calibri"/>
      <family val="2"/>
      <scheme val="minor"/>
    </font>
    <font>
      <b/>
      <sz val="11"/>
      <color theme="1"/>
      <name val="Calibri"/>
      <family val="2"/>
      <scheme val="minor"/>
    </font>
    <font>
      <b/>
      <sz val="10"/>
      <color rgb="FF000000"/>
      <name val="Calibri Light"/>
      <family val="2"/>
    </font>
  </fonts>
  <fills count="24">
    <fill>
      <patternFill patternType="none"/>
    </fill>
    <fill>
      <patternFill patternType="gray125"/>
    </fill>
    <fill>
      <patternFill patternType="solid">
        <fgColor theme="1"/>
        <bgColor theme="1"/>
      </patternFill>
    </fill>
    <fill>
      <patternFill patternType="solid">
        <fgColor rgb="FF9CC2E5"/>
        <bgColor rgb="FF9CC2E5"/>
      </patternFill>
    </fill>
    <fill>
      <patternFill patternType="solid">
        <fgColor rgb="FFE2EFD9"/>
        <bgColor rgb="FFE2EFD9"/>
      </patternFill>
    </fill>
    <fill>
      <patternFill patternType="solid">
        <fgColor rgb="FFECECEC"/>
        <bgColor rgb="FFECECEC"/>
      </patternFill>
    </fill>
    <fill>
      <patternFill patternType="solid">
        <fgColor theme="0"/>
        <bgColor theme="0"/>
      </patternFill>
    </fill>
    <fill>
      <patternFill patternType="solid">
        <fgColor rgb="FFFFFF00"/>
        <bgColor theme="1"/>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CC00"/>
        <bgColor rgb="FFFFCC00"/>
      </patternFill>
    </fill>
    <fill>
      <patternFill patternType="solid">
        <fgColor rgb="FFF4B083"/>
        <bgColor rgb="FFF4B083"/>
      </patternFill>
    </fill>
    <fill>
      <patternFill patternType="solid">
        <fgColor theme="4" tint="0.39997558519241921"/>
        <bgColor theme="1"/>
      </patternFill>
    </fill>
    <fill>
      <patternFill patternType="solid">
        <fgColor rgb="FFFF0000"/>
        <bgColor rgb="FFFF0000"/>
      </patternFill>
    </fill>
    <fill>
      <patternFill patternType="solid">
        <fgColor rgb="FFA8D08D"/>
        <bgColor rgb="FFA8D08D"/>
      </patternFill>
    </fill>
    <fill>
      <patternFill patternType="solid">
        <fgColor theme="5" tint="0.39997558519241921"/>
        <bgColor indexed="64"/>
      </patternFill>
    </fill>
    <fill>
      <patternFill patternType="solid">
        <fgColor theme="5" tint="0.39994506668294322"/>
        <bgColor indexed="64"/>
      </patternFill>
    </fill>
    <fill>
      <patternFill patternType="solid">
        <fgColor rgb="FFFF0000"/>
        <bgColor indexed="64"/>
      </patternFill>
    </fill>
    <fill>
      <patternFill patternType="solid">
        <fgColor theme="7"/>
        <bgColor indexed="64"/>
      </patternFill>
    </fill>
    <fill>
      <patternFill patternType="solid">
        <fgColor rgb="FFFFFFFF"/>
        <bgColor rgb="FFFFFFFF"/>
      </patternFill>
    </fill>
    <fill>
      <patternFill patternType="solid">
        <fgColor theme="2" tint="-4.9989318521683403E-2"/>
        <bgColor rgb="FFECECEC"/>
      </patternFill>
    </fill>
    <fill>
      <patternFill patternType="solid">
        <fgColor rgb="FFD9E0F1"/>
        <bgColor indexed="64"/>
      </patternFill>
    </fill>
    <fill>
      <patternFill patternType="solid">
        <fgColor rgb="FFFFFF00"/>
        <bgColor rgb="FFF4B083"/>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s>
  <cellStyleXfs count="11">
    <xf numFmtId="0" fontId="0" fillId="0" borderId="0"/>
    <xf numFmtId="166" fontId="9" fillId="0" borderId="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2" fillId="0" borderId="0"/>
    <xf numFmtId="0" fontId="1" fillId="0" borderId="0"/>
    <xf numFmtId="44" fontId="7" fillId="0" borderId="0" applyFont="0" applyFill="0" applyBorder="0" applyAlignment="0" applyProtection="0"/>
  </cellStyleXfs>
  <cellXfs count="294">
    <xf numFmtId="0" fontId="0" fillId="0" borderId="0" xfId="0"/>
    <xf numFmtId="0" fontId="10" fillId="0" borderId="3" xfId="0" applyFont="1" applyBorder="1" applyAlignment="1">
      <alignment horizontal="center" vertical="center"/>
    </xf>
    <xf numFmtId="165" fontId="10" fillId="0" borderId="3" xfId="0" applyNumberFormat="1" applyFont="1" applyBorder="1" applyAlignment="1">
      <alignment horizontal="center" vertical="center"/>
    </xf>
    <xf numFmtId="165" fontId="10" fillId="0" borderId="3" xfId="0" applyNumberFormat="1" applyFont="1" applyBorder="1" applyAlignment="1">
      <alignment vertical="center"/>
    </xf>
    <xf numFmtId="0" fontId="11" fillId="2" borderId="3" xfId="0" applyFont="1" applyFill="1" applyBorder="1" applyAlignment="1">
      <alignment horizontal="center" vertical="center" wrapText="1"/>
    </xf>
    <xf numFmtId="165" fontId="11" fillId="2" borderId="3" xfId="0" applyNumberFormat="1" applyFont="1" applyFill="1" applyBorder="1" applyAlignment="1">
      <alignment horizontal="center" vertical="center" wrapText="1"/>
    </xf>
    <xf numFmtId="14" fontId="12" fillId="2" borderId="3" xfId="0" applyNumberFormat="1" applyFont="1" applyFill="1" applyBorder="1" applyAlignment="1">
      <alignment horizontal="center" vertical="center" wrapText="1"/>
    </xf>
    <xf numFmtId="0" fontId="10" fillId="3" borderId="3"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3" xfId="0" applyFont="1" applyFill="1" applyBorder="1" applyAlignment="1">
      <alignment horizontal="left" vertical="top"/>
    </xf>
    <xf numFmtId="0" fontId="10" fillId="3" borderId="3" xfId="0" applyFont="1" applyFill="1" applyBorder="1" applyAlignment="1">
      <alignment horizontal="center" vertical="top"/>
    </xf>
    <xf numFmtId="14" fontId="10" fillId="5" borderId="3" xfId="0" applyNumberFormat="1" applyFont="1" applyFill="1" applyBorder="1" applyAlignment="1">
      <alignment vertical="top"/>
    </xf>
    <xf numFmtId="165" fontId="10" fillId="3" borderId="3" xfId="0" applyNumberFormat="1" applyFont="1" applyFill="1" applyBorder="1" applyAlignment="1">
      <alignment horizontal="center" vertical="center"/>
    </xf>
    <xf numFmtId="0" fontId="13" fillId="6" borderId="3" xfId="0" applyFont="1" applyFill="1" applyBorder="1"/>
    <xf numFmtId="0" fontId="3" fillId="7" borderId="3" xfId="0" applyFont="1" applyFill="1" applyBorder="1" applyAlignment="1">
      <alignment horizontal="center" vertical="center" wrapText="1"/>
    </xf>
    <xf numFmtId="0" fontId="0" fillId="0" borderId="0" xfId="0" applyAlignment="1">
      <alignment horizontal="center"/>
    </xf>
    <xf numFmtId="0" fontId="10" fillId="5" borderId="3" xfId="0" applyFont="1" applyFill="1" applyBorder="1" applyAlignment="1">
      <alignment horizontal="center" vertical="top"/>
    </xf>
    <xf numFmtId="1" fontId="14" fillId="0" borderId="0" xfId="0" applyNumberFormat="1" applyFont="1" applyAlignment="1">
      <alignment horizontal="center" vertical="center"/>
    </xf>
    <xf numFmtId="0" fontId="13" fillId="6" borderId="0" xfId="0" applyFont="1" applyFill="1" applyAlignment="1">
      <alignment horizontal="center" vertical="center"/>
    </xf>
    <xf numFmtId="0" fontId="0" fillId="0" borderId="0" xfId="0" applyAlignment="1">
      <alignment horizontal="center" vertical="center"/>
    </xf>
    <xf numFmtId="0" fontId="15" fillId="8" borderId="0" xfId="0" applyFont="1" applyFill="1" applyAlignment="1">
      <alignment vertical="center"/>
    </xf>
    <xf numFmtId="0" fontId="15" fillId="0" borderId="0" xfId="0" applyFont="1" applyAlignment="1">
      <alignment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165" fontId="10" fillId="0" borderId="4" xfId="0" applyNumberFormat="1" applyFont="1" applyBorder="1" applyAlignment="1">
      <alignment vertical="center"/>
    </xf>
    <xf numFmtId="0" fontId="10" fillId="0" borderId="5" xfId="0" applyFont="1" applyBorder="1" applyAlignment="1">
      <alignment horizontal="center" vertical="center"/>
    </xf>
    <xf numFmtId="165" fontId="10" fillId="0" borderId="5" xfId="0" applyNumberFormat="1" applyFont="1" applyBorder="1" applyAlignment="1">
      <alignment vertical="center"/>
    </xf>
    <xf numFmtId="165" fontId="10" fillId="0" borderId="1" xfId="0" applyNumberFormat="1" applyFont="1" applyBorder="1" applyAlignment="1">
      <alignment vertical="center"/>
    </xf>
    <xf numFmtId="0" fontId="16" fillId="0" borderId="0" xfId="0" applyFont="1" applyAlignment="1">
      <alignment vertical="center"/>
    </xf>
    <xf numFmtId="0" fontId="16" fillId="0" borderId="0" xfId="0" applyFont="1" applyAlignment="1">
      <alignment horizontal="left" vertical="center"/>
    </xf>
    <xf numFmtId="167" fontId="16" fillId="0" borderId="0" xfId="0" applyNumberFormat="1" applyFont="1" applyAlignment="1">
      <alignment vertical="center"/>
    </xf>
    <xf numFmtId="164" fontId="16" fillId="0" borderId="0" xfId="2" applyFont="1" applyAlignment="1">
      <alignment vertical="center"/>
    </xf>
    <xf numFmtId="0" fontId="16" fillId="0" borderId="0" xfId="0" applyFont="1" applyAlignment="1">
      <alignment horizontal="center" vertical="center"/>
    </xf>
    <xf numFmtId="168" fontId="16" fillId="0" borderId="0" xfId="0" applyNumberFormat="1" applyFont="1" applyAlignment="1">
      <alignment vertical="center"/>
    </xf>
    <xf numFmtId="1" fontId="16" fillId="0" borderId="0" xfId="0" applyNumberFormat="1" applyFont="1" applyAlignment="1">
      <alignment vertical="center"/>
    </xf>
    <xf numFmtId="164" fontId="16" fillId="0" borderId="0" xfId="2" applyFont="1" applyFill="1" applyAlignment="1">
      <alignment vertical="center"/>
    </xf>
    <xf numFmtId="0" fontId="15" fillId="9" borderId="0" xfId="0" applyFont="1" applyFill="1" applyAlignment="1">
      <alignment vertical="center"/>
    </xf>
    <xf numFmtId="1" fontId="14" fillId="0" borderId="0" xfId="0" applyNumberFormat="1" applyFont="1" applyAlignment="1">
      <alignment horizontal="left" vertical="center"/>
    </xf>
    <xf numFmtId="169" fontId="11" fillId="2" borderId="3" xfId="2" applyNumberFormat="1" applyFont="1" applyFill="1" applyBorder="1" applyAlignment="1">
      <alignment horizontal="center" vertical="center" wrapText="1"/>
    </xf>
    <xf numFmtId="169" fontId="10" fillId="3" borderId="3" xfId="2" applyNumberFormat="1" applyFont="1" applyFill="1" applyBorder="1" applyAlignment="1">
      <alignment horizontal="center" vertical="center"/>
    </xf>
    <xf numFmtId="169" fontId="7" fillId="0" borderId="0" xfId="2" applyNumberFormat="1" applyFont="1" applyAlignment="1"/>
    <xf numFmtId="164" fontId="16" fillId="0" borderId="1" xfId="0" applyNumberFormat="1" applyFont="1" applyBorder="1" applyAlignment="1">
      <alignment vertical="center"/>
    </xf>
    <xf numFmtId="1" fontId="14" fillId="0" borderId="0" xfId="0" applyNumberFormat="1" applyFont="1" applyAlignment="1">
      <alignment vertical="center"/>
    </xf>
    <xf numFmtId="164" fontId="7" fillId="0" borderId="0" xfId="2" applyFont="1"/>
    <xf numFmtId="164" fontId="10" fillId="8" borderId="1" xfId="2" applyFont="1" applyFill="1" applyBorder="1" applyAlignment="1">
      <alignment vertical="center"/>
    </xf>
    <xf numFmtId="0" fontId="15" fillId="8" borderId="1" xfId="0" applyFont="1" applyFill="1" applyBorder="1" applyAlignment="1">
      <alignment vertical="center"/>
    </xf>
    <xf numFmtId="0" fontId="15" fillId="8" borderId="1" xfId="0" applyFont="1" applyFill="1" applyBorder="1" applyAlignment="1">
      <alignment horizontal="center" vertical="center"/>
    </xf>
    <xf numFmtId="14" fontId="15" fillId="8" borderId="1" xfId="0" applyNumberFormat="1" applyFont="1" applyFill="1" applyBorder="1" applyAlignment="1">
      <alignment horizontal="center" vertical="center"/>
    </xf>
    <xf numFmtId="0" fontId="15" fillId="9" borderId="1" xfId="0" applyFont="1" applyFill="1" applyBorder="1" applyAlignment="1">
      <alignment horizontal="center" vertical="center"/>
    </xf>
    <xf numFmtId="164" fontId="10" fillId="9" borderId="1" xfId="2" applyFont="1" applyFill="1" applyBorder="1" applyAlignment="1">
      <alignment vertical="center"/>
    </xf>
    <xf numFmtId="0" fontId="15" fillId="9" borderId="1" xfId="0" applyFont="1" applyFill="1" applyBorder="1" applyAlignment="1">
      <alignment vertical="center"/>
    </xf>
    <xf numFmtId="14" fontId="15" fillId="9" borderId="1" xfId="0" applyNumberFormat="1" applyFont="1" applyFill="1" applyBorder="1" applyAlignment="1">
      <alignment horizontal="center" vertical="center"/>
    </xf>
    <xf numFmtId="0" fontId="15" fillId="10" borderId="0" xfId="0" applyFont="1" applyFill="1" applyAlignment="1">
      <alignment vertical="center"/>
    </xf>
    <xf numFmtId="0" fontId="17" fillId="8" borderId="0" xfId="0" applyFont="1" applyFill="1" applyAlignment="1">
      <alignment vertical="center"/>
    </xf>
    <xf numFmtId="0" fontId="17" fillId="8" borderId="0" xfId="0" applyFont="1" applyFill="1" applyAlignment="1">
      <alignment horizontal="center" vertical="center"/>
    </xf>
    <xf numFmtId="0" fontId="17" fillId="8" borderId="0" xfId="0" applyFont="1" applyFill="1" applyAlignment="1">
      <alignment horizontal="left" vertical="center"/>
    </xf>
    <xf numFmtId="168" fontId="17" fillId="8" borderId="0" xfId="0" applyNumberFormat="1" applyFont="1" applyFill="1" applyAlignment="1">
      <alignment vertical="center"/>
    </xf>
    <xf numFmtId="164" fontId="17" fillId="8" borderId="0" xfId="2" applyFont="1" applyFill="1" applyAlignment="1">
      <alignment vertical="center"/>
    </xf>
    <xf numFmtId="0" fontId="17" fillId="8" borderId="1" xfId="0" applyFont="1" applyFill="1" applyBorder="1" applyAlignment="1">
      <alignment horizontal="center" vertical="center"/>
    </xf>
    <xf numFmtId="0" fontId="17" fillId="8" borderId="1" xfId="0" applyFont="1" applyFill="1" applyBorder="1" applyAlignment="1">
      <alignment vertical="center"/>
    </xf>
    <xf numFmtId="164" fontId="5" fillId="8" borderId="1" xfId="2" applyFont="1" applyFill="1" applyBorder="1" applyAlignment="1">
      <alignment vertical="center"/>
    </xf>
    <xf numFmtId="0" fontId="17" fillId="8" borderId="2" xfId="0" applyFont="1" applyFill="1" applyBorder="1" applyAlignment="1">
      <alignment vertical="center"/>
    </xf>
    <xf numFmtId="0" fontId="17" fillId="8" borderId="2"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xf>
    <xf numFmtId="164" fontId="5" fillId="0" borderId="1" xfId="2" applyFont="1" applyFill="1" applyBorder="1" applyAlignment="1">
      <alignment vertical="center"/>
    </xf>
    <xf numFmtId="0" fontId="17" fillId="0" borderId="0" xfId="0" applyFont="1" applyAlignment="1">
      <alignment vertical="center"/>
    </xf>
    <xf numFmtId="0" fontId="18" fillId="8" borderId="0" xfId="0" applyFont="1" applyFill="1" applyAlignment="1">
      <alignment horizontal="center" vertical="center"/>
    </xf>
    <xf numFmtId="0" fontId="8" fillId="0" borderId="0" xfId="0" applyFont="1"/>
    <xf numFmtId="171" fontId="17" fillId="8" borderId="0" xfId="0" applyNumberFormat="1" applyFont="1" applyFill="1" applyAlignment="1">
      <alignment horizontal="center" vertical="center"/>
    </xf>
    <xf numFmtId="171" fontId="17" fillId="8" borderId="1" xfId="0" applyNumberFormat="1" applyFont="1" applyFill="1" applyBorder="1" applyAlignment="1">
      <alignment horizontal="center" vertical="center"/>
    </xf>
    <xf numFmtId="171" fontId="17" fillId="0" borderId="1" xfId="0" applyNumberFormat="1" applyFont="1" applyBorder="1" applyAlignment="1">
      <alignment horizontal="center" vertical="center"/>
    </xf>
    <xf numFmtId="171" fontId="17" fillId="8" borderId="0" xfId="0" applyNumberFormat="1" applyFont="1" applyFill="1" applyAlignment="1">
      <alignment vertical="center"/>
    </xf>
    <xf numFmtId="171" fontId="17" fillId="8" borderId="2" xfId="0" applyNumberFormat="1" applyFont="1" applyFill="1" applyBorder="1" applyAlignment="1">
      <alignment horizontal="center" vertical="center"/>
    </xf>
    <xf numFmtId="172" fontId="19" fillId="0" borderId="1" xfId="0" applyNumberFormat="1" applyFont="1" applyBorder="1" applyAlignment="1">
      <alignment horizontal="right" vertical="center" wrapText="1"/>
    </xf>
    <xf numFmtId="172" fontId="20" fillId="0" borderId="1" xfId="0" applyNumberFormat="1" applyFont="1" applyBorder="1" applyAlignment="1">
      <alignment horizontal="right" vertical="center" wrapText="1"/>
    </xf>
    <xf numFmtId="0" fontId="14" fillId="0" borderId="1" xfId="0" applyFont="1" applyBorder="1" applyAlignment="1">
      <alignment horizontal="center" vertical="center"/>
    </xf>
    <xf numFmtId="164" fontId="21" fillId="0" borderId="1" xfId="2" applyFont="1" applyFill="1" applyBorder="1" applyAlignment="1">
      <alignment vertical="center"/>
    </xf>
    <xf numFmtId="164" fontId="17" fillId="0" borderId="1" xfId="2" applyFont="1" applyFill="1" applyBorder="1" applyAlignment="1">
      <alignment vertical="center"/>
    </xf>
    <xf numFmtId="0" fontId="0" fillId="0" borderId="1" xfId="0" applyBorder="1"/>
    <xf numFmtId="0" fontId="5" fillId="8" borderId="1" xfId="0" applyFont="1" applyFill="1" applyBorder="1" applyAlignment="1">
      <alignment horizontal="left" vertical="center"/>
    </xf>
    <xf numFmtId="0" fontId="5" fillId="8" borderId="1" xfId="0" applyFont="1" applyFill="1" applyBorder="1" applyAlignment="1">
      <alignment horizontal="center" vertical="center"/>
    </xf>
    <xf numFmtId="168" fontId="5" fillId="8" borderId="1" xfId="0" applyNumberFormat="1" applyFont="1" applyFill="1" applyBorder="1" applyAlignment="1">
      <alignment horizontal="center" vertical="center"/>
    </xf>
    <xf numFmtId="0" fontId="10" fillId="0" borderId="1" xfId="0" applyFont="1" applyBorder="1" applyAlignment="1">
      <alignment horizontal="left" vertical="center"/>
    </xf>
    <xf numFmtId="49" fontId="11" fillId="2" borderId="1" xfId="0" applyNumberFormat="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171" fontId="11" fillId="2" borderId="1" xfId="0" applyNumberFormat="1" applyFont="1" applyFill="1" applyBorder="1" applyAlignment="1">
      <alignment horizontal="center" vertical="center" wrapText="1"/>
    </xf>
    <xf numFmtId="49" fontId="11" fillId="11"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8" fontId="11" fillId="2" borderId="1" xfId="0" applyNumberFormat="1" applyFont="1" applyFill="1" applyBorder="1" applyAlignment="1">
      <alignment horizontal="center" vertical="center" wrapText="1"/>
    </xf>
    <xf numFmtId="164" fontId="11" fillId="2" borderId="1" xfId="2" applyFont="1" applyFill="1" applyBorder="1" applyAlignment="1">
      <alignment horizontal="center" vertical="center" wrapText="1"/>
    </xf>
    <xf numFmtId="165" fontId="11" fillId="2" borderId="1" xfId="0" applyNumberFormat="1" applyFont="1" applyFill="1" applyBorder="1" applyAlignment="1">
      <alignment horizontal="center" vertical="center" wrapText="1"/>
    </xf>
    <xf numFmtId="0" fontId="18" fillId="8"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1" xfId="0" applyFont="1" applyFill="1" applyBorder="1" applyAlignment="1">
      <alignment vertical="center"/>
    </xf>
    <xf numFmtId="14" fontId="10" fillId="8" borderId="1" xfId="0" applyNumberFormat="1" applyFont="1" applyFill="1" applyBorder="1" applyAlignment="1">
      <alignment horizontal="center" vertical="center"/>
    </xf>
    <xf numFmtId="0" fontId="10" fillId="8" borderId="1" xfId="0" applyFont="1" applyFill="1" applyBorder="1" applyAlignment="1">
      <alignment horizontal="left" vertical="center"/>
    </xf>
    <xf numFmtId="168" fontId="10" fillId="8" borderId="1" xfId="0" applyNumberFormat="1" applyFont="1" applyFill="1" applyBorder="1" applyAlignment="1">
      <alignment horizontal="center" vertical="center"/>
    </xf>
    <xf numFmtId="165" fontId="10" fillId="8" borderId="1" xfId="0" applyNumberFormat="1" applyFont="1" applyFill="1" applyBorder="1" applyAlignment="1">
      <alignment vertical="center"/>
    </xf>
    <xf numFmtId="49" fontId="10" fillId="8" borderId="1" xfId="0" applyNumberFormat="1" applyFont="1" applyFill="1" applyBorder="1" applyAlignment="1">
      <alignment vertical="center"/>
    </xf>
    <xf numFmtId="14" fontId="10" fillId="8" borderId="1" xfId="0" applyNumberFormat="1" applyFont="1" applyFill="1" applyBorder="1" applyAlignment="1">
      <alignment vertical="center"/>
    </xf>
    <xf numFmtId="0" fontId="22" fillId="8" borderId="1" xfId="0" applyFont="1" applyFill="1" applyBorder="1" applyAlignment="1">
      <alignment vertical="center"/>
    </xf>
    <xf numFmtId="0" fontId="15" fillId="0" borderId="1" xfId="0" applyFont="1" applyBorder="1" applyAlignment="1">
      <alignment horizontal="center" vertical="center"/>
    </xf>
    <xf numFmtId="164" fontId="10" fillId="0" borderId="1" xfId="2" applyFont="1" applyFill="1" applyBorder="1" applyAlignment="1">
      <alignment vertical="center"/>
    </xf>
    <xf numFmtId="0" fontId="15" fillId="0" borderId="1" xfId="0" applyFont="1" applyBorder="1" applyAlignment="1">
      <alignment vertical="center"/>
    </xf>
    <xf numFmtId="0" fontId="22" fillId="0" borderId="1" xfId="0" applyFont="1" applyBorder="1" applyAlignment="1">
      <alignment vertical="center"/>
    </xf>
    <xf numFmtId="14" fontId="15" fillId="0" borderId="1" xfId="0" applyNumberFormat="1" applyFont="1" applyBorder="1" applyAlignment="1">
      <alignment horizontal="center" vertical="center"/>
    </xf>
    <xf numFmtId="168" fontId="10" fillId="0" borderId="1" xfId="0" applyNumberFormat="1" applyFont="1" applyBorder="1" applyAlignment="1">
      <alignment horizontal="center" vertical="center"/>
    </xf>
    <xf numFmtId="0" fontId="15" fillId="10" borderId="1" xfId="0" applyFont="1" applyFill="1" applyBorder="1" applyAlignment="1">
      <alignment horizontal="center" vertical="center"/>
    </xf>
    <xf numFmtId="0" fontId="15" fillId="10" borderId="1" xfId="0" applyFont="1" applyFill="1" applyBorder="1" applyAlignment="1">
      <alignment vertical="center"/>
    </xf>
    <xf numFmtId="14" fontId="15" fillId="10" borderId="1" xfId="0" applyNumberFormat="1" applyFont="1" applyFill="1" applyBorder="1" applyAlignment="1">
      <alignment horizontal="center" vertical="center"/>
    </xf>
    <xf numFmtId="0" fontId="10" fillId="10" borderId="1" xfId="0" applyFont="1" applyFill="1" applyBorder="1" applyAlignment="1">
      <alignment horizontal="left" vertical="center"/>
    </xf>
    <xf numFmtId="0" fontId="10" fillId="10" borderId="1" xfId="0" applyFont="1" applyFill="1" applyBorder="1" applyAlignment="1">
      <alignment horizontal="center" vertical="center"/>
    </xf>
    <xf numFmtId="168" fontId="10" fillId="10" borderId="1" xfId="0" applyNumberFormat="1" applyFont="1" applyFill="1" applyBorder="1" applyAlignment="1">
      <alignment horizontal="center" vertical="center"/>
    </xf>
    <xf numFmtId="164" fontId="10" fillId="10" borderId="1" xfId="2" applyFont="1" applyFill="1" applyBorder="1" applyAlignment="1">
      <alignment vertical="center"/>
    </xf>
    <xf numFmtId="0" fontId="22" fillId="10" borderId="1" xfId="0" applyFont="1" applyFill="1" applyBorder="1" applyAlignment="1">
      <alignment vertical="center"/>
    </xf>
    <xf numFmtId="170" fontId="10" fillId="8" borderId="1" xfId="2" applyNumberFormat="1" applyFont="1" applyFill="1" applyBorder="1" applyAlignment="1">
      <alignment vertical="center"/>
    </xf>
    <xf numFmtId="0" fontId="10" fillId="9" borderId="1" xfId="0" applyFont="1" applyFill="1" applyBorder="1" applyAlignment="1">
      <alignment horizontal="left" vertical="center"/>
    </xf>
    <xf numFmtId="0" fontId="10" fillId="9" borderId="1" xfId="0" applyFont="1" applyFill="1" applyBorder="1" applyAlignment="1">
      <alignment horizontal="center" vertical="center"/>
    </xf>
    <xf numFmtId="168" fontId="10" fillId="9" borderId="1" xfId="0" applyNumberFormat="1" applyFont="1" applyFill="1" applyBorder="1" applyAlignment="1">
      <alignment horizontal="center" vertical="center"/>
    </xf>
    <xf numFmtId="0" fontId="22" fillId="9" borderId="1" xfId="0" applyFont="1" applyFill="1" applyBorder="1" applyAlignment="1">
      <alignment vertical="center"/>
    </xf>
    <xf numFmtId="167" fontId="10" fillId="8"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8" fontId="5" fillId="0" borderId="1" xfId="0" applyNumberFormat="1" applyFont="1" applyBorder="1" applyAlignment="1">
      <alignment horizontal="center" vertical="center"/>
    </xf>
    <xf numFmtId="164" fontId="13" fillId="6" borderId="0" xfId="2" applyFont="1" applyFill="1" applyAlignment="1">
      <alignment horizontal="center" vertical="center"/>
    </xf>
    <xf numFmtId="164" fontId="11" fillId="2" borderId="3" xfId="2" applyFont="1" applyFill="1" applyBorder="1" applyAlignment="1">
      <alignment horizontal="center" vertical="center" wrapText="1"/>
    </xf>
    <xf numFmtId="164" fontId="10" fillId="5" borderId="3" xfId="2" applyFont="1" applyFill="1" applyBorder="1" applyAlignment="1">
      <alignment horizontal="center" vertical="center"/>
    </xf>
    <xf numFmtId="49" fontId="12" fillId="2" borderId="1" xfId="0" applyNumberFormat="1" applyFont="1" applyFill="1" applyBorder="1" applyAlignment="1">
      <alignment horizontal="center" vertical="center"/>
    </xf>
    <xf numFmtId="0" fontId="23" fillId="3" borderId="1" xfId="0" applyFont="1" applyFill="1" applyBorder="1" applyAlignment="1">
      <alignment horizontal="center" vertical="center"/>
    </xf>
    <xf numFmtId="0" fontId="23" fillId="3" borderId="1" xfId="0" applyFont="1" applyFill="1" applyBorder="1" applyAlignment="1">
      <alignment horizontal="left" vertical="center"/>
    </xf>
    <xf numFmtId="1" fontId="23" fillId="3" borderId="1" xfId="0" applyNumberFormat="1" applyFont="1" applyFill="1" applyBorder="1" applyAlignment="1">
      <alignment horizontal="left" vertical="center"/>
    </xf>
    <xf numFmtId="167" fontId="23" fillId="3" borderId="1" xfId="0" applyNumberFormat="1" applyFont="1" applyFill="1" applyBorder="1" applyAlignment="1">
      <alignment horizontal="left" vertical="center"/>
    </xf>
    <xf numFmtId="168" fontId="23" fillId="3" borderId="1" xfId="0" applyNumberFormat="1" applyFont="1" applyFill="1" applyBorder="1" applyAlignment="1">
      <alignment horizontal="left" vertical="center"/>
    </xf>
    <xf numFmtId="164" fontId="23" fillId="3" borderId="1" xfId="2" applyFont="1" applyFill="1" applyBorder="1" applyAlignment="1">
      <alignment horizontal="left" vertical="center"/>
    </xf>
    <xf numFmtId="165" fontId="12" fillId="2" borderId="1" xfId="0" applyNumberFormat="1" applyFont="1" applyFill="1" applyBorder="1" applyAlignment="1">
      <alignment horizontal="center" vertical="center"/>
    </xf>
    <xf numFmtId="165" fontId="12" fillId="12" borderId="1" xfId="0" applyNumberFormat="1" applyFont="1" applyFill="1" applyBorder="1" applyAlignment="1">
      <alignment horizontal="center" vertical="center"/>
    </xf>
    <xf numFmtId="165" fontId="12" fillId="13" borderId="1" xfId="0" applyNumberFormat="1" applyFont="1" applyFill="1" applyBorder="1" applyAlignment="1">
      <alignment horizontal="center" vertical="center"/>
    </xf>
    <xf numFmtId="165" fontId="12" fillId="14" borderId="1" xfId="0" applyNumberFormat="1" applyFont="1" applyFill="1" applyBorder="1" applyAlignment="1">
      <alignment horizontal="center" vertical="center"/>
    </xf>
    <xf numFmtId="0" fontId="12" fillId="15" borderId="1" xfId="0" applyFont="1" applyFill="1" applyBorder="1" applyAlignment="1">
      <alignment horizontal="center" vertical="center"/>
    </xf>
    <xf numFmtId="0" fontId="12" fillId="15" borderId="1" xfId="0" applyFont="1" applyFill="1" applyBorder="1" applyAlignment="1">
      <alignment vertical="center"/>
    </xf>
    <xf numFmtId="49" fontId="14" fillId="0" borderId="1" xfId="0" applyNumberFormat="1" applyFont="1" applyBorder="1" applyAlignment="1">
      <alignment vertical="center"/>
    </xf>
    <xf numFmtId="49" fontId="14" fillId="0" borderId="1" xfId="0" applyNumberFormat="1" applyFont="1" applyBorder="1" applyAlignment="1">
      <alignment horizontal="left" vertical="center"/>
    </xf>
    <xf numFmtId="49"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1" fontId="14" fillId="0" borderId="1" xfId="0" applyNumberFormat="1" applyFont="1" applyBorder="1" applyAlignment="1">
      <alignment horizontal="left" vertical="center"/>
    </xf>
    <xf numFmtId="168" fontId="14" fillId="0" borderId="1" xfId="0" applyNumberFormat="1" applyFont="1" applyBorder="1" applyAlignment="1">
      <alignment horizontal="center" vertical="center"/>
    </xf>
    <xf numFmtId="167" fontId="14" fillId="0" borderId="1" xfId="0" applyNumberFormat="1" applyFont="1" applyBorder="1" applyAlignment="1">
      <alignment horizontal="center" vertical="center"/>
    </xf>
    <xf numFmtId="164" fontId="24" fillId="0" borderId="1" xfId="2" applyFont="1" applyFill="1" applyBorder="1" applyAlignment="1">
      <alignment horizontal="center" vertical="center"/>
    </xf>
    <xf numFmtId="165" fontId="14" fillId="0" borderId="1" xfId="0" applyNumberFormat="1" applyFont="1" applyBorder="1" applyAlignment="1">
      <alignment vertical="center"/>
    </xf>
    <xf numFmtId="165" fontId="14" fillId="12" borderId="1" xfId="0" applyNumberFormat="1" applyFont="1" applyFill="1" applyBorder="1" applyAlignment="1">
      <alignment vertical="center"/>
    </xf>
    <xf numFmtId="165" fontId="14" fillId="0" borderId="1" xfId="0" applyNumberFormat="1" applyFont="1" applyBorder="1" applyAlignment="1">
      <alignment horizontal="left" vertical="center"/>
    </xf>
    <xf numFmtId="165" fontId="14" fillId="8" borderId="1" xfId="0" applyNumberFormat="1" applyFont="1" applyFill="1" applyBorder="1" applyAlignment="1">
      <alignment horizontal="center" vertical="center"/>
    </xf>
    <xf numFmtId="14" fontId="14" fillId="8" borderId="1" xfId="0" applyNumberFormat="1" applyFont="1" applyFill="1" applyBorder="1" applyAlignment="1">
      <alignment horizontal="center" vertical="center"/>
    </xf>
    <xf numFmtId="165" fontId="14" fillId="8" borderId="1" xfId="0" applyNumberFormat="1" applyFont="1" applyFill="1" applyBorder="1" applyAlignment="1">
      <alignment horizontal="left" vertical="center"/>
    </xf>
    <xf numFmtId="165" fontId="14" fillId="8" borderId="1" xfId="0" applyNumberFormat="1" applyFont="1" applyFill="1" applyBorder="1" applyAlignment="1">
      <alignment vertical="center"/>
    </xf>
    <xf numFmtId="165" fontId="14" fillId="8" borderId="1" xfId="0" applyNumberFormat="1" applyFont="1" applyFill="1" applyBorder="1" applyAlignment="1">
      <alignment horizontal="center" vertical="center" wrapText="1"/>
    </xf>
    <xf numFmtId="165" fontId="25" fillId="8" borderId="1" xfId="0" applyNumberFormat="1" applyFont="1" applyFill="1" applyBorder="1" applyAlignment="1">
      <alignment horizontal="left" vertical="center"/>
    </xf>
    <xf numFmtId="165" fontId="25" fillId="8" borderId="1" xfId="0" applyNumberFormat="1" applyFont="1" applyFill="1" applyBorder="1" applyAlignment="1">
      <alignment horizontal="center" vertical="center" wrapText="1"/>
    </xf>
    <xf numFmtId="165" fontId="14" fillId="8" borderId="1" xfId="0" applyNumberFormat="1" applyFont="1" applyFill="1" applyBorder="1" applyAlignment="1">
      <alignment vertical="center" wrapText="1"/>
    </xf>
    <xf numFmtId="165" fontId="25" fillId="0" borderId="1" xfId="0" applyNumberFormat="1" applyFont="1" applyBorder="1" applyAlignment="1">
      <alignment horizontal="center" vertical="center" wrapText="1"/>
    </xf>
    <xf numFmtId="165" fontId="25" fillId="8" borderId="1" xfId="0" applyNumberFormat="1" applyFont="1" applyFill="1" applyBorder="1" applyAlignment="1">
      <alignment horizontal="center" vertical="center"/>
    </xf>
    <xf numFmtId="165" fontId="14" fillId="0" borderId="1" xfId="0" applyNumberFormat="1" applyFont="1" applyBorder="1" applyAlignment="1">
      <alignment horizontal="center" vertical="center"/>
    </xf>
    <xf numFmtId="165" fontId="25" fillId="0" borderId="1" xfId="0" applyNumberFormat="1" applyFont="1" applyBorder="1" applyAlignment="1">
      <alignment horizontal="left" vertical="center" wrapText="1"/>
    </xf>
    <xf numFmtId="165" fontId="14" fillId="0" borderId="1" xfId="0" applyNumberFormat="1" applyFont="1" applyBorder="1" applyAlignment="1">
      <alignment horizontal="center" vertical="center" wrapText="1"/>
    </xf>
    <xf numFmtId="0" fontId="10" fillId="6" borderId="1" xfId="0" applyFont="1" applyFill="1" applyBorder="1" applyAlignment="1">
      <alignment vertical="center"/>
    </xf>
    <xf numFmtId="165" fontId="14" fillId="16" borderId="1" xfId="0" applyNumberFormat="1" applyFont="1" applyFill="1" applyBorder="1" applyAlignment="1">
      <alignment vertical="center"/>
    </xf>
    <xf numFmtId="165" fontId="14" fillId="17" borderId="1" xfId="0" applyNumberFormat="1" applyFont="1" applyFill="1" applyBorder="1" applyAlignment="1">
      <alignment vertical="center"/>
    </xf>
    <xf numFmtId="165" fontId="14" fillId="16" borderId="1" xfId="0" applyNumberFormat="1" applyFont="1" applyFill="1" applyBorder="1" applyAlignment="1">
      <alignment horizontal="center" vertical="center"/>
    </xf>
    <xf numFmtId="165" fontId="14" fillId="8" borderId="1" xfId="0" applyNumberFormat="1" applyFont="1" applyFill="1" applyBorder="1" applyAlignment="1">
      <alignment horizontal="left" vertical="center" wrapText="1"/>
    </xf>
    <xf numFmtId="0" fontId="16" fillId="8" borderId="1" xfId="0" applyFont="1" applyFill="1" applyBorder="1" applyAlignment="1">
      <alignment vertical="center"/>
    </xf>
    <xf numFmtId="0" fontId="16" fillId="8" borderId="1" xfId="0" applyFont="1" applyFill="1" applyBorder="1" applyAlignment="1">
      <alignment horizontal="center" vertical="center"/>
    </xf>
    <xf numFmtId="165" fontId="25" fillId="8" borderId="1" xfId="0" applyNumberFormat="1" applyFont="1" applyFill="1" applyBorder="1" applyAlignment="1">
      <alignment vertical="center" wrapText="1"/>
    </xf>
    <xf numFmtId="0" fontId="16" fillId="8" borderId="1" xfId="0" applyFont="1" applyFill="1" applyBorder="1" applyAlignment="1">
      <alignment vertical="center" wrapText="1"/>
    </xf>
    <xf numFmtId="0" fontId="16" fillId="8" borderId="1" xfId="0" applyFont="1" applyFill="1" applyBorder="1" applyAlignment="1">
      <alignment horizontal="center" vertical="center" wrapText="1"/>
    </xf>
    <xf numFmtId="0" fontId="26" fillId="0" borderId="1" xfId="0" applyFont="1" applyBorder="1" applyAlignment="1">
      <alignment horizontal="center" vertical="center" wrapText="1"/>
    </xf>
    <xf numFmtId="165" fontId="14" fillId="18" borderId="1" xfId="0" applyNumberFormat="1" applyFont="1" applyFill="1" applyBorder="1" applyAlignment="1">
      <alignment vertical="center"/>
    </xf>
    <xf numFmtId="165" fontId="25" fillId="0" borderId="1" xfId="0" applyNumberFormat="1" applyFont="1" applyBorder="1" applyAlignment="1">
      <alignment horizontal="left" vertical="center"/>
    </xf>
    <xf numFmtId="0" fontId="16" fillId="0" borderId="1" xfId="0" applyFont="1" applyBorder="1" applyAlignment="1">
      <alignment vertical="center"/>
    </xf>
    <xf numFmtId="0" fontId="26" fillId="8" borderId="1" xfId="0" applyFont="1" applyFill="1" applyBorder="1" applyAlignment="1">
      <alignment horizontal="center" vertical="center"/>
    </xf>
    <xf numFmtId="0" fontId="26" fillId="8" borderId="1" xfId="0" applyFont="1" applyFill="1" applyBorder="1" applyAlignment="1">
      <alignment horizontal="center" vertical="center" wrapText="1"/>
    </xf>
    <xf numFmtId="14" fontId="10" fillId="5" borderId="3" xfId="0" applyNumberFormat="1" applyFont="1" applyFill="1" applyBorder="1" applyAlignment="1">
      <alignment horizontal="center" vertical="top"/>
    </xf>
    <xf numFmtId="164" fontId="16" fillId="0" borderId="0" xfId="0" applyNumberFormat="1" applyFont="1" applyAlignment="1">
      <alignment vertical="center"/>
    </xf>
    <xf numFmtId="49" fontId="14" fillId="0" borderId="1" xfId="0" applyNumberFormat="1" applyFont="1" applyBorder="1" applyAlignment="1">
      <alignment horizontal="left" vertical="center" wrapText="1"/>
    </xf>
    <xf numFmtId="49" fontId="11" fillId="2" borderId="3" xfId="0" applyNumberFormat="1" applyFont="1" applyFill="1" applyBorder="1" applyAlignment="1">
      <alignment horizontal="center" vertical="center" wrapText="1"/>
    </xf>
    <xf numFmtId="49" fontId="10" fillId="0" borderId="3" xfId="0" applyNumberFormat="1" applyFont="1" applyBorder="1" applyAlignment="1">
      <alignment vertical="center"/>
    </xf>
    <xf numFmtId="49" fontId="0" fillId="0" borderId="0" xfId="0" applyNumberFormat="1"/>
    <xf numFmtId="49" fontId="10" fillId="0" borderId="3" xfId="0" applyNumberFormat="1" applyFont="1" applyBorder="1" applyAlignment="1">
      <alignment vertical="center" wrapText="1"/>
    </xf>
    <xf numFmtId="49" fontId="13" fillId="6" borderId="0" xfId="0" applyNumberFormat="1" applyFont="1" applyFill="1" applyAlignment="1">
      <alignment horizontal="center" vertical="center"/>
    </xf>
    <xf numFmtId="49" fontId="10" fillId="0" borderId="6" xfId="0" applyNumberFormat="1" applyFont="1" applyBorder="1" applyAlignment="1">
      <alignment vertical="center"/>
    </xf>
    <xf numFmtId="43" fontId="0" fillId="0" borderId="0" xfId="0" applyNumberFormat="1"/>
    <xf numFmtId="43" fontId="16" fillId="0" borderId="0" xfId="0" applyNumberFormat="1" applyFont="1" applyAlignment="1">
      <alignment vertical="center"/>
    </xf>
    <xf numFmtId="4" fontId="16" fillId="0" borderId="0" xfId="0" applyNumberFormat="1" applyFont="1" applyAlignment="1">
      <alignment vertical="center"/>
    </xf>
    <xf numFmtId="1" fontId="14" fillId="0" borderId="0" xfId="0" applyNumberFormat="1" applyFont="1" applyAlignment="1">
      <alignment horizontal="center" vertical="center" wrapText="1"/>
    </xf>
    <xf numFmtId="0" fontId="23" fillId="3" borderId="1" xfId="0" applyFont="1" applyFill="1" applyBorder="1" applyAlignment="1">
      <alignment horizontal="center" vertical="center" wrapText="1"/>
    </xf>
    <xf numFmtId="0" fontId="16" fillId="0" borderId="0" xfId="0" applyFont="1" applyAlignment="1">
      <alignment vertical="center" wrapText="1"/>
    </xf>
    <xf numFmtId="49" fontId="10" fillId="19" borderId="3" xfId="0" applyNumberFormat="1" applyFont="1" applyFill="1" applyBorder="1" applyAlignment="1">
      <alignment vertical="center"/>
    </xf>
    <xf numFmtId="165" fontId="10" fillId="9" borderId="3" xfId="0" applyNumberFormat="1" applyFont="1" applyFill="1" applyBorder="1" applyAlignment="1">
      <alignment vertical="center"/>
    </xf>
    <xf numFmtId="0" fontId="16" fillId="0" borderId="1" xfId="0" applyFont="1" applyBorder="1" applyAlignment="1">
      <alignment horizontal="left" vertical="center"/>
    </xf>
    <xf numFmtId="0" fontId="16" fillId="0" borderId="1" xfId="0" applyFont="1" applyBorder="1" applyAlignment="1">
      <alignment vertical="center" wrapText="1"/>
    </xf>
    <xf numFmtId="1" fontId="16" fillId="0" borderId="1" xfId="0" applyNumberFormat="1" applyFont="1" applyBorder="1" applyAlignment="1">
      <alignment vertical="center"/>
    </xf>
    <xf numFmtId="167" fontId="16" fillId="0" borderId="1" xfId="0" applyNumberFormat="1" applyFont="1" applyBorder="1" applyAlignment="1">
      <alignment vertical="center"/>
    </xf>
    <xf numFmtId="168" fontId="16" fillId="0" borderId="1" xfId="0" applyNumberFormat="1" applyFont="1" applyBorder="1" applyAlignment="1">
      <alignment vertical="center"/>
    </xf>
    <xf numFmtId="165" fontId="16" fillId="0" borderId="0" xfId="0" applyNumberFormat="1" applyFont="1" applyAlignment="1">
      <alignment vertical="center"/>
    </xf>
    <xf numFmtId="0" fontId="10" fillId="3" borderId="3" xfId="0" applyFont="1" applyFill="1" applyBorder="1" applyAlignment="1">
      <alignment horizontal="left" vertical="top" wrapText="1"/>
    </xf>
    <xf numFmtId="0" fontId="10" fillId="0" borderId="3" xfId="2" applyNumberFormat="1" applyFont="1" applyFill="1" applyBorder="1" applyAlignment="1">
      <alignment vertical="center"/>
    </xf>
    <xf numFmtId="1" fontId="14" fillId="0" borderId="1" xfId="0" applyNumberFormat="1" applyFont="1" applyBorder="1" applyAlignment="1">
      <alignment horizontal="left" vertical="center" wrapText="1"/>
    </xf>
    <xf numFmtId="0" fontId="17" fillId="8" borderId="0" xfId="0" applyFont="1" applyFill="1" applyAlignment="1">
      <alignment horizontal="left" vertical="center" wrapText="1"/>
    </xf>
    <xf numFmtId="0" fontId="0" fillId="0" borderId="0" xfId="0" applyAlignment="1">
      <alignment wrapText="1"/>
    </xf>
    <xf numFmtId="0" fontId="17" fillId="8" borderId="0" xfId="0" applyFont="1" applyFill="1" applyAlignment="1">
      <alignment vertical="center" wrapText="1"/>
    </xf>
    <xf numFmtId="168" fontId="17" fillId="8" borderId="0" xfId="0" applyNumberFormat="1" applyFont="1" applyFill="1" applyAlignment="1">
      <alignment vertical="center" wrapText="1"/>
    </xf>
    <xf numFmtId="164" fontId="17" fillId="8" borderId="0" xfId="2" applyFont="1" applyFill="1" applyAlignment="1">
      <alignment vertical="center" wrapText="1"/>
    </xf>
    <xf numFmtId="0" fontId="27" fillId="0" borderId="1" xfId="0" applyFont="1" applyBorder="1" applyAlignment="1">
      <alignment vertical="center"/>
    </xf>
    <xf numFmtId="0" fontId="27" fillId="0" borderId="1" xfId="0" applyFont="1" applyBorder="1" applyAlignment="1">
      <alignment horizontal="left" vertical="center"/>
    </xf>
    <xf numFmtId="0" fontId="27" fillId="0" borderId="1" xfId="0" applyFont="1" applyBorder="1" applyAlignment="1">
      <alignment horizontal="center" vertical="center"/>
    </xf>
    <xf numFmtId="164" fontId="10" fillId="21" borderId="3" xfId="2" applyFont="1" applyFill="1" applyBorder="1" applyAlignment="1">
      <alignment horizontal="center" vertical="center"/>
    </xf>
    <xf numFmtId="0" fontId="16" fillId="0" borderId="1" xfId="0" applyFont="1" applyBorder="1" applyAlignment="1">
      <alignment horizontal="center" vertical="center"/>
    </xf>
    <xf numFmtId="44" fontId="16" fillId="0" borderId="0" xfId="10" applyFont="1" applyAlignment="1">
      <alignment vertical="center"/>
    </xf>
    <xf numFmtId="49" fontId="16" fillId="0" borderId="1" xfId="0" applyNumberFormat="1" applyFont="1" applyBorder="1" applyAlignment="1">
      <alignment horizontal="left" vertical="center"/>
    </xf>
    <xf numFmtId="168" fontId="14" fillId="0" borderId="1" xfId="0" applyNumberFormat="1" applyFont="1" applyBorder="1" applyAlignment="1">
      <alignment horizontal="right" vertical="center"/>
    </xf>
    <xf numFmtId="0" fontId="0" fillId="0" borderId="0" xfId="0" pivotButton="1"/>
    <xf numFmtId="0" fontId="0" fillId="0" borderId="0" xfId="0" applyAlignment="1">
      <alignment horizontal="left"/>
    </xf>
    <xf numFmtId="168" fontId="0" fillId="0" borderId="0" xfId="0" applyNumberFormat="1" applyAlignment="1">
      <alignment horizontal="left"/>
    </xf>
    <xf numFmtId="0" fontId="31" fillId="22" borderId="9" xfId="0" applyFont="1" applyFill="1" applyBorder="1" applyAlignment="1">
      <alignment horizontal="center" vertical="center" wrapText="1"/>
    </xf>
    <xf numFmtId="0" fontId="31" fillId="22" borderId="10" xfId="0" applyFont="1" applyFill="1" applyBorder="1" applyAlignment="1">
      <alignment horizontal="center" vertical="center" wrapText="1"/>
    </xf>
    <xf numFmtId="49" fontId="0" fillId="0" borderId="12" xfId="0" applyNumberFormat="1" applyBorder="1"/>
    <xf numFmtId="0" fontId="0" fillId="0" borderId="7" xfId="0" applyBorder="1"/>
    <xf numFmtId="0" fontId="0" fillId="0" borderId="14" xfId="0" applyBorder="1"/>
    <xf numFmtId="49" fontId="0" fillId="0" borderId="16" xfId="0" applyNumberFormat="1" applyBorder="1"/>
    <xf numFmtId="0" fontId="0" fillId="0" borderId="17" xfId="0" applyBorder="1"/>
    <xf numFmtId="49" fontId="0" fillId="0" borderId="7" xfId="0" applyNumberFormat="1" applyBorder="1"/>
    <xf numFmtId="49" fontId="0" fillId="0" borderId="14" xfId="0" applyNumberFormat="1" applyBorder="1"/>
    <xf numFmtId="0" fontId="30" fillId="0" borderId="0" xfId="0" applyFont="1" applyAlignment="1">
      <alignment horizontal="center"/>
    </xf>
    <xf numFmtId="49" fontId="0" fillId="0" borderId="19" xfId="0" applyNumberFormat="1" applyBorder="1"/>
    <xf numFmtId="0" fontId="0" fillId="9" borderId="0" xfId="0" applyFill="1"/>
    <xf numFmtId="49" fontId="0" fillId="0" borderId="17" xfId="0" applyNumberFormat="1" applyBorder="1"/>
    <xf numFmtId="0" fontId="0" fillId="0" borderId="7" xfId="0" applyBorder="1" applyAlignment="1">
      <alignment horizontal="center" wrapText="1"/>
    </xf>
    <xf numFmtId="2" fontId="0" fillId="0" borderId="7" xfId="0" applyNumberFormat="1" applyBorder="1"/>
    <xf numFmtId="2" fontId="0" fillId="0" borderId="8" xfId="0" applyNumberFormat="1" applyBorder="1"/>
    <xf numFmtId="2" fontId="0" fillId="0" borderId="14" xfId="0" applyNumberFormat="1" applyBorder="1"/>
    <xf numFmtId="2" fontId="0" fillId="0" borderId="15" xfId="0" applyNumberFormat="1" applyBorder="1"/>
    <xf numFmtId="2" fontId="31" fillId="22" borderId="7" xfId="0" applyNumberFormat="1" applyFont="1" applyFill="1" applyBorder="1" applyAlignment="1">
      <alignment horizontal="right" vertical="center" wrapText="1"/>
    </xf>
    <xf numFmtId="164" fontId="0" fillId="0" borderId="7" xfId="2" applyFont="1" applyBorder="1"/>
    <xf numFmtId="164" fontId="0" fillId="0" borderId="14" xfId="2" applyFont="1" applyBorder="1"/>
    <xf numFmtId="164" fontId="0" fillId="0" borderId="13" xfId="2" applyFont="1" applyBorder="1"/>
    <xf numFmtId="164" fontId="0" fillId="0" borderId="9" xfId="2" applyFont="1" applyBorder="1"/>
    <xf numFmtId="164" fontId="0" fillId="0" borderId="7" xfId="2" applyFont="1" applyBorder="1" applyAlignment="1">
      <alignment horizontal="right"/>
    </xf>
    <xf numFmtId="164" fontId="0" fillId="0" borderId="10" xfId="2" applyFont="1" applyBorder="1" applyAlignment="1">
      <alignment horizontal="right"/>
    </xf>
    <xf numFmtId="164" fontId="0" fillId="0" borderId="14" xfId="2" applyFont="1" applyBorder="1" applyAlignment="1">
      <alignment horizontal="right"/>
    </xf>
    <xf numFmtId="164" fontId="31" fillId="22" borderId="7" xfId="2" applyFont="1" applyFill="1" applyBorder="1" applyAlignment="1">
      <alignment horizontal="right" vertical="center" wrapText="1"/>
    </xf>
    <xf numFmtId="1" fontId="14" fillId="0" borderId="1" xfId="0" applyNumberFormat="1" applyFont="1" applyBorder="1" applyAlignment="1">
      <alignment horizontal="right" vertical="center"/>
    </xf>
    <xf numFmtId="164" fontId="4" fillId="0" borderId="1" xfId="2" applyFont="1" applyFill="1" applyBorder="1" applyAlignment="1">
      <alignment horizontal="center" vertical="center"/>
    </xf>
    <xf numFmtId="0" fontId="10" fillId="5" borderId="3" xfId="0" applyFont="1" applyFill="1" applyBorder="1" applyAlignment="1">
      <alignment horizontal="left" vertical="top"/>
    </xf>
    <xf numFmtId="0" fontId="16" fillId="0" borderId="1" xfId="0" applyFont="1" applyBorder="1"/>
    <xf numFmtId="0" fontId="28" fillId="20" borderId="0" xfId="0" applyFont="1" applyFill="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17" fillId="8" borderId="0" xfId="0" applyFont="1" applyFill="1" applyAlignment="1">
      <alignment horizontal="center" vertical="center"/>
    </xf>
    <xf numFmtId="171" fontId="17" fillId="8" borderId="0" xfId="0" applyNumberFormat="1" applyFont="1" applyFill="1" applyAlignment="1">
      <alignment horizontal="center" vertical="center"/>
    </xf>
    <xf numFmtId="0" fontId="17" fillId="8" borderId="0" xfId="0" applyFont="1" applyFill="1" applyAlignment="1">
      <alignment horizontal="left" vertical="center"/>
    </xf>
    <xf numFmtId="0" fontId="17" fillId="8" borderId="0" xfId="0" applyFont="1" applyFill="1" applyAlignment="1">
      <alignment horizontal="center" vertical="center" wrapText="1"/>
    </xf>
    <xf numFmtId="0" fontId="17" fillId="8" borderId="0" xfId="0" applyFont="1" applyFill="1" applyAlignment="1">
      <alignment horizontal="left" vertical="center" wrapText="1"/>
    </xf>
    <xf numFmtId="171" fontId="17" fillId="8" borderId="0" xfId="0" applyNumberFormat="1" applyFont="1" applyFill="1" applyAlignment="1">
      <alignment horizontal="center" vertical="center" wrapText="1"/>
    </xf>
    <xf numFmtId="0" fontId="31" fillId="22" borderId="12" xfId="0" applyFont="1" applyFill="1" applyBorder="1" applyAlignment="1">
      <alignment horizontal="center" vertical="center" wrapText="1"/>
    </xf>
    <xf numFmtId="0" fontId="31" fillId="22" borderId="18" xfId="0" applyFont="1" applyFill="1" applyBorder="1" applyAlignment="1">
      <alignment horizontal="center" vertical="center" wrapText="1"/>
    </xf>
    <xf numFmtId="0" fontId="31" fillId="22" borderId="8"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14" fillId="9" borderId="1" xfId="0" applyFont="1" applyFill="1" applyBorder="1" applyAlignment="1">
      <alignment horizontal="center" vertical="center"/>
    </xf>
    <xf numFmtId="0" fontId="27" fillId="9" borderId="1" xfId="0" applyFont="1" applyFill="1" applyBorder="1" applyAlignment="1">
      <alignment vertical="center"/>
    </xf>
    <xf numFmtId="0" fontId="16" fillId="9" borderId="1" xfId="0" applyFont="1" applyFill="1" applyBorder="1" applyAlignment="1">
      <alignment vertical="center"/>
    </xf>
    <xf numFmtId="0" fontId="16" fillId="9" borderId="1" xfId="0" applyFont="1" applyFill="1" applyBorder="1" applyAlignment="1">
      <alignment horizontal="left" vertical="center"/>
    </xf>
    <xf numFmtId="49" fontId="14" fillId="9" borderId="1" xfId="0" applyNumberFormat="1" applyFont="1" applyFill="1" applyBorder="1" applyAlignment="1">
      <alignment horizontal="left" vertical="center"/>
    </xf>
    <xf numFmtId="49" fontId="14" fillId="9" borderId="1" xfId="0" applyNumberFormat="1" applyFont="1" applyFill="1" applyBorder="1" applyAlignment="1">
      <alignment horizontal="center" vertical="center"/>
    </xf>
    <xf numFmtId="1" fontId="14" fillId="9" borderId="1" xfId="0" applyNumberFormat="1" applyFont="1" applyFill="1" applyBorder="1" applyAlignment="1">
      <alignment horizontal="center" vertical="center"/>
    </xf>
    <xf numFmtId="1" fontId="14" fillId="9" borderId="1" xfId="0" applyNumberFormat="1" applyFont="1" applyFill="1" applyBorder="1" applyAlignment="1">
      <alignment horizontal="left" vertical="center"/>
    </xf>
    <xf numFmtId="1" fontId="14" fillId="9" borderId="1" xfId="0" applyNumberFormat="1" applyFont="1" applyFill="1" applyBorder="1" applyAlignment="1">
      <alignment horizontal="right" vertical="center"/>
    </xf>
    <xf numFmtId="168" fontId="14" fillId="9" borderId="1" xfId="0" applyNumberFormat="1" applyFont="1" applyFill="1" applyBorder="1" applyAlignment="1">
      <alignment horizontal="center" vertical="center"/>
    </xf>
    <xf numFmtId="167" fontId="14" fillId="9" borderId="1" xfId="0" applyNumberFormat="1" applyFont="1" applyFill="1" applyBorder="1" applyAlignment="1">
      <alignment horizontal="center" vertical="center"/>
    </xf>
    <xf numFmtId="164" fontId="24" fillId="9" borderId="1" xfId="2" applyFont="1" applyFill="1" applyBorder="1" applyAlignment="1">
      <alignment horizontal="center" vertical="center"/>
    </xf>
    <xf numFmtId="165" fontId="14" fillId="9" borderId="1" xfId="0" applyNumberFormat="1" applyFont="1" applyFill="1" applyBorder="1" applyAlignment="1">
      <alignment vertical="center"/>
    </xf>
    <xf numFmtId="165" fontId="14" fillId="23" borderId="1" xfId="0" applyNumberFormat="1" applyFont="1" applyFill="1" applyBorder="1" applyAlignment="1">
      <alignment vertical="center"/>
    </xf>
    <xf numFmtId="165" fontId="14" fillId="9" borderId="1" xfId="0" applyNumberFormat="1" applyFont="1" applyFill="1" applyBorder="1" applyAlignment="1">
      <alignment horizontal="left" vertical="center"/>
    </xf>
    <xf numFmtId="165" fontId="14" fillId="9" borderId="1" xfId="0" applyNumberFormat="1" applyFont="1" applyFill="1" applyBorder="1" applyAlignment="1">
      <alignment horizontal="center" vertical="center"/>
    </xf>
    <xf numFmtId="14" fontId="14"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164" fontId="16" fillId="9" borderId="1" xfId="0" applyNumberFormat="1" applyFont="1" applyFill="1" applyBorder="1" applyAlignment="1">
      <alignment vertical="center"/>
    </xf>
    <xf numFmtId="0" fontId="16" fillId="9" borderId="0" xfId="0" applyFont="1" applyFill="1" applyAlignment="1">
      <alignment vertical="center"/>
    </xf>
  </cellXfs>
  <cellStyles count="11">
    <cellStyle name="Excel_BuiltIn_Comma" xfId="1" xr:uid="{0DAD4DD8-EEC8-4C7C-89C1-3C40533CAB7F}"/>
    <cellStyle name="Millares" xfId="2" builtinId="3"/>
    <cellStyle name="Millares 2" xfId="3" xr:uid="{9CB76A48-C3FA-4133-B675-DB9295A7EE95}"/>
    <cellStyle name="Millares 3" xfId="4" xr:uid="{91F9BB62-8E54-4A82-8A30-14F14854A53C}"/>
    <cellStyle name="Millares 3 2" xfId="5" xr:uid="{6140DC2F-C8DF-46D0-9B02-AC75CF598F0C}"/>
    <cellStyle name="Moneda" xfId="10" builtinId="4"/>
    <cellStyle name="Normal" xfId="0" builtinId="0"/>
    <cellStyle name="Normal 2" xfId="6" xr:uid="{7A25041B-7B72-4D1D-9128-68C669E67EEF}"/>
    <cellStyle name="Normal 3" xfId="7" xr:uid="{56AD5887-1430-47F8-A844-DEE208EAB007}"/>
    <cellStyle name="Normal 4" xfId="8" xr:uid="{7B5B8C87-9B10-48DE-9A61-6F7F132FC58D}"/>
    <cellStyle name="Normal 4 2" xfId="9" xr:uid="{FC289D8A-23CE-442F-A160-EB50F214E1E2}"/>
  </cellStyles>
  <dxfs count="9">
    <dxf>
      <font>
        <color rgb="FF800080"/>
      </font>
      <fill>
        <patternFill patternType="solid">
          <fgColor rgb="FFFF99CC"/>
          <bgColor rgb="FFFF99CC"/>
        </patternFill>
      </fill>
    </dxf>
    <dxf>
      <font>
        <color rgb="FF008000"/>
      </font>
      <fill>
        <patternFill patternType="solid">
          <fgColor rgb="FFCCFFCC"/>
          <bgColor rgb="FFCCFFCC"/>
        </patternFill>
      </fill>
    </dxf>
    <dxf>
      <font>
        <color rgb="FF800080"/>
      </font>
      <fill>
        <patternFill>
          <bgColor rgb="FFFF99CC"/>
        </patternFill>
      </fill>
    </dxf>
    <dxf>
      <font>
        <color rgb="FF008000"/>
      </font>
      <fill>
        <patternFill>
          <bgColor rgb="FFCCFFCC"/>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95250</xdr:rowOff>
    </xdr:from>
    <xdr:to>
      <xdr:col>2</xdr:col>
      <xdr:colOff>552450</xdr:colOff>
      <xdr:row>0</xdr:row>
      <xdr:rowOff>561975</xdr:rowOff>
    </xdr:to>
    <xdr:grpSp>
      <xdr:nvGrpSpPr>
        <xdr:cNvPr id="41083" name="Grupo 1">
          <a:extLst>
            <a:ext uri="{FF2B5EF4-FFF2-40B4-BE49-F238E27FC236}">
              <a16:creationId xmlns:a16="http://schemas.microsoft.com/office/drawing/2014/main" id="{B8E49FA4-269C-5B4F-5DA7-6C9D08F2E352}"/>
            </a:ext>
          </a:extLst>
        </xdr:cNvPr>
        <xdr:cNvGrpSpPr>
          <a:grpSpLocks/>
        </xdr:cNvGrpSpPr>
      </xdr:nvGrpSpPr>
      <xdr:grpSpPr bwMode="auto">
        <a:xfrm>
          <a:off x="0" y="91440"/>
          <a:ext cx="3223578" cy="468630"/>
          <a:chOff x="0" y="0"/>
          <a:chExt cx="3152140" cy="464820"/>
        </a:xfrm>
      </xdr:grpSpPr>
      <xdr:pic>
        <xdr:nvPicPr>
          <xdr:cNvPr id="41084" name="Imagen 2">
            <a:extLst>
              <a:ext uri="{FF2B5EF4-FFF2-40B4-BE49-F238E27FC236}">
                <a16:creationId xmlns:a16="http://schemas.microsoft.com/office/drawing/2014/main" id="{BCBC1760-A4D4-39C7-7926-F41769C73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1247140" cy="429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085" name="Imagen 3">
            <a:extLst>
              <a:ext uri="{FF2B5EF4-FFF2-40B4-BE49-F238E27FC236}">
                <a16:creationId xmlns:a16="http://schemas.microsoft.com/office/drawing/2014/main" id="{0FD7770C-8E78-DA9D-ABE7-F87A26B869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820545"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114300</xdr:rowOff>
    </xdr:from>
    <xdr:to>
      <xdr:col>2</xdr:col>
      <xdr:colOff>619125</xdr:colOff>
      <xdr:row>0</xdr:row>
      <xdr:rowOff>581025</xdr:rowOff>
    </xdr:to>
    <xdr:grpSp>
      <xdr:nvGrpSpPr>
        <xdr:cNvPr id="40063" name="Grupo 4">
          <a:extLst>
            <a:ext uri="{FF2B5EF4-FFF2-40B4-BE49-F238E27FC236}">
              <a16:creationId xmlns:a16="http://schemas.microsoft.com/office/drawing/2014/main" id="{0791D06F-9904-9EA1-8F34-BB6D9BB694A4}"/>
            </a:ext>
          </a:extLst>
        </xdr:cNvPr>
        <xdr:cNvGrpSpPr>
          <a:grpSpLocks/>
        </xdr:cNvGrpSpPr>
      </xdr:nvGrpSpPr>
      <xdr:grpSpPr bwMode="auto">
        <a:xfrm>
          <a:off x="85725" y="114300"/>
          <a:ext cx="3221334" cy="466725"/>
          <a:chOff x="0" y="0"/>
          <a:chExt cx="3152140" cy="464820"/>
        </a:xfrm>
      </xdr:grpSpPr>
      <xdr:pic>
        <xdr:nvPicPr>
          <xdr:cNvPr id="40064" name="Imagen 5">
            <a:extLst>
              <a:ext uri="{FF2B5EF4-FFF2-40B4-BE49-F238E27FC236}">
                <a16:creationId xmlns:a16="http://schemas.microsoft.com/office/drawing/2014/main" id="{AD25A609-A1E5-7AFA-BBFE-A990504AB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1247140" cy="429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065" name="Imagen 6">
            <a:extLst>
              <a:ext uri="{FF2B5EF4-FFF2-40B4-BE49-F238E27FC236}">
                <a16:creationId xmlns:a16="http://schemas.microsoft.com/office/drawing/2014/main" id="{DA32EE71-82A7-EA65-4CBE-1306CB817A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820545"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4.16.48\rc\Users\katherine.galvez\Downloads\PAP%202024%20DECIMA%20CUARTA%20REFORMA%20zon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P 2024 CORRIENTE"/>
      <sheetName val="MODIFICACIONES_Corriente"/>
      <sheetName val="CPS Y AVALES_CORRIENTE"/>
      <sheetName val="PAP 2024 INVERSION"/>
      <sheetName val="MODIFICACIONES"/>
      <sheetName val="CPS Y AVALES_ACTUAL_"/>
    </sheetNames>
    <sheetDataSet>
      <sheetData sheetId="0" refreshError="1">
        <row r="6">
          <cell r="A6" t="str">
            <v>ID</v>
          </cell>
          <cell r="B6" t="str">
            <v>EJES</v>
          </cell>
          <cell r="C6" t="str">
            <v>OBJETIVOS PND</v>
          </cell>
          <cell r="D6" t="str">
            <v>OBJETIVOS ESTRATEGICOS</v>
          </cell>
          <cell r="E6" t="str">
            <v>OBJETIVO OPERATIVO</v>
          </cell>
          <cell r="F6" t="str">
            <v>PROGRAMA INSTITUCIONAL</v>
          </cell>
          <cell r="G6" t="str">
            <v>AREA RESPONSABLE</v>
          </cell>
          <cell r="H6" t="str">
            <v>PROYECTO</v>
          </cell>
          <cell r="I6" t="str">
            <v>ACTIVIDAD ESPECIFICA</v>
          </cell>
          <cell r="J6" t="str">
            <v>ESTADO</v>
          </cell>
          <cell r="K6" t="str">
            <v>GRUPO DE GASTO</v>
          </cell>
          <cell r="L6" t="str">
            <v>ITEM PRESUPUESTARIO</v>
          </cell>
          <cell r="M6" t="str">
            <v>DESCRIPCIÓN ITEM PRESUPUESTARIO</v>
          </cell>
          <cell r="N6" t="str">
            <v>GEOGRAFICO</v>
          </cell>
          <cell r="O6" t="str">
            <v>FUENTE</v>
          </cell>
          <cell r="P6" t="str">
            <v>ORGANISMO</v>
          </cell>
          <cell r="Q6" t="str">
            <v>CORRELATIVO</v>
          </cell>
          <cell r="R6" t="str">
            <v>PRESUPUESTO PAP</v>
          </cell>
          <cell r="S6" t="str">
            <v>ENERO</v>
          </cell>
          <cell r="T6" t="str">
            <v>ENERO MODIFICADO</v>
          </cell>
          <cell r="U6" t="str">
            <v>FEBRERO</v>
          </cell>
          <cell r="V6" t="str">
            <v>FEBRERO MODIFICADO</v>
          </cell>
          <cell r="W6" t="str">
            <v>MARZO</v>
          </cell>
          <cell r="X6" t="str">
            <v>MARZO MODIFICADO</v>
          </cell>
          <cell r="Y6" t="str">
            <v>ABRIL</v>
          </cell>
          <cell r="Z6" t="str">
            <v>ABRIL MODIFICADO</v>
          </cell>
          <cell r="AA6" t="str">
            <v>MAYO</v>
          </cell>
          <cell r="AB6" t="str">
            <v>MAYO MODIFICADO</v>
          </cell>
          <cell r="AC6" t="str">
            <v>JUNIO</v>
          </cell>
          <cell r="AD6" t="str">
            <v>JUNIO MODIFICADO</v>
          </cell>
          <cell r="AE6" t="str">
            <v>JULIO</v>
          </cell>
          <cell r="AF6" t="str">
            <v>JULIO MODIFICADO</v>
          </cell>
          <cell r="AG6" t="str">
            <v>AGOSTO</v>
          </cell>
          <cell r="AH6" t="str">
            <v>AGOSTO MODIFICADO</v>
          </cell>
          <cell r="AI6" t="str">
            <v>SEPTIEMBRE</v>
          </cell>
          <cell r="AJ6" t="str">
            <v>SEPTIEMBRE MODIFICADO</v>
          </cell>
          <cell r="AK6" t="str">
            <v>OCTUBRE</v>
          </cell>
          <cell r="AL6" t="str">
            <v>OCTUBRE MODIFICADO</v>
          </cell>
          <cell r="AM6" t="str">
            <v>NOVIEMBRE</v>
          </cell>
          <cell r="AN6" t="str">
            <v>NOVIEMBRE MODIFICADO</v>
          </cell>
          <cell r="AO6" t="str">
            <v>DICIEMBRE</v>
          </cell>
          <cell r="AP6" t="str">
            <v>DICIEMBRE MODIFICADO</v>
          </cell>
          <cell r="AQ6" t="str">
            <v>PRESUPUESTO PLURIANUAL</v>
          </cell>
          <cell r="AR6" t="str">
            <v>MONTO SOLICITUD CERTIFICACION PAP</v>
          </cell>
          <cell r="AS6" t="str">
            <v>MONTO CERTIFICADO</v>
          </cell>
          <cell r="AT6" t="str">
            <v>MONTO COMPROMETIDO</v>
          </cell>
          <cell r="AU6" t="str">
            <v>MONTO DEVENGADO</v>
          </cell>
        </row>
        <row r="7">
          <cell r="A7">
            <v>1</v>
          </cell>
          <cell r="B7" t="str">
            <v>E5. INSTITUCIONAL</v>
          </cell>
          <cell r="C7" t="str">
            <v>FORTALECER LAS CAPACIDADES DEL ESTADO CON ÉNFASIS EN LA ADMINISTRACIÓN DE JUSTICIA Y EFICIENCIA EN LOS PROCESOS DE REGULACIÓN Y CONTROL, CON INDEPENDENCIA Y AUTONOMÍA.</v>
          </cell>
          <cell r="D7" t="str">
            <v>INCREMENTAR LOS NIVELES DE SATISFACCIÓN DE LOS USUARIOS</v>
          </cell>
          <cell r="E7">
            <v>0</v>
          </cell>
          <cell r="F7" t="str">
            <v>01: ADMINISTRACIÓN CENTRAL</v>
          </cell>
          <cell r="G7" t="str">
            <v>COORDINACIÓN ZONAL 1</v>
          </cell>
          <cell r="H7" t="str">
            <v>SIN PROYECTO</v>
          </cell>
          <cell r="I7" t="str">
            <v>SERVICIO DE MANTENIMIENTO PREVENTIVO Y CORRECTIVO DE IMPRESORAS DE LA COORDINACIÓN ZONAL 1</v>
          </cell>
          <cell r="J7" t="str">
            <v>NUEVO</v>
          </cell>
          <cell r="K7" t="str">
            <v>53</v>
          </cell>
          <cell r="L7">
            <v>530704</v>
          </cell>
          <cell r="M7" t="str">
            <v>Mantenimiento y Reparación de Equipos y Sistemas Informáticos</v>
          </cell>
          <cell r="N7">
            <v>1001</v>
          </cell>
          <cell r="O7">
            <v>2</v>
          </cell>
          <cell r="P7">
            <v>0</v>
          </cell>
          <cell r="Q7">
            <v>0</v>
          </cell>
          <cell r="R7">
            <v>1000</v>
          </cell>
          <cell r="S7">
            <v>0</v>
          </cell>
          <cell r="T7">
            <v>0</v>
          </cell>
          <cell r="U7">
            <v>0</v>
          </cell>
          <cell r="V7">
            <v>0</v>
          </cell>
          <cell r="W7">
            <v>0</v>
          </cell>
          <cell r="X7">
            <v>1000</v>
          </cell>
          <cell r="Y7">
            <v>0</v>
          </cell>
          <cell r="Z7">
            <v>0</v>
          </cell>
          <cell r="AA7">
            <v>0</v>
          </cell>
          <cell r="AB7">
            <v>0</v>
          </cell>
          <cell r="AC7">
            <v>0</v>
          </cell>
          <cell r="AD7">
            <v>0</v>
          </cell>
          <cell r="AE7">
            <v>0</v>
          </cell>
          <cell r="AF7">
            <v>0</v>
          </cell>
          <cell r="AG7">
            <v>1000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v>2</v>
          </cell>
          <cell r="B8" t="str">
            <v>E5. INSTITUCIONAL</v>
          </cell>
          <cell r="C8" t="str">
            <v>FORTALECER LAS CAPACIDADES DEL ESTADO CON ÉNFASIS EN LA ADMINISTRACIÓN DE JUSTICIA Y EFICIENCIA EN LOS PROCESOS DE REGULACIÓN Y CONTROL, CON INDEPENDENCIA Y AUTONOMÍA.</v>
          </cell>
          <cell r="D8" t="str">
            <v>INCREMENTAR LOS NIVELES DE SATISFACCIÓN DE LOS USUARIOS</v>
          </cell>
          <cell r="E8">
            <v>0</v>
          </cell>
          <cell r="F8" t="str">
            <v>01: ADMINISTRACIÓN CENTRAL</v>
          </cell>
          <cell r="G8" t="str">
            <v>COORDINACIÓN ZONAL 1</v>
          </cell>
          <cell r="H8" t="str">
            <v>SIN PROYECTO</v>
          </cell>
          <cell r="I8" t="str">
            <v>ADQUISICIÓN E INSTALACION DE GABINETES DE RED PARA AGENCIAS DE LA COORDINACIÓN ZONAL 1</v>
          </cell>
          <cell r="J8" t="str">
            <v>NUEVO</v>
          </cell>
          <cell r="K8" t="str">
            <v>53</v>
          </cell>
          <cell r="L8">
            <v>531403</v>
          </cell>
          <cell r="M8" t="str">
            <v>Mobiliario</v>
          </cell>
          <cell r="N8">
            <v>1001</v>
          </cell>
          <cell r="O8">
            <v>2</v>
          </cell>
          <cell r="P8">
            <v>0</v>
          </cell>
          <cell r="Q8">
            <v>0</v>
          </cell>
          <cell r="R8">
            <v>1500</v>
          </cell>
          <cell r="S8">
            <v>0</v>
          </cell>
          <cell r="T8">
            <v>0</v>
          </cell>
          <cell r="U8">
            <v>0</v>
          </cell>
          <cell r="V8">
            <v>0</v>
          </cell>
          <cell r="W8">
            <v>1500</v>
          </cell>
          <cell r="X8">
            <v>0</v>
          </cell>
          <cell r="Y8">
            <v>0</v>
          </cell>
          <cell r="Z8">
            <v>0</v>
          </cell>
          <cell r="AA8">
            <v>0</v>
          </cell>
          <cell r="AB8">
            <v>1500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v>3</v>
          </cell>
          <cell r="B9" t="str">
            <v>E5. INSTITUCIONAL</v>
          </cell>
          <cell r="C9" t="str">
            <v>FORTALECER LAS CAPACIDADES DEL ESTADO CON ÉNFASIS EN LA ADMINISTRACIÓN DE JUSTICIA Y EFICIENCIA EN LOS PROCESOS DE REGULACIÓN Y CONTROL, CON INDEPENDENCIA Y AUTONOMÍA.</v>
          </cell>
          <cell r="D9" t="str">
            <v>INCREMENTAR LOS NIVELES DE SATISFACCIÓN DE LOS USUARIOS</v>
          </cell>
          <cell r="E9">
            <v>0</v>
          </cell>
          <cell r="F9" t="str">
            <v>01: ADMINISTRACIÓN CENTRAL</v>
          </cell>
          <cell r="G9" t="str">
            <v>COORDINACIÓN ZONAL 1</v>
          </cell>
          <cell r="H9" t="str">
            <v>SIN PROYECTO</v>
          </cell>
          <cell r="I9" t="str">
            <v>CONTRATACIÓN DEL MANTENIMIENTO PREVENTIVO Y CORRECTIVO DE INFOCHANEL DE LA COORDINACIÓN ZONAL 1</v>
          </cell>
          <cell r="J9" t="str">
            <v>NUEVO</v>
          </cell>
          <cell r="K9" t="str">
            <v>53</v>
          </cell>
          <cell r="L9">
            <v>530704</v>
          </cell>
          <cell r="M9" t="str">
            <v>Mantenimiento y Reparación de Equipos y Sistemas Informáticos</v>
          </cell>
          <cell r="N9">
            <v>1001</v>
          </cell>
          <cell r="O9">
            <v>2</v>
          </cell>
          <cell r="P9">
            <v>0</v>
          </cell>
          <cell r="Q9">
            <v>0</v>
          </cell>
          <cell r="R9">
            <v>500</v>
          </cell>
          <cell r="S9">
            <v>0</v>
          </cell>
          <cell r="T9">
            <v>0</v>
          </cell>
          <cell r="U9">
            <v>0</v>
          </cell>
          <cell r="V9">
            <v>0</v>
          </cell>
          <cell r="W9">
            <v>500</v>
          </cell>
          <cell r="X9">
            <v>0</v>
          </cell>
          <cell r="Y9">
            <v>0</v>
          </cell>
          <cell r="Z9">
            <v>0</v>
          </cell>
          <cell r="AA9">
            <v>0</v>
          </cell>
          <cell r="AB9">
            <v>500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v>4</v>
          </cell>
          <cell r="B10" t="str">
            <v>E5. INSTITUCIONAL</v>
          </cell>
          <cell r="C10" t="str">
            <v>FORTALECER LAS CAPACIDADES DEL ESTADO CON ÉNFASIS EN LA ADMINISTRACIÓN DE JUSTICIA Y EFICIENCIA EN LOS PROCESOS DE REGULACIÓN Y CONTROL, CON INDEPENDENCIA Y AUTONOMÍA.</v>
          </cell>
          <cell r="D10" t="str">
            <v>INCREMENTAR LOS NIVELES DE SATISFACCIÓN DE LOS USUARIOS</v>
          </cell>
          <cell r="E10">
            <v>0</v>
          </cell>
          <cell r="F10" t="str">
            <v>01: ADMINISTRACIÓN CENTRAL</v>
          </cell>
          <cell r="G10" t="str">
            <v>COORDINACIÓN ZONAL 1</v>
          </cell>
          <cell r="H10" t="str">
            <v>SIN PROYECTO</v>
          </cell>
          <cell r="I10" t="str">
            <v>CONTRATACIÓN DEL MANTENIMIENTO PREVENTIVO Y CORRECTIVO DE INFOCHANEL DE LA COORDINACIÓN ZONAL 1</v>
          </cell>
          <cell r="J10" t="str">
            <v>NUEVO</v>
          </cell>
          <cell r="K10" t="str">
            <v>53</v>
          </cell>
          <cell r="L10">
            <v>530813</v>
          </cell>
          <cell r="M10" t="str">
            <v>Repuestos y Accesorios</v>
          </cell>
          <cell r="N10">
            <v>1001</v>
          </cell>
          <cell r="O10">
            <v>2</v>
          </cell>
          <cell r="P10">
            <v>0</v>
          </cell>
          <cell r="Q10">
            <v>0</v>
          </cell>
          <cell r="R10">
            <v>2300</v>
          </cell>
          <cell r="S10">
            <v>0</v>
          </cell>
          <cell r="T10">
            <v>0</v>
          </cell>
          <cell r="U10">
            <v>0</v>
          </cell>
          <cell r="V10">
            <v>0</v>
          </cell>
          <cell r="W10">
            <v>2300</v>
          </cell>
          <cell r="X10">
            <v>0</v>
          </cell>
          <cell r="Y10">
            <v>0</v>
          </cell>
          <cell r="Z10">
            <v>0</v>
          </cell>
          <cell r="AA10">
            <v>0</v>
          </cell>
          <cell r="AB10">
            <v>2300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v>5</v>
          </cell>
          <cell r="B11" t="str">
            <v>E5. INSTITUCIONAL</v>
          </cell>
          <cell r="C11" t="str">
            <v>FORTALECER LAS CAPACIDADES DEL ESTADO CON ÉNFASIS EN LA ADMINISTRACIÓN DE JUSTICIA Y EFICIENCIA EN LOS PROCESOS DE REGULACIÓN Y CONTROL, CON INDEPENDENCIA Y AUTONOMÍA.</v>
          </cell>
          <cell r="D11" t="str">
            <v>INCREMENTAR LOS NIVELES DE SATISFACCIÓN DE LOS USUARIOS</v>
          </cell>
          <cell r="E11">
            <v>0</v>
          </cell>
          <cell r="F11" t="str">
            <v>01: ADMINISTRACIÓN CENTRAL</v>
          </cell>
          <cell r="G11" t="str">
            <v>COORDINACIÓN ZONAL 1</v>
          </cell>
          <cell r="H11" t="str">
            <v>SIN PROYECTO</v>
          </cell>
          <cell r="I11" t="str">
            <v>CONTRATACIÓN DE MANTENIMIENTO PREVENTIVO DE LOS SISTEMAS DE ACCESO BIOMETRICO PARA LA COORDINACIÓN ZONAL 1</v>
          </cell>
          <cell r="J11" t="str">
            <v>NUEVO</v>
          </cell>
          <cell r="K11" t="str">
            <v>53</v>
          </cell>
          <cell r="L11">
            <v>530704</v>
          </cell>
          <cell r="M11" t="str">
            <v>Mantenimiento y Reparación de Equipos y Sistemas Informáticos</v>
          </cell>
          <cell r="N11">
            <v>1001</v>
          </cell>
          <cell r="O11">
            <v>2</v>
          </cell>
          <cell r="P11">
            <v>0</v>
          </cell>
          <cell r="Q11">
            <v>0</v>
          </cell>
          <cell r="R11">
            <v>0</v>
          </cell>
          <cell r="S11">
            <v>0</v>
          </cell>
          <cell r="T11">
            <v>0</v>
          </cell>
          <cell r="U11">
            <v>0</v>
          </cell>
          <cell r="V11">
            <v>0</v>
          </cell>
          <cell r="W11">
            <v>199.99</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v>6</v>
          </cell>
          <cell r="B12" t="str">
            <v>E5. INSTITUCIONAL</v>
          </cell>
          <cell r="C12" t="str">
            <v>FORTALECER LAS CAPACIDADES DEL ESTADO CON ÉNFASIS EN LA ADMINISTRACIÓN DE JUSTICIA Y EFICIENCIA EN LOS PROCESOS DE REGULACIÓN Y CONTROL, CON INDEPENDENCIA Y AUTONOMÍA.</v>
          </cell>
          <cell r="D12" t="str">
            <v>INCREMENTAR LOS NIVELES DE SATISFACCIÓN DE LOS USUARIOS</v>
          </cell>
          <cell r="E12">
            <v>0</v>
          </cell>
          <cell r="F12" t="str">
            <v>01: ADMINISTRACIÓN CENTRAL</v>
          </cell>
          <cell r="G12" t="str">
            <v>COORDINACIÓN ZONAL 1</v>
          </cell>
          <cell r="H12" t="str">
            <v>SIN PROYECTO</v>
          </cell>
          <cell r="I12" t="str">
            <v>MANTENIMIENTO PREVENTIVO Y CORRECTIVO DE COMPUTADORES PORTÁTILES DE LA COORDINACIÓN ZONAL 1.</v>
          </cell>
          <cell r="J12" t="str">
            <v>NUEVO</v>
          </cell>
          <cell r="K12" t="str">
            <v>53</v>
          </cell>
          <cell r="L12">
            <v>530704</v>
          </cell>
          <cell r="M12" t="str">
            <v>Mantenimiento y Reparación de Equipos y Sistemas Informáticos</v>
          </cell>
          <cell r="N12">
            <v>1001</v>
          </cell>
          <cell r="O12">
            <v>2</v>
          </cell>
          <cell r="P12">
            <v>0</v>
          </cell>
          <cell r="Q12">
            <v>0</v>
          </cell>
          <cell r="R12">
            <v>1500</v>
          </cell>
          <cell r="S12">
            <v>0</v>
          </cell>
          <cell r="T12">
            <v>0</v>
          </cell>
          <cell r="U12">
            <v>0</v>
          </cell>
          <cell r="V12">
            <v>0</v>
          </cell>
          <cell r="W12">
            <v>0</v>
          </cell>
          <cell r="X12">
            <v>0</v>
          </cell>
          <cell r="Y12">
            <v>270</v>
          </cell>
          <cell r="Z12">
            <v>0</v>
          </cell>
          <cell r="AA12">
            <v>0</v>
          </cell>
          <cell r="AB12">
            <v>1500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v>7</v>
          </cell>
          <cell r="B13" t="str">
            <v>E5. INSTITUCIONAL</v>
          </cell>
          <cell r="C13" t="str">
            <v>FORTALECER LAS CAPACIDADES DEL ESTADO CON ÉNFASIS EN LA ADMINISTRACIÓN DE JUSTICIA Y EFICIENCIA EN LOS PROCESOS DE REGULACIÓN Y CONTROL, CON INDEPENDENCIA Y AUTONOMÍA.</v>
          </cell>
          <cell r="D13" t="str">
            <v>INCREMENTAR LOS NIVELES DE SATISFACCIÓN DE LOS USUARIOS</v>
          </cell>
          <cell r="E13">
            <v>0</v>
          </cell>
          <cell r="F13" t="str">
            <v>01: ADMINISTRACIÓN CENTRAL</v>
          </cell>
          <cell r="G13" t="str">
            <v>COORDINACIÓN ZONAL 1</v>
          </cell>
          <cell r="H13" t="str">
            <v>SIN PROYECTO</v>
          </cell>
          <cell r="I13" t="str">
            <v>MANTENIMIENTO PREVENTIVO Y CORRECTIVO DE COMPUTADORES PORTÁTILES DE LA COORDINACIÓN ZONAL 1.</v>
          </cell>
          <cell r="J13" t="str">
            <v>NUEVO</v>
          </cell>
          <cell r="K13" t="str">
            <v>53</v>
          </cell>
          <cell r="L13">
            <v>530813</v>
          </cell>
          <cell r="M13" t="str">
            <v>Repuestos y Accesorios</v>
          </cell>
          <cell r="N13">
            <v>1001</v>
          </cell>
          <cell r="O13">
            <v>2</v>
          </cell>
          <cell r="P13">
            <v>0</v>
          </cell>
          <cell r="Q13">
            <v>0</v>
          </cell>
          <cell r="R13">
            <v>3000</v>
          </cell>
          <cell r="S13">
            <v>0</v>
          </cell>
          <cell r="T13">
            <v>0</v>
          </cell>
          <cell r="U13">
            <v>0</v>
          </cell>
          <cell r="V13">
            <v>0</v>
          </cell>
          <cell r="W13">
            <v>0</v>
          </cell>
          <cell r="X13">
            <v>0</v>
          </cell>
          <cell r="Y13">
            <v>0</v>
          </cell>
          <cell r="Z13">
            <v>0</v>
          </cell>
          <cell r="AA13">
            <v>0</v>
          </cell>
          <cell r="AB13">
            <v>3000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v>8</v>
          </cell>
          <cell r="B14" t="str">
            <v>E5. INSTITUCIONAL</v>
          </cell>
          <cell r="C14" t="str">
            <v>FORTALECER LAS CAPACIDADES DEL ESTADO CON ÉNFASIS EN LA ADMINISTRACIÓN DE JUSTICIA Y EFICIENCIA EN LOS PROCESOS DE REGULACIÓN Y CONTROL, CON INDEPENDENCIA Y AUTONOMÍA.</v>
          </cell>
          <cell r="D14" t="str">
            <v>INCREMENTAR LOS NIVELES DE SATISFACCIÓN DE LOS USUARIOS</v>
          </cell>
          <cell r="E14">
            <v>0</v>
          </cell>
          <cell r="F14" t="str">
            <v>01: ADMINISTRACIÓN CENTRAL</v>
          </cell>
          <cell r="G14" t="str">
            <v>COORDINACIÓN ZONAL 1</v>
          </cell>
          <cell r="H14" t="str">
            <v>SIN PROYECTO</v>
          </cell>
          <cell r="I14" t="str">
            <v>ADQUISICIÓN DE TÓNER PARA LA IMPRESORA ALTALINK DE LA COORDINACIÓN ZONAL 1.</v>
          </cell>
          <cell r="J14" t="str">
            <v>NUEVO</v>
          </cell>
          <cell r="K14" t="str">
            <v>53</v>
          </cell>
          <cell r="L14">
            <v>530807</v>
          </cell>
          <cell r="M14" t="str">
            <v>Materiales de Impresión, Fotografía, Reproducción y Publicaciones</v>
          </cell>
          <cell r="N14">
            <v>1001</v>
          </cell>
          <cell r="O14">
            <v>2</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v>9</v>
          </cell>
          <cell r="B15" t="str">
            <v>E5. INSTITUCIONAL</v>
          </cell>
          <cell r="C15" t="str">
            <v>FORTALECER LAS CAPACIDADES DEL ESTADO CON ÉNFASIS EN LA ADMINISTRACIÓN DE JUSTICIA Y EFICIENCIA EN LOS PROCESOS DE REGULACIÓN Y CONTROL, CON INDEPENDENCIA Y AUTONOMÍA.</v>
          </cell>
          <cell r="D15" t="str">
            <v>INCREMENTAR LOS NIVELES DE SATISFACCIÓN DE LOS USUARIOS</v>
          </cell>
          <cell r="E15">
            <v>0</v>
          </cell>
          <cell r="F15" t="str">
            <v>01: ADMINISTRACIÓN CENTRAL</v>
          </cell>
          <cell r="G15" t="str">
            <v>COORDINACIÓN ZONAL 1</v>
          </cell>
          <cell r="H15" t="str">
            <v>SIN PROYECTO</v>
          </cell>
          <cell r="I15" t="str">
            <v>ADQUISICIÓN DE TONNERS PARA KITS MOVILES DE LA COORDINACIÓN ZONAL 1.</v>
          </cell>
          <cell r="J15" t="str">
            <v>NUEVO</v>
          </cell>
          <cell r="K15" t="str">
            <v>53</v>
          </cell>
          <cell r="L15">
            <v>530807</v>
          </cell>
          <cell r="M15" t="str">
            <v>Materiales de Impresión, Fotografía, Reproducción y Publicaciones</v>
          </cell>
          <cell r="N15">
            <v>1001</v>
          </cell>
          <cell r="O15">
            <v>2</v>
          </cell>
          <cell r="P15">
            <v>0</v>
          </cell>
          <cell r="Q15">
            <v>0</v>
          </cell>
          <cell r="R15">
            <v>0</v>
          </cell>
          <cell r="S15">
            <v>0</v>
          </cell>
          <cell r="T15">
            <v>0</v>
          </cell>
          <cell r="U15">
            <v>0</v>
          </cell>
          <cell r="V15">
            <v>0</v>
          </cell>
          <cell r="W15">
            <v>3000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v>10</v>
          </cell>
          <cell r="B16" t="str">
            <v>E5. INSTITUCIONAL</v>
          </cell>
          <cell r="C16" t="str">
            <v>FORTALECER LAS CAPACIDADES DEL ESTADO CON ÉNFASIS EN LA ADMINISTRACIÓN DE JUSTICIA Y EFICIENCIA EN LOS PROCESOS DE REGULACIÓN Y CONTROL, CON INDEPENDENCIA Y AUTONOMÍA.</v>
          </cell>
          <cell r="D16" t="str">
            <v>INCREMENTAR LOS NIVELES DE SATISFACCIÓN DE LOS USUARIOS</v>
          </cell>
          <cell r="E16">
            <v>0</v>
          </cell>
          <cell r="F16" t="str">
            <v>01: ADMINISTRACIÓN CENTRAL</v>
          </cell>
          <cell r="G16" t="str">
            <v>COORDINACIÓN ZONAL 1</v>
          </cell>
          <cell r="H16" t="str">
            <v>SIN PROYECTO</v>
          </cell>
          <cell r="I16" t="str">
            <v>ADQUISICIÓN DE MEMORIAS RAM, DISCOS SÓLIDOS Y FUENTES DE PODER PARA LOS EQUIPOS INFORMÁTICOS DE LA COORDINACIÓN ZONAL 1</v>
          </cell>
          <cell r="J16" t="str">
            <v>NUEVO</v>
          </cell>
          <cell r="K16" t="str">
            <v>53</v>
          </cell>
          <cell r="L16">
            <v>531407</v>
          </cell>
          <cell r="M16" t="str">
            <v>Equipos, Sistemas y Paquetes Informáticos</v>
          </cell>
          <cell r="N16">
            <v>1001</v>
          </cell>
          <cell r="O16">
            <v>2</v>
          </cell>
          <cell r="P16">
            <v>0</v>
          </cell>
          <cell r="Q16">
            <v>0</v>
          </cell>
          <cell r="R16">
            <v>6658</v>
          </cell>
          <cell r="S16">
            <v>0</v>
          </cell>
          <cell r="T16">
            <v>0</v>
          </cell>
          <cell r="U16">
            <v>0</v>
          </cell>
          <cell r="V16">
            <v>0</v>
          </cell>
          <cell r="W16">
            <v>0</v>
          </cell>
          <cell r="X16">
            <v>0</v>
          </cell>
          <cell r="Y16">
            <v>0</v>
          </cell>
          <cell r="Z16">
            <v>0</v>
          </cell>
          <cell r="AA16">
            <v>0</v>
          </cell>
          <cell r="AB16">
            <v>6658</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v>11</v>
          </cell>
          <cell r="B17" t="str">
            <v>E5. INSTITUCIONAL</v>
          </cell>
          <cell r="C17" t="str">
            <v>FORTALECER LAS CAPACIDADES DEL ESTADO CON ÉNFASIS EN LA ADMINISTRACIÓN DE JUSTICIA Y EFICIENCIA EN LOS PROCESOS DE REGULACIÓN Y CONTROL, CON INDEPENDENCIA Y AUTONOMÍA.</v>
          </cell>
          <cell r="D17" t="str">
            <v>INCREMENTAR LOS NIVELES DE SATISFACCIÓN DE LOS USUARIOS</v>
          </cell>
          <cell r="E17">
            <v>0</v>
          </cell>
          <cell r="F17" t="str">
            <v>01: ADMINISTRACIÓN CENTRAL</v>
          </cell>
          <cell r="G17" t="str">
            <v>COORDINACIÓN ZONAL 1</v>
          </cell>
          <cell r="H17" t="str">
            <v>SIN PROYECTO</v>
          </cell>
          <cell r="I17" t="str">
            <v>ADQUISICIÓN DE HERRAMIENTAS Y EQUIPOS MENORES PARA EL ÁREA TECNOLÓGICA DE LA COORDINACIÓN ZONAL 1</v>
          </cell>
          <cell r="J17" t="str">
            <v>NUEVO</v>
          </cell>
          <cell r="K17" t="str">
            <v>53</v>
          </cell>
          <cell r="L17">
            <v>531406</v>
          </cell>
          <cell r="M17" t="str">
            <v>Herramientas y Equipos menores</v>
          </cell>
          <cell r="N17">
            <v>1001</v>
          </cell>
          <cell r="O17">
            <v>2</v>
          </cell>
          <cell r="P17">
            <v>0</v>
          </cell>
          <cell r="Q17">
            <v>0</v>
          </cell>
          <cell r="R17">
            <v>1000</v>
          </cell>
          <cell r="S17">
            <v>0</v>
          </cell>
          <cell r="T17">
            <v>0</v>
          </cell>
          <cell r="U17">
            <v>0</v>
          </cell>
          <cell r="V17">
            <v>0</v>
          </cell>
          <cell r="W17">
            <v>0</v>
          </cell>
          <cell r="X17">
            <v>0</v>
          </cell>
          <cell r="Y17">
            <v>0</v>
          </cell>
          <cell r="Z17">
            <v>0</v>
          </cell>
          <cell r="AA17">
            <v>0</v>
          </cell>
          <cell r="AB17">
            <v>0</v>
          </cell>
          <cell r="AC17">
            <v>0</v>
          </cell>
          <cell r="AD17">
            <v>1000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row>
        <row r="18">
          <cell r="A18">
            <v>12</v>
          </cell>
          <cell r="B18" t="str">
            <v>E5. INSTITUCIONAL</v>
          </cell>
          <cell r="C18" t="str">
            <v>FORTALECER LAS CAPACIDADES DEL ESTADO CON ÉNFASIS EN LA ADMINISTRACIÓN DE JUSTICIA Y EFICIENCIA EN LOS PROCESOS DE REGULACIÓN Y CONTROL, CON INDEPENDENCIA Y AUTONOMÍA.</v>
          </cell>
          <cell r="D18" t="str">
            <v>INCREMENTAR LOS NIVELES DE SATISFACCIÓN DE LOS USUARIOS</v>
          </cell>
          <cell r="E18">
            <v>0</v>
          </cell>
          <cell r="F18" t="str">
            <v>01: ADMINISTRACIÓN CENTRAL</v>
          </cell>
          <cell r="G18" t="str">
            <v>COORDINACIÓN ZONAL 1</v>
          </cell>
          <cell r="H18" t="str">
            <v>SIN PROYECTO</v>
          </cell>
          <cell r="I18" t="str">
            <v>ADQUISICÓN DE BASUREROS ECOLÓGICOS PARA LAS AGENCIAS DE LA COORDINACIÓN ZONAL 1</v>
          </cell>
          <cell r="J18" t="str">
            <v>NUEVO</v>
          </cell>
          <cell r="K18" t="str">
            <v>53</v>
          </cell>
          <cell r="L18">
            <v>531403</v>
          </cell>
          <cell r="M18" t="str">
            <v>Mobiliario</v>
          </cell>
          <cell r="N18">
            <v>1001</v>
          </cell>
          <cell r="O18">
            <v>2</v>
          </cell>
          <cell r="P18">
            <v>0</v>
          </cell>
          <cell r="Q18">
            <v>0</v>
          </cell>
          <cell r="R18">
            <v>6658</v>
          </cell>
          <cell r="S18">
            <v>0</v>
          </cell>
          <cell r="T18">
            <v>0</v>
          </cell>
          <cell r="U18">
            <v>0</v>
          </cell>
          <cell r="V18">
            <v>0</v>
          </cell>
          <cell r="W18">
            <v>0</v>
          </cell>
          <cell r="X18">
            <v>0</v>
          </cell>
          <cell r="Y18">
            <v>2880</v>
          </cell>
          <cell r="Z18">
            <v>0</v>
          </cell>
          <cell r="AA18">
            <v>0</v>
          </cell>
          <cell r="AB18">
            <v>6658</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row>
        <row r="19">
          <cell r="A19">
            <v>13</v>
          </cell>
          <cell r="B19" t="str">
            <v>E5. INSTITUCIONAL</v>
          </cell>
          <cell r="C19" t="str">
            <v>FORTALECER LAS CAPACIDADES DEL ESTADO CON ÉNFASIS EN LA ADMINISTRACIÓN DE JUSTICIA Y EFICIENCIA EN LOS PROCESOS DE REGULACIÓN Y CONTROL, CON INDEPENDENCIA Y AUTONOMÍA.</v>
          </cell>
          <cell r="D19" t="str">
            <v>INCREMENTAR LOS NIVELES DE SATISFACCIÓN DE LOS USUARIOS</v>
          </cell>
          <cell r="E19">
            <v>0</v>
          </cell>
          <cell r="F19" t="str">
            <v>01: ADMINISTRACIÓN CENTRAL</v>
          </cell>
          <cell r="G19" t="str">
            <v>COORDINACIÓN ZONAL 1</v>
          </cell>
          <cell r="H19" t="str">
            <v>SIN PROYECTO</v>
          </cell>
          <cell r="I19" t="str">
            <v>SERVICIO DE INCINERACIÓN PARA EL PROCESO DE BAJA DE UNIFORMES INSTITUCIONALES DE LA COORDINACIÓN ZONA 1</v>
          </cell>
          <cell r="J19" t="str">
            <v>NUEVO</v>
          </cell>
          <cell r="K19" t="str">
            <v>53</v>
          </cell>
          <cell r="L19">
            <v>530225</v>
          </cell>
          <cell r="M19" t="str">
            <v>Servicio de Incineración de Documentos Públicos, Sustancias Estupefacientes y Psicotrópicas, Bienes Defectuosos y/o Caducados, Productos Agropecuarios Decomisados, Desechos de Laboratorio y Otros</v>
          </cell>
          <cell r="N19">
            <v>1001</v>
          </cell>
          <cell r="O19">
            <v>2</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row>
        <row r="20">
          <cell r="A20">
            <v>14</v>
          </cell>
          <cell r="B20" t="str">
            <v>E5. INSTITUCIONAL</v>
          </cell>
          <cell r="C20" t="str">
            <v>FORTALECER LAS CAPACIDADES DEL ESTADO CON ÉNFASIS EN LA ADMINISTRACIÓN DE JUSTICIA Y EFICIENCIA EN LOS PROCESOS DE REGULACIÓN Y CONTROL, CON INDEPENDENCIA Y AUTONOMÍA.</v>
          </cell>
          <cell r="D20" t="str">
            <v>INCREMENTAR LOS NIVELES DE SATISFACCIÓN DE LOS USUARIOS</v>
          </cell>
          <cell r="E20">
            <v>0</v>
          </cell>
          <cell r="F20" t="str">
            <v>01: ADMINISTRACIÓN CENTRAL</v>
          </cell>
          <cell r="G20" t="str">
            <v>COORDINACIÓN ZONAL 1</v>
          </cell>
          <cell r="H20" t="str">
            <v>SIN PROYECTO</v>
          </cell>
          <cell r="I20" t="str">
            <v>ADQUISICIÓN DE TECLADOS Y MOUSE PARA EQUIPOS INFORMÁTICOS  DE LA COORDINACIÓN ZONAL 1.</v>
          </cell>
          <cell r="J20" t="str">
            <v>NUEVO</v>
          </cell>
          <cell r="K20" t="str">
            <v>53</v>
          </cell>
          <cell r="L20">
            <v>531407</v>
          </cell>
          <cell r="M20" t="str">
            <v>Equipos, Sistemas y Paquetes Informáticos</v>
          </cell>
          <cell r="N20">
            <v>1001</v>
          </cell>
          <cell r="O20">
            <v>2</v>
          </cell>
          <cell r="P20">
            <v>0</v>
          </cell>
          <cell r="Q20">
            <v>0</v>
          </cell>
          <cell r="R20">
            <v>6658</v>
          </cell>
          <cell r="S20">
            <v>0</v>
          </cell>
          <cell r="T20">
            <v>0</v>
          </cell>
          <cell r="U20">
            <v>0</v>
          </cell>
          <cell r="V20">
            <v>0</v>
          </cell>
          <cell r="W20">
            <v>0</v>
          </cell>
          <cell r="X20">
            <v>6658</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v>15</v>
          </cell>
          <cell r="B21" t="str">
            <v>E5. INSTITUCIONAL</v>
          </cell>
          <cell r="C21" t="str">
            <v>FORTALECER LAS CAPACIDADES DEL ESTADO CON ÉNFASIS EN LA ADMINISTRACIÓN DE JUSTICIA Y EFICIENCIA EN LOS PROCESOS DE REGULACIÓN Y CONTROL, CON INDEPENDENCIA Y AUTONOMÍA.</v>
          </cell>
          <cell r="D21" t="str">
            <v>INCREMENTAR LOS NIVELES DE SATISFACCIÓN DE LOS USUARIOS</v>
          </cell>
          <cell r="E21">
            <v>0</v>
          </cell>
          <cell r="F21" t="str">
            <v>01: ADMINISTRACIÓN CENTRAL</v>
          </cell>
          <cell r="G21" t="str">
            <v>COORDINACIÓN ZONAL 1</v>
          </cell>
          <cell r="H21" t="str">
            <v>SIN PROYECTO</v>
          </cell>
          <cell r="I21" t="str">
            <v>PAGO DEL SERVICIO DE AGUA POTABLE  Y ALCANTARILLADO CARCHI</v>
          </cell>
          <cell r="J21" t="str">
            <v>ARRASTRE</v>
          </cell>
          <cell r="K21" t="str">
            <v>53</v>
          </cell>
          <cell r="L21">
            <v>530101</v>
          </cell>
          <cell r="M21" t="str">
            <v>Agua Potable</v>
          </cell>
          <cell r="N21">
            <v>401</v>
          </cell>
          <cell r="O21">
            <v>2</v>
          </cell>
          <cell r="P21">
            <v>0</v>
          </cell>
          <cell r="Q21">
            <v>0</v>
          </cell>
          <cell r="R21">
            <v>34.520000000000003</v>
          </cell>
          <cell r="S21">
            <v>54</v>
          </cell>
          <cell r="T21">
            <v>34.520000000000003</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34.520000000000003</v>
          </cell>
          <cell r="AT21">
            <v>34.520000000000003</v>
          </cell>
          <cell r="AU21">
            <v>34.520000000000003</v>
          </cell>
        </row>
        <row r="22">
          <cell r="A22">
            <v>16</v>
          </cell>
          <cell r="B22" t="str">
            <v>E5. INSTITUCIONAL</v>
          </cell>
          <cell r="C22" t="str">
            <v>FORTALECER LAS CAPACIDADES DEL ESTADO CON ÉNFASIS EN LA ADMINISTRACIÓN DE JUSTICIA Y EFICIENCIA EN LOS PROCESOS DE REGULACIÓN Y CONTROL, CON INDEPENDENCIA Y AUTONOMÍA.</v>
          </cell>
          <cell r="D22" t="str">
            <v>INCREMENTAR LOS NIVELES DE SATISFACCIÓN DE LOS USUARIOS</v>
          </cell>
          <cell r="E22">
            <v>0</v>
          </cell>
          <cell r="F22" t="str">
            <v>01: ADMINISTRACIÓN CENTRAL</v>
          </cell>
          <cell r="G22" t="str">
            <v>COORDINACIÓN ZONAL 1</v>
          </cell>
          <cell r="H22" t="str">
            <v>SIN PROYECTO</v>
          </cell>
          <cell r="I22" t="str">
            <v>PAGO DEL SERVICIO DE AGUA POTABLE  Y ALCANTARILLADO ESMERALDAS</v>
          </cell>
          <cell r="J22" t="str">
            <v>ARRASTRE</v>
          </cell>
          <cell r="K22" t="str">
            <v>53</v>
          </cell>
          <cell r="L22">
            <v>530101</v>
          </cell>
          <cell r="M22" t="str">
            <v>Agua Potable</v>
          </cell>
          <cell r="N22">
            <v>801</v>
          </cell>
          <cell r="O22">
            <v>2</v>
          </cell>
          <cell r="P22">
            <v>0</v>
          </cell>
          <cell r="Q22">
            <v>0</v>
          </cell>
          <cell r="R22">
            <v>10.76</v>
          </cell>
          <cell r="S22">
            <v>25</v>
          </cell>
          <cell r="T22">
            <v>10.76</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10.76</v>
          </cell>
          <cell r="AT22">
            <v>10.76</v>
          </cell>
          <cell r="AU22">
            <v>10.76</v>
          </cell>
        </row>
        <row r="23">
          <cell r="A23">
            <v>17</v>
          </cell>
          <cell r="B23" t="str">
            <v>E5. INSTITUCIONAL</v>
          </cell>
          <cell r="C23" t="str">
            <v>FORTALECER LAS CAPACIDADES DEL ESTADO CON ÉNFASIS EN LA ADMINISTRACIÓN DE JUSTICIA Y EFICIENCIA EN LOS PROCESOS DE REGULACIÓN Y CONTROL, CON INDEPENDENCIA Y AUTONOMÍA.</v>
          </cell>
          <cell r="D23" t="str">
            <v>INCREMENTAR LOS NIVELES DE SATISFACCIÓN DE LOS USUARIOS</v>
          </cell>
          <cell r="E23">
            <v>0</v>
          </cell>
          <cell r="F23" t="str">
            <v>01: ADMINISTRACIÓN CENTRAL</v>
          </cell>
          <cell r="G23" t="str">
            <v>COORDINACIÓN ZONAL 1</v>
          </cell>
          <cell r="H23" t="str">
            <v>SIN PROYECTO</v>
          </cell>
          <cell r="I23" t="str">
            <v>PAGO DEL SERVICIO DE AGUA POTABLE Y ALCANTARILLADO IMBABURA</v>
          </cell>
          <cell r="J23" t="str">
            <v>ARRASTRE</v>
          </cell>
          <cell r="K23" t="str">
            <v>53</v>
          </cell>
          <cell r="L23">
            <v>530101</v>
          </cell>
          <cell r="M23" t="str">
            <v>Agua Potable</v>
          </cell>
          <cell r="N23">
            <v>1001</v>
          </cell>
          <cell r="O23">
            <v>2</v>
          </cell>
          <cell r="P23">
            <v>0</v>
          </cell>
          <cell r="Q23">
            <v>0</v>
          </cell>
          <cell r="R23">
            <v>26.53</v>
          </cell>
          <cell r="S23">
            <v>75</v>
          </cell>
          <cell r="T23">
            <v>26.53</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26.53</v>
          </cell>
          <cell r="AT23">
            <v>26.53</v>
          </cell>
          <cell r="AU23">
            <v>26.53</v>
          </cell>
        </row>
        <row r="24">
          <cell r="A24">
            <v>18</v>
          </cell>
          <cell r="B24" t="str">
            <v>E5. INSTITUCIONAL</v>
          </cell>
          <cell r="C24" t="str">
            <v>FORTALECER LAS CAPACIDADES DEL ESTADO CON ÉNFASIS EN LA ADMINISTRACIÓN DE JUSTICIA Y EFICIENCIA EN LOS PROCESOS DE REGULACIÓN Y CONTROL, CON INDEPENDENCIA Y AUTONOMÍA.</v>
          </cell>
          <cell r="D24" t="str">
            <v>INCREMENTAR LOS NIVELES DE SATISFACCIÓN DE LOS USUARIOS</v>
          </cell>
          <cell r="E24">
            <v>0</v>
          </cell>
          <cell r="F24" t="str">
            <v>01: ADMINISTRACIÓN CENTRAL</v>
          </cell>
          <cell r="G24" t="str">
            <v>COORDINACIÓN ZONAL 1</v>
          </cell>
          <cell r="H24" t="str">
            <v>SIN PROYECTO</v>
          </cell>
          <cell r="I24" t="str">
            <v>PAGO DEL SERVICIO DE ENERGÍA ELÉCTRICA CARCHI</v>
          </cell>
          <cell r="J24" t="str">
            <v>ARRASTRE</v>
          </cell>
          <cell r="K24" t="str">
            <v>53</v>
          </cell>
          <cell r="L24">
            <v>530104</v>
          </cell>
          <cell r="M24" t="str">
            <v>Energía Eléctrica</v>
          </cell>
          <cell r="N24">
            <v>401</v>
          </cell>
          <cell r="O24">
            <v>2</v>
          </cell>
          <cell r="P24">
            <v>0</v>
          </cell>
          <cell r="Q24">
            <v>0</v>
          </cell>
          <cell r="R24">
            <v>586.04</v>
          </cell>
          <cell r="S24">
            <v>605</v>
          </cell>
          <cell r="T24">
            <v>586.04</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586.04</v>
          </cell>
          <cell r="AT24">
            <v>586.04</v>
          </cell>
          <cell r="AU24">
            <v>586.04</v>
          </cell>
        </row>
        <row r="25">
          <cell r="A25">
            <v>19</v>
          </cell>
          <cell r="B25" t="str">
            <v>E5. INSTITUCIONAL</v>
          </cell>
          <cell r="C25" t="str">
            <v>FORTALECER LAS CAPACIDADES DEL ESTADO CON ÉNFASIS EN LA ADMINISTRACIÓN DE JUSTICIA Y EFICIENCIA EN LOS PROCESOS DE REGULACIÓN Y CONTROL, CON INDEPENDENCIA Y AUTONOMÍA.</v>
          </cell>
          <cell r="D25" t="str">
            <v>INCREMENTAR LOS NIVELES DE SATISFACCIÓN DE LOS USUARIOS</v>
          </cell>
          <cell r="E25">
            <v>0</v>
          </cell>
          <cell r="F25" t="str">
            <v>01: ADMINISTRACIÓN CENTRAL</v>
          </cell>
          <cell r="G25" t="str">
            <v>COORDINACIÓN ZONAL 1</v>
          </cell>
          <cell r="H25" t="str">
            <v>SIN PROYECTO</v>
          </cell>
          <cell r="I25" t="str">
            <v>PAGO DEL SERVICIO DE ENERGÍA ELÉCTRICA ESMERALDAS</v>
          </cell>
          <cell r="J25" t="str">
            <v>ARRASTRE</v>
          </cell>
          <cell r="K25" t="str">
            <v>53</v>
          </cell>
          <cell r="L25">
            <v>530104</v>
          </cell>
          <cell r="M25" t="str">
            <v>Energía Eléctrica</v>
          </cell>
          <cell r="N25">
            <v>801</v>
          </cell>
          <cell r="O25">
            <v>2</v>
          </cell>
          <cell r="P25">
            <v>0</v>
          </cell>
          <cell r="Q25">
            <v>0</v>
          </cell>
          <cell r="R25">
            <v>968.75</v>
          </cell>
          <cell r="S25">
            <v>1210</v>
          </cell>
          <cell r="T25">
            <v>968.75</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968.75</v>
          </cell>
          <cell r="AT25">
            <v>968.75</v>
          </cell>
          <cell r="AU25">
            <v>968.75</v>
          </cell>
        </row>
        <row r="26">
          <cell r="A26">
            <v>20</v>
          </cell>
          <cell r="B26" t="str">
            <v>E5. INSTITUCIONAL</v>
          </cell>
          <cell r="C26" t="str">
            <v>FORTALECER LAS CAPACIDADES DEL ESTADO CON ÉNFASIS EN LA ADMINISTRACIÓN DE JUSTICIA Y EFICIENCIA EN LOS PROCESOS DE REGULACIÓN Y CONTROL, CON INDEPENDENCIA Y AUTONOMÍA.</v>
          </cell>
          <cell r="D26" t="str">
            <v>INCREMENTAR LOS NIVELES DE SATISFACCIÓN DE LOS USUARIOS</v>
          </cell>
          <cell r="E26">
            <v>0</v>
          </cell>
          <cell r="F26" t="str">
            <v>01: ADMINISTRACIÓN CENTRAL</v>
          </cell>
          <cell r="G26" t="str">
            <v>COORDINACIÓN ZONAL 1</v>
          </cell>
          <cell r="H26" t="str">
            <v>SIN PROYECTO</v>
          </cell>
          <cell r="I26" t="str">
            <v>PAGO DEL SERVICIO DE ENERGÍA ELÉCTRICA IMBABURA</v>
          </cell>
          <cell r="J26" t="str">
            <v>ARRASTRE</v>
          </cell>
          <cell r="K26" t="str">
            <v>53</v>
          </cell>
          <cell r="L26">
            <v>530104</v>
          </cell>
          <cell r="M26" t="str">
            <v>Energía Eléctrica</v>
          </cell>
          <cell r="N26">
            <v>1001</v>
          </cell>
          <cell r="O26">
            <v>2</v>
          </cell>
          <cell r="P26">
            <v>0</v>
          </cell>
          <cell r="Q26">
            <v>0</v>
          </cell>
          <cell r="R26">
            <v>257.42</v>
          </cell>
          <cell r="S26">
            <v>1045</v>
          </cell>
          <cell r="T26">
            <v>257.42</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257.42</v>
          </cell>
          <cell r="AT26">
            <v>257.42</v>
          </cell>
          <cell r="AU26">
            <v>257.42</v>
          </cell>
        </row>
        <row r="27">
          <cell r="A27">
            <v>21</v>
          </cell>
          <cell r="B27" t="str">
            <v>E5. INSTITUCIONAL</v>
          </cell>
          <cell r="C27" t="str">
            <v>FORTALECER LAS CAPACIDADES DEL ESTADO CON ÉNFASIS EN LA ADMINISTRACIÓN DE JUSTICIA Y EFICIENCIA EN LOS PROCESOS DE REGULACIÓN Y CONTROL, CON INDEPENDENCIA Y AUTONOMÍA.</v>
          </cell>
          <cell r="D27" t="str">
            <v>INCREMENTAR LOS NIVELES DE SATISFACCIÓN DE LOS USUARIOS</v>
          </cell>
          <cell r="E27">
            <v>0</v>
          </cell>
          <cell r="F27" t="str">
            <v>01: ADMINISTRACIÓN CENTRAL</v>
          </cell>
          <cell r="G27" t="str">
            <v>COORDINACIÓN ZONAL 1</v>
          </cell>
          <cell r="H27" t="str">
            <v>SIN PROYECTO</v>
          </cell>
          <cell r="I27" t="str">
            <v>PAGO DEL SERVICIO DE AGUA POTABLE  Y ALCANTARILLADO CARCHI</v>
          </cell>
          <cell r="J27" t="str">
            <v>NUEVO</v>
          </cell>
          <cell r="K27" t="str">
            <v>53</v>
          </cell>
          <cell r="L27">
            <v>530101</v>
          </cell>
          <cell r="M27" t="str">
            <v>Agua Potable</v>
          </cell>
          <cell r="N27">
            <v>401</v>
          </cell>
          <cell r="O27">
            <v>2</v>
          </cell>
          <cell r="P27">
            <v>0</v>
          </cell>
          <cell r="Q27">
            <v>0</v>
          </cell>
          <cell r="R27">
            <v>536.48</v>
          </cell>
          <cell r="S27">
            <v>0</v>
          </cell>
          <cell r="T27">
            <v>0</v>
          </cell>
          <cell r="U27">
            <v>47</v>
          </cell>
          <cell r="V27">
            <v>47</v>
          </cell>
          <cell r="W27">
            <v>47</v>
          </cell>
          <cell r="X27">
            <v>47</v>
          </cell>
          <cell r="Y27">
            <v>47</v>
          </cell>
          <cell r="Z27">
            <v>47</v>
          </cell>
          <cell r="AA27">
            <v>47</v>
          </cell>
          <cell r="AB27">
            <v>47</v>
          </cell>
          <cell r="AC27">
            <v>47</v>
          </cell>
          <cell r="AD27">
            <v>47</v>
          </cell>
          <cell r="AE27">
            <v>47</v>
          </cell>
          <cell r="AF27">
            <v>47</v>
          </cell>
          <cell r="AG27">
            <v>47</v>
          </cell>
          <cell r="AH27">
            <v>47</v>
          </cell>
          <cell r="AI27">
            <v>47</v>
          </cell>
          <cell r="AJ27">
            <v>47</v>
          </cell>
          <cell r="AK27">
            <v>47</v>
          </cell>
          <cell r="AL27">
            <v>47</v>
          </cell>
          <cell r="AM27">
            <v>47</v>
          </cell>
          <cell r="AN27">
            <v>47</v>
          </cell>
          <cell r="AO27">
            <v>47</v>
          </cell>
          <cell r="AP27">
            <v>66.48</v>
          </cell>
          <cell r="AQ27">
            <v>0</v>
          </cell>
          <cell r="AR27">
            <v>0</v>
          </cell>
          <cell r="AS27">
            <v>517</v>
          </cell>
          <cell r="AT27">
            <v>31.55</v>
          </cell>
          <cell r="AU27">
            <v>31.55</v>
          </cell>
        </row>
        <row r="28">
          <cell r="A28">
            <v>22</v>
          </cell>
          <cell r="B28" t="str">
            <v>E5. INSTITUCIONAL</v>
          </cell>
          <cell r="C28" t="str">
            <v>FORTALECER LAS CAPACIDADES DEL ESTADO CON ÉNFASIS EN LA ADMINISTRACIÓN DE JUSTICIA Y EFICIENCIA EN LOS PROCESOS DE REGULACIÓN Y CONTROL, CON INDEPENDENCIA Y AUTONOMÍA.</v>
          </cell>
          <cell r="D28" t="str">
            <v>INCREMENTAR LOS NIVELES DE SATISFACCIÓN DE LOS USUARIOS</v>
          </cell>
          <cell r="E28">
            <v>0</v>
          </cell>
          <cell r="F28" t="str">
            <v>01: ADMINISTRACIÓN CENTRAL</v>
          </cell>
          <cell r="G28" t="str">
            <v>COORDINACIÓN ZONAL 1</v>
          </cell>
          <cell r="H28" t="str">
            <v>SIN PROYECTO</v>
          </cell>
          <cell r="I28" t="str">
            <v>PAGO DEL SERVICIO DE AGUA POTABLE  Y ALCANTARILLADO ESMERALDAS</v>
          </cell>
          <cell r="J28" t="str">
            <v>NUEVO</v>
          </cell>
          <cell r="K28" t="str">
            <v>53</v>
          </cell>
          <cell r="L28">
            <v>530101</v>
          </cell>
          <cell r="M28" t="str">
            <v>Agua Potable</v>
          </cell>
          <cell r="N28">
            <v>801</v>
          </cell>
          <cell r="O28">
            <v>2</v>
          </cell>
          <cell r="P28">
            <v>0</v>
          </cell>
          <cell r="Q28">
            <v>0</v>
          </cell>
          <cell r="R28">
            <v>1114.24</v>
          </cell>
          <cell r="S28">
            <v>0</v>
          </cell>
          <cell r="T28">
            <v>0</v>
          </cell>
          <cell r="U28">
            <v>100</v>
          </cell>
          <cell r="V28">
            <v>100</v>
          </cell>
          <cell r="W28">
            <v>100</v>
          </cell>
          <cell r="X28">
            <v>100</v>
          </cell>
          <cell r="Y28">
            <v>100</v>
          </cell>
          <cell r="Z28">
            <v>100</v>
          </cell>
          <cell r="AA28">
            <v>100</v>
          </cell>
          <cell r="AB28">
            <v>100</v>
          </cell>
          <cell r="AC28">
            <v>100</v>
          </cell>
          <cell r="AD28">
            <v>100</v>
          </cell>
          <cell r="AE28">
            <v>100</v>
          </cell>
          <cell r="AF28">
            <v>100</v>
          </cell>
          <cell r="AG28">
            <v>100</v>
          </cell>
          <cell r="AH28">
            <v>100</v>
          </cell>
          <cell r="AI28">
            <v>100</v>
          </cell>
          <cell r="AJ28">
            <v>100</v>
          </cell>
          <cell r="AK28">
            <v>100</v>
          </cell>
          <cell r="AL28">
            <v>100</v>
          </cell>
          <cell r="AM28">
            <v>100</v>
          </cell>
          <cell r="AN28">
            <v>100</v>
          </cell>
          <cell r="AO28">
            <v>100</v>
          </cell>
          <cell r="AP28">
            <v>114.24</v>
          </cell>
          <cell r="AQ28">
            <v>0</v>
          </cell>
          <cell r="AR28">
            <v>0</v>
          </cell>
          <cell r="AS28">
            <v>1100</v>
          </cell>
          <cell r="AT28">
            <v>167.52</v>
          </cell>
          <cell r="AU28">
            <v>167.52</v>
          </cell>
        </row>
        <row r="29">
          <cell r="A29">
            <v>23</v>
          </cell>
          <cell r="B29" t="str">
            <v>E5. INSTITUCIONAL</v>
          </cell>
          <cell r="C29" t="str">
            <v>FORTALECER LAS CAPACIDADES DEL ESTADO CON ÉNFASIS EN LA ADMINISTRACIÓN DE JUSTICIA Y EFICIENCIA EN LOS PROCESOS DE REGULACIÓN Y CONTROL, CON INDEPENDENCIA Y AUTONOMÍA.</v>
          </cell>
          <cell r="D29" t="str">
            <v>INCREMENTAR LOS NIVELES DE SATISFACCIÓN DE LOS USUARIOS</v>
          </cell>
          <cell r="E29">
            <v>0</v>
          </cell>
          <cell r="F29" t="str">
            <v>01: ADMINISTRACIÓN CENTRAL</v>
          </cell>
          <cell r="G29" t="str">
            <v>COORDINACIÓN ZONAL 1</v>
          </cell>
          <cell r="H29" t="str">
            <v>SIN PROYECTO</v>
          </cell>
          <cell r="I29" t="str">
            <v>PAGO DEL SERVICIO DE AGUA POTABLE Y ALCANTARILLADO IMBABURA</v>
          </cell>
          <cell r="J29" t="str">
            <v>NUEVO</v>
          </cell>
          <cell r="K29" t="str">
            <v>53</v>
          </cell>
          <cell r="L29">
            <v>530101</v>
          </cell>
          <cell r="M29" t="str">
            <v>Agua Potable</v>
          </cell>
          <cell r="N29">
            <v>1001</v>
          </cell>
          <cell r="O29">
            <v>2</v>
          </cell>
          <cell r="P29">
            <v>0</v>
          </cell>
          <cell r="Q29">
            <v>0</v>
          </cell>
          <cell r="R29">
            <v>884.47</v>
          </cell>
          <cell r="S29">
            <v>0</v>
          </cell>
          <cell r="T29">
            <v>0</v>
          </cell>
          <cell r="U29">
            <v>76</v>
          </cell>
          <cell r="V29">
            <v>76</v>
          </cell>
          <cell r="W29">
            <v>76</v>
          </cell>
          <cell r="X29">
            <v>76</v>
          </cell>
          <cell r="Y29">
            <v>76</v>
          </cell>
          <cell r="Z29">
            <v>76</v>
          </cell>
          <cell r="AA29">
            <v>76</v>
          </cell>
          <cell r="AB29">
            <v>76</v>
          </cell>
          <cell r="AC29">
            <v>76</v>
          </cell>
          <cell r="AD29">
            <v>76</v>
          </cell>
          <cell r="AE29">
            <v>76</v>
          </cell>
          <cell r="AF29">
            <v>76</v>
          </cell>
          <cell r="AG29">
            <v>76</v>
          </cell>
          <cell r="AH29">
            <v>76</v>
          </cell>
          <cell r="AI29">
            <v>76</v>
          </cell>
          <cell r="AJ29">
            <v>76</v>
          </cell>
          <cell r="AK29">
            <v>76</v>
          </cell>
          <cell r="AL29">
            <v>76</v>
          </cell>
          <cell r="AM29">
            <v>76</v>
          </cell>
          <cell r="AN29">
            <v>76</v>
          </cell>
          <cell r="AO29">
            <v>76</v>
          </cell>
          <cell r="AP29">
            <v>124.47</v>
          </cell>
          <cell r="AQ29">
            <v>0</v>
          </cell>
          <cell r="AR29">
            <v>0</v>
          </cell>
          <cell r="AS29">
            <v>836</v>
          </cell>
          <cell r="AT29">
            <v>90.76</v>
          </cell>
          <cell r="AU29">
            <v>90.76</v>
          </cell>
        </row>
        <row r="30">
          <cell r="A30">
            <v>24</v>
          </cell>
          <cell r="B30" t="str">
            <v>E5. INSTITUCIONAL</v>
          </cell>
          <cell r="C30" t="str">
            <v>FORTALECER LAS CAPACIDADES DEL ESTADO CON ÉNFASIS EN LA ADMINISTRACIÓN DE JUSTICIA Y EFICIENCIA EN LOS PROCESOS DE REGULACIÓN Y CONTROL, CON INDEPENDENCIA Y AUTONOMÍA.</v>
          </cell>
          <cell r="D30" t="str">
            <v>INCREMENTAR LOS NIVELES DE SATISFACCIÓN DE LOS USUARIOS</v>
          </cell>
          <cell r="E30">
            <v>0</v>
          </cell>
          <cell r="F30" t="str">
            <v>01: ADMINISTRACIÓN CENTRAL</v>
          </cell>
          <cell r="G30" t="str">
            <v>COORDINACIÓN ZONAL 1</v>
          </cell>
          <cell r="H30" t="str">
            <v>SIN PROYECTO</v>
          </cell>
          <cell r="I30" t="str">
            <v>PAGO DEL SERVICIO DE ENERGÍA ELÉCTRICA CARCHI</v>
          </cell>
          <cell r="J30" t="str">
            <v>NUEVO</v>
          </cell>
          <cell r="K30" t="str">
            <v>53</v>
          </cell>
          <cell r="L30">
            <v>530104</v>
          </cell>
          <cell r="M30" t="str">
            <v>Energía Eléctrica</v>
          </cell>
          <cell r="N30">
            <v>401</v>
          </cell>
          <cell r="O30">
            <v>2</v>
          </cell>
          <cell r="P30">
            <v>0</v>
          </cell>
          <cell r="Q30">
            <v>0</v>
          </cell>
          <cell r="R30">
            <v>6948.96</v>
          </cell>
          <cell r="S30">
            <v>0</v>
          </cell>
          <cell r="T30">
            <v>0</v>
          </cell>
          <cell r="U30">
            <v>630</v>
          </cell>
          <cell r="V30">
            <v>630</v>
          </cell>
          <cell r="W30">
            <v>630</v>
          </cell>
          <cell r="X30">
            <v>630</v>
          </cell>
          <cell r="Y30">
            <v>630</v>
          </cell>
          <cell r="Z30">
            <v>630</v>
          </cell>
          <cell r="AA30">
            <v>630</v>
          </cell>
          <cell r="AB30">
            <v>630</v>
          </cell>
          <cell r="AC30">
            <v>630</v>
          </cell>
          <cell r="AD30">
            <v>630</v>
          </cell>
          <cell r="AE30">
            <v>630</v>
          </cell>
          <cell r="AF30">
            <v>630</v>
          </cell>
          <cell r="AG30">
            <v>630</v>
          </cell>
          <cell r="AH30">
            <v>630</v>
          </cell>
          <cell r="AI30">
            <v>630</v>
          </cell>
          <cell r="AJ30">
            <v>630</v>
          </cell>
          <cell r="AK30">
            <v>630</v>
          </cell>
          <cell r="AL30">
            <v>630</v>
          </cell>
          <cell r="AM30">
            <v>630</v>
          </cell>
          <cell r="AN30">
            <v>630</v>
          </cell>
          <cell r="AO30">
            <v>630</v>
          </cell>
          <cell r="AP30">
            <v>648.96</v>
          </cell>
          <cell r="AQ30">
            <v>0</v>
          </cell>
          <cell r="AR30">
            <v>0</v>
          </cell>
          <cell r="AS30">
            <v>6930</v>
          </cell>
          <cell r="AT30">
            <v>1479.85</v>
          </cell>
          <cell r="AU30">
            <v>1479.85</v>
          </cell>
        </row>
        <row r="31">
          <cell r="A31">
            <v>25</v>
          </cell>
          <cell r="B31" t="str">
            <v>E5. INSTITUCIONAL</v>
          </cell>
          <cell r="C31" t="str">
            <v>FORTALECER LAS CAPACIDADES DEL ESTADO CON ÉNFASIS EN LA ADMINISTRACIÓN DE JUSTICIA Y EFICIENCIA EN LOS PROCESOS DE REGULACIÓN Y CONTROL, CON INDEPENDENCIA Y AUTONOMÍA.</v>
          </cell>
          <cell r="D31" t="str">
            <v>INCREMENTAR LOS NIVELES DE SATISFACCIÓN DE LOS USUARIOS</v>
          </cell>
          <cell r="E31">
            <v>0</v>
          </cell>
          <cell r="F31" t="str">
            <v>01: ADMINISTRACIÓN CENTRAL</v>
          </cell>
          <cell r="G31" t="str">
            <v>COORDINACIÓN ZONAL 1</v>
          </cell>
          <cell r="H31" t="str">
            <v>SIN PROYECTO</v>
          </cell>
          <cell r="I31" t="str">
            <v>PAGO DEL SERVICIO DE ENERGÍA ELÉCTRICA ESMERALDAS</v>
          </cell>
          <cell r="J31" t="str">
            <v>NUEVO</v>
          </cell>
          <cell r="K31" t="str">
            <v>53</v>
          </cell>
          <cell r="L31">
            <v>530104</v>
          </cell>
          <cell r="M31" t="str">
            <v>Energía Eléctrica</v>
          </cell>
          <cell r="N31">
            <v>801</v>
          </cell>
          <cell r="O31">
            <v>2</v>
          </cell>
          <cell r="P31">
            <v>0</v>
          </cell>
          <cell r="Q31">
            <v>0</v>
          </cell>
          <cell r="R31">
            <v>13741.25</v>
          </cell>
          <cell r="S31">
            <v>0</v>
          </cell>
          <cell r="T31">
            <v>0</v>
          </cell>
          <cell r="U31">
            <v>2700</v>
          </cell>
          <cell r="V31">
            <v>2700</v>
          </cell>
          <cell r="W31">
            <v>2700</v>
          </cell>
          <cell r="X31">
            <v>2700</v>
          </cell>
          <cell r="Y31">
            <v>2700</v>
          </cell>
          <cell r="Z31">
            <v>2700</v>
          </cell>
          <cell r="AA31">
            <v>2700</v>
          </cell>
          <cell r="AB31">
            <v>2700</v>
          </cell>
          <cell r="AC31">
            <v>2700</v>
          </cell>
          <cell r="AD31">
            <v>2700</v>
          </cell>
          <cell r="AE31">
            <v>0</v>
          </cell>
          <cell r="AF31">
            <v>0</v>
          </cell>
          <cell r="AG31">
            <v>0</v>
          </cell>
          <cell r="AH31">
            <v>0</v>
          </cell>
          <cell r="AI31">
            <v>0</v>
          </cell>
          <cell r="AJ31">
            <v>0</v>
          </cell>
          <cell r="AK31">
            <v>0</v>
          </cell>
          <cell r="AL31">
            <v>0</v>
          </cell>
          <cell r="AM31">
            <v>0</v>
          </cell>
          <cell r="AN31">
            <v>0</v>
          </cell>
          <cell r="AO31">
            <v>0</v>
          </cell>
          <cell r="AP31">
            <v>241.25</v>
          </cell>
          <cell r="AQ31">
            <v>0</v>
          </cell>
          <cell r="AR31">
            <v>0</v>
          </cell>
          <cell r="AS31">
            <v>13500</v>
          </cell>
          <cell r="AT31">
            <v>1037.96</v>
          </cell>
          <cell r="AU31">
            <v>1037.96</v>
          </cell>
        </row>
        <row r="32">
          <cell r="A32">
            <v>26</v>
          </cell>
          <cell r="B32" t="str">
            <v>E5. INSTITUCIONAL</v>
          </cell>
          <cell r="C32" t="str">
            <v>FORTALECER LAS CAPACIDADES DEL ESTADO CON ÉNFASIS EN LA ADMINISTRACIÓN DE JUSTICIA Y EFICIENCIA EN LOS PROCESOS DE REGULACIÓN Y CONTROL, CON INDEPENDENCIA Y AUTONOMÍA.</v>
          </cell>
          <cell r="D32" t="str">
            <v>INCREMENTAR LOS NIVELES DE SATISFACCIÓN DE LOS USUARIOS</v>
          </cell>
          <cell r="E32">
            <v>0</v>
          </cell>
          <cell r="F32" t="str">
            <v>01: ADMINISTRACIÓN CENTRAL</v>
          </cell>
          <cell r="G32" t="str">
            <v>COORDINACIÓN ZONAL 1</v>
          </cell>
          <cell r="H32" t="str">
            <v>SIN PROYECTO</v>
          </cell>
          <cell r="I32" t="str">
            <v>PAGO DEL SERVICIO DE ENERGÍA ELÉCTRICA IMBABURA</v>
          </cell>
          <cell r="J32" t="str">
            <v>NUEVO</v>
          </cell>
          <cell r="K32" t="str">
            <v>53</v>
          </cell>
          <cell r="L32">
            <v>530104</v>
          </cell>
          <cell r="M32" t="str">
            <v>Energía Eléctrica</v>
          </cell>
          <cell r="N32">
            <v>1001</v>
          </cell>
          <cell r="O32">
            <v>2</v>
          </cell>
          <cell r="P32">
            <v>0</v>
          </cell>
          <cell r="Q32">
            <v>0</v>
          </cell>
          <cell r="R32">
            <v>8961.58</v>
          </cell>
          <cell r="S32">
            <v>0</v>
          </cell>
          <cell r="T32">
            <v>0</v>
          </cell>
          <cell r="U32">
            <v>1100</v>
          </cell>
          <cell r="V32">
            <v>1100</v>
          </cell>
          <cell r="W32">
            <v>1100</v>
          </cell>
          <cell r="X32">
            <v>1100</v>
          </cell>
          <cell r="Y32">
            <v>1100</v>
          </cell>
          <cell r="Z32">
            <v>1100</v>
          </cell>
          <cell r="AA32">
            <v>1100</v>
          </cell>
          <cell r="AB32">
            <v>1100</v>
          </cell>
          <cell r="AC32">
            <v>1100</v>
          </cell>
          <cell r="AD32">
            <v>1100</v>
          </cell>
          <cell r="AE32">
            <v>0</v>
          </cell>
          <cell r="AF32">
            <v>2674</v>
          </cell>
          <cell r="AG32">
            <v>0</v>
          </cell>
          <cell r="AH32">
            <v>0</v>
          </cell>
          <cell r="AI32">
            <v>0</v>
          </cell>
          <cell r="AJ32">
            <v>0</v>
          </cell>
          <cell r="AK32">
            <v>0</v>
          </cell>
          <cell r="AL32">
            <v>0</v>
          </cell>
          <cell r="AM32">
            <v>0</v>
          </cell>
          <cell r="AN32">
            <v>0</v>
          </cell>
          <cell r="AO32">
            <v>0</v>
          </cell>
          <cell r="AP32">
            <v>787.58</v>
          </cell>
          <cell r="AQ32">
            <v>0</v>
          </cell>
          <cell r="AR32">
            <v>0</v>
          </cell>
          <cell r="AS32">
            <v>5500</v>
          </cell>
          <cell r="AT32">
            <v>3997.56</v>
          </cell>
          <cell r="AU32">
            <v>3997.56</v>
          </cell>
        </row>
        <row r="33">
          <cell r="A33">
            <v>27</v>
          </cell>
          <cell r="B33" t="str">
            <v>E5. INSTITUCIONAL</v>
          </cell>
          <cell r="C33" t="str">
            <v>FORTALECER LAS CAPACIDADES DEL ESTADO CON ÉNFASIS EN LA ADMINISTRACIÓN DE JUSTICIA Y EFICIENCIA EN LOS PROCESOS DE REGULACIÓN Y CONTROL, CON INDEPENDENCIA Y AUTONOMÍA.</v>
          </cell>
          <cell r="D33" t="str">
            <v>INCREMENTAR LOS NIVELES DE SATISFACCIÓN DE LOS USUARIOS</v>
          </cell>
          <cell r="E33">
            <v>0</v>
          </cell>
          <cell r="F33" t="str">
            <v>01: ADMINISTRACIÓN CENTRAL</v>
          </cell>
          <cell r="G33" t="str">
            <v>COORDINACIÓN ZONAL 1</v>
          </cell>
          <cell r="H33" t="str">
            <v>SIN PROYECTO</v>
          </cell>
          <cell r="I33" t="str">
            <v>CONTRATACIÓN DEL SERVICIO DE MANTENIMIENTO PREVENTIVO Y RECARGA DE EXTINTORES CARCHI</v>
          </cell>
          <cell r="J33" t="str">
            <v>NUEVO</v>
          </cell>
          <cell r="K33" t="str">
            <v>53</v>
          </cell>
          <cell r="L33">
            <v>530203</v>
          </cell>
          <cell r="M33" t="str">
            <v>Almacenamiento, Embalaje, Desembalaje, Envase, Desenvase y Recarga de Extintores</v>
          </cell>
          <cell r="N33">
            <v>401</v>
          </cell>
          <cell r="O33">
            <v>2</v>
          </cell>
          <cell r="P33">
            <v>0</v>
          </cell>
          <cell r="Q33">
            <v>0</v>
          </cell>
          <cell r="R33">
            <v>240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240</v>
          </cell>
          <cell r="AJ33">
            <v>240</v>
          </cell>
          <cell r="AK33">
            <v>0</v>
          </cell>
          <cell r="AL33">
            <v>0</v>
          </cell>
          <cell r="AM33">
            <v>0</v>
          </cell>
          <cell r="AN33">
            <v>0</v>
          </cell>
          <cell r="AO33">
            <v>0</v>
          </cell>
          <cell r="AP33">
            <v>0</v>
          </cell>
          <cell r="AQ33">
            <v>0</v>
          </cell>
          <cell r="AR33">
            <v>0</v>
          </cell>
          <cell r="AS33">
            <v>0</v>
          </cell>
          <cell r="AT33">
            <v>0</v>
          </cell>
          <cell r="AU33">
            <v>0</v>
          </cell>
        </row>
        <row r="34">
          <cell r="A34">
            <v>28</v>
          </cell>
          <cell r="B34" t="str">
            <v>E5. INSTITUCIONAL</v>
          </cell>
          <cell r="C34" t="str">
            <v>FORTALECER LAS CAPACIDADES DEL ESTADO CON ÉNFASIS EN LA ADMINISTRACIÓN DE JUSTICIA Y EFICIENCIA EN LOS PROCESOS DE REGULACIÓN Y CONTROL, CON INDEPENDENCIA Y AUTONOMÍA.</v>
          </cell>
          <cell r="D34" t="str">
            <v>INCREMENTAR LOS NIVELES DE SATISFACCIÓN DE LOS USUARIOS</v>
          </cell>
          <cell r="E34">
            <v>0</v>
          </cell>
          <cell r="F34" t="str">
            <v>01: ADMINISTRACIÓN CENTRAL</v>
          </cell>
          <cell r="G34" t="str">
            <v>COORDINACIÓN ZONAL 1</v>
          </cell>
          <cell r="H34" t="str">
            <v>SIN PROYECTO</v>
          </cell>
          <cell r="I34" t="str">
            <v>CONTRATACIÓN DEL SERVICIO DE MANTENIMIENTO PREVENTIVO Y RECARGA DE EXTINTORES ESMERALDAS</v>
          </cell>
          <cell r="J34" t="str">
            <v>NUEVO</v>
          </cell>
          <cell r="K34" t="str">
            <v>53</v>
          </cell>
          <cell r="L34">
            <v>530203</v>
          </cell>
          <cell r="M34" t="str">
            <v>Almacenamiento, Embalaje, Desembalaje, Envase, Desenvase y Recarga de Extintores</v>
          </cell>
          <cell r="N34">
            <v>801</v>
          </cell>
          <cell r="O34">
            <v>2</v>
          </cell>
          <cell r="P34">
            <v>0</v>
          </cell>
          <cell r="Q34">
            <v>0</v>
          </cell>
          <cell r="R34">
            <v>300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300</v>
          </cell>
          <cell r="AH34">
            <v>300</v>
          </cell>
          <cell r="AI34">
            <v>0</v>
          </cell>
          <cell r="AJ34">
            <v>0</v>
          </cell>
          <cell r="AK34">
            <v>0</v>
          </cell>
          <cell r="AL34">
            <v>0</v>
          </cell>
          <cell r="AM34">
            <v>0</v>
          </cell>
          <cell r="AN34">
            <v>0</v>
          </cell>
          <cell r="AO34">
            <v>0</v>
          </cell>
          <cell r="AP34">
            <v>0</v>
          </cell>
          <cell r="AQ34">
            <v>0</v>
          </cell>
          <cell r="AR34">
            <v>0</v>
          </cell>
          <cell r="AS34">
            <v>0</v>
          </cell>
          <cell r="AT34">
            <v>0</v>
          </cell>
          <cell r="AU34">
            <v>0</v>
          </cell>
        </row>
        <row r="35">
          <cell r="A35">
            <v>29</v>
          </cell>
          <cell r="B35" t="str">
            <v>E5. INSTITUCIONAL</v>
          </cell>
          <cell r="C35" t="str">
            <v>FORTALECER LAS CAPACIDADES DEL ESTADO CON ÉNFASIS EN LA ADMINISTRACIÓN DE JUSTICIA Y EFICIENCIA EN LOS PROCESOS DE REGULACIÓN Y CONTROL, CON INDEPENDENCIA Y AUTONOMÍA.</v>
          </cell>
          <cell r="D35" t="str">
            <v>INCREMENTAR LOS NIVELES DE SATISFACCIÓN DE LOS USUARIOS</v>
          </cell>
          <cell r="E35">
            <v>0</v>
          </cell>
          <cell r="F35" t="str">
            <v>01: ADMINISTRACIÓN CENTRAL</v>
          </cell>
          <cell r="G35" t="str">
            <v>COORDINACIÓN ZONAL 1</v>
          </cell>
          <cell r="H35" t="str">
            <v>SIN PROYECTO</v>
          </cell>
          <cell r="I35" t="str">
            <v>CONTRATACIÓN DEL SERVICIO DE MANTENIMIENTO PREVENTIVO Y RECARGA  DE EXTINTORES IMBABURA</v>
          </cell>
          <cell r="J35" t="str">
            <v>NUEVO</v>
          </cell>
          <cell r="K35" t="str">
            <v>53</v>
          </cell>
          <cell r="L35">
            <v>530203</v>
          </cell>
          <cell r="M35" t="str">
            <v>Almacenamiento, Embalaje, Desembalaje, Envase, Desenvase y Recarga de Extintores</v>
          </cell>
          <cell r="N35">
            <v>1001</v>
          </cell>
          <cell r="O35">
            <v>2</v>
          </cell>
          <cell r="P35">
            <v>0</v>
          </cell>
          <cell r="Q35">
            <v>0</v>
          </cell>
          <cell r="R35">
            <v>600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600</v>
          </cell>
          <cell r="AJ35">
            <v>600</v>
          </cell>
          <cell r="AK35">
            <v>0</v>
          </cell>
          <cell r="AL35">
            <v>0</v>
          </cell>
          <cell r="AM35">
            <v>0</v>
          </cell>
          <cell r="AN35">
            <v>0</v>
          </cell>
          <cell r="AO35">
            <v>0</v>
          </cell>
          <cell r="AP35">
            <v>0</v>
          </cell>
          <cell r="AQ35">
            <v>0</v>
          </cell>
          <cell r="AR35">
            <v>0</v>
          </cell>
          <cell r="AS35">
            <v>0</v>
          </cell>
          <cell r="AT35">
            <v>0</v>
          </cell>
          <cell r="AU35">
            <v>0</v>
          </cell>
        </row>
        <row r="36">
          <cell r="A36">
            <v>30</v>
          </cell>
          <cell r="B36" t="str">
            <v>E5. INSTITUCIONAL</v>
          </cell>
          <cell r="C36" t="str">
            <v>FORTALECER LAS CAPACIDADES DEL ESTADO CON ÉNFASIS EN LA ADMINISTRACIÓN DE JUSTICIA Y EFICIENCIA EN LOS PROCESOS DE REGULACIÓN Y CONTROL, CON INDEPENDENCIA Y AUTONOMÍA.</v>
          </cell>
          <cell r="D36" t="str">
            <v>INCREMENTAR LOS NIVELES DE SATISFACCIÓN DE LOS USUARIOS</v>
          </cell>
          <cell r="E36">
            <v>0</v>
          </cell>
          <cell r="F36" t="str">
            <v>01: ADMINISTRACIÓN CENTRAL</v>
          </cell>
          <cell r="G36" t="str">
            <v>COORDINACIÓN ZONAL 1</v>
          </cell>
          <cell r="H36" t="str">
            <v>SIN PROYECTO</v>
          </cell>
          <cell r="I36" t="str">
            <v>CONTRATACIÓN DEL SERVICIO DE ABASTECIMIENTO DE COMBUSTIBLE (DIÉSEL) PARA EL VEHÍCULO INSTITUCIONAL DE PLACAS PEQ-0756 DE LA PROVINCIA DEL CARCHI  Y  PARA EL GRUPO ELECTRÓGENO DE LA AGENCIA TULCÁN.</v>
          </cell>
          <cell r="J36" t="str">
            <v>NUEVO</v>
          </cell>
          <cell r="K36" t="str">
            <v>53</v>
          </cell>
          <cell r="L36">
            <v>530255</v>
          </cell>
          <cell r="M36" t="str">
            <v>Combustibles</v>
          </cell>
          <cell r="N36">
            <v>401</v>
          </cell>
          <cell r="O36">
            <v>2</v>
          </cell>
          <cell r="P36">
            <v>0</v>
          </cell>
          <cell r="Q36">
            <v>0</v>
          </cell>
          <cell r="R36">
            <v>800</v>
          </cell>
          <cell r="S36">
            <v>0</v>
          </cell>
          <cell r="T36">
            <v>0</v>
          </cell>
          <cell r="U36">
            <v>800</v>
          </cell>
          <cell r="V36">
            <v>0</v>
          </cell>
          <cell r="W36">
            <v>0</v>
          </cell>
          <cell r="X36">
            <v>0</v>
          </cell>
          <cell r="Y36">
            <v>0</v>
          </cell>
          <cell r="Z36">
            <v>0</v>
          </cell>
          <cell r="AA36">
            <v>0</v>
          </cell>
          <cell r="AB36">
            <v>100</v>
          </cell>
          <cell r="AC36">
            <v>0</v>
          </cell>
          <cell r="AD36">
            <v>100</v>
          </cell>
          <cell r="AE36">
            <v>0</v>
          </cell>
          <cell r="AF36">
            <v>100</v>
          </cell>
          <cell r="AG36">
            <v>0</v>
          </cell>
          <cell r="AH36">
            <v>100</v>
          </cell>
          <cell r="AI36">
            <v>0</v>
          </cell>
          <cell r="AJ36">
            <v>100</v>
          </cell>
          <cell r="AK36">
            <v>0</v>
          </cell>
          <cell r="AL36">
            <v>100</v>
          </cell>
          <cell r="AM36">
            <v>0</v>
          </cell>
          <cell r="AN36">
            <v>100</v>
          </cell>
          <cell r="AO36">
            <v>0</v>
          </cell>
          <cell r="AP36">
            <v>100</v>
          </cell>
          <cell r="AQ36">
            <v>0</v>
          </cell>
          <cell r="AR36">
            <v>0</v>
          </cell>
          <cell r="AS36">
            <v>0</v>
          </cell>
          <cell r="AT36">
            <v>0</v>
          </cell>
          <cell r="AU36">
            <v>0</v>
          </cell>
        </row>
        <row r="37">
          <cell r="A37">
            <v>31</v>
          </cell>
          <cell r="B37" t="str">
            <v>E5. INSTITUCIONAL</v>
          </cell>
          <cell r="C37" t="str">
            <v>FORTALECER LAS CAPACIDADES DEL ESTADO CON ÉNFASIS EN LA ADMINISTRACIÓN DE JUSTICIA Y EFICIENCIA EN LOS PROCESOS DE REGULACIÓN Y CONTROL, CON INDEPENDENCIA Y AUTONOMÍA.</v>
          </cell>
          <cell r="D37" t="str">
            <v>INCREMENTAR LOS NIVELES DE SATISFACCIÓN DE LOS USUARIOS</v>
          </cell>
          <cell r="E37">
            <v>0</v>
          </cell>
          <cell r="F37" t="str">
            <v>01: ADMINISTRACIÓN CENTRAL</v>
          </cell>
          <cell r="G37" t="str">
            <v>COORDINACIÓN ZONAL 1</v>
          </cell>
          <cell r="H37" t="str">
            <v>SIN PROYECTO</v>
          </cell>
          <cell r="I37" t="str">
            <v>CONTRATACIÓN DEL SERVICIO DE ABASTECIMIENTO DE COMBUSTIBLES (DIESEL) PARA EL VEHÍCULO INSTITUCIONAL DE  PLACAS  PEI2329 Y PARA LOS GENERADORES ELÉCTRICOS DE LAS AGENCIAS DE QUININDÉ Y MUISNE)</v>
          </cell>
          <cell r="J37" t="str">
            <v>NUEVO</v>
          </cell>
          <cell r="K37" t="str">
            <v>53</v>
          </cell>
          <cell r="L37">
            <v>530255</v>
          </cell>
          <cell r="M37" t="str">
            <v>Combustibles</v>
          </cell>
          <cell r="N37">
            <v>801</v>
          </cell>
          <cell r="O37">
            <v>2</v>
          </cell>
          <cell r="P37">
            <v>0</v>
          </cell>
          <cell r="Q37">
            <v>0</v>
          </cell>
          <cell r="R37">
            <v>800</v>
          </cell>
          <cell r="S37">
            <v>0</v>
          </cell>
          <cell r="T37">
            <v>0</v>
          </cell>
          <cell r="U37">
            <v>800</v>
          </cell>
          <cell r="V37">
            <v>0</v>
          </cell>
          <cell r="W37">
            <v>0</v>
          </cell>
          <cell r="X37">
            <v>0</v>
          </cell>
          <cell r="Y37">
            <v>0</v>
          </cell>
          <cell r="Z37">
            <v>800</v>
          </cell>
          <cell r="AA37">
            <v>0</v>
          </cell>
          <cell r="AB37">
            <v>-800</v>
          </cell>
          <cell r="AC37">
            <v>0</v>
          </cell>
          <cell r="AD37">
            <v>0</v>
          </cell>
          <cell r="AE37">
            <v>0</v>
          </cell>
          <cell r="AF37">
            <v>0</v>
          </cell>
          <cell r="AG37">
            <v>0</v>
          </cell>
          <cell r="AH37">
            <v>160</v>
          </cell>
          <cell r="AI37">
            <v>0</v>
          </cell>
          <cell r="AJ37">
            <v>160</v>
          </cell>
          <cell r="AK37">
            <v>0</v>
          </cell>
          <cell r="AL37">
            <v>160</v>
          </cell>
          <cell r="AM37">
            <v>0</v>
          </cell>
          <cell r="AN37">
            <v>160</v>
          </cell>
          <cell r="AO37">
            <v>0</v>
          </cell>
          <cell r="AP37">
            <v>160</v>
          </cell>
          <cell r="AQ37">
            <v>0</v>
          </cell>
          <cell r="AR37">
            <v>0</v>
          </cell>
          <cell r="AS37">
            <v>0</v>
          </cell>
          <cell r="AT37">
            <v>0</v>
          </cell>
          <cell r="AU37">
            <v>0</v>
          </cell>
        </row>
        <row r="38">
          <cell r="A38">
            <v>32</v>
          </cell>
          <cell r="B38" t="str">
            <v>E5. INSTITUCIONAL</v>
          </cell>
          <cell r="C38" t="str">
            <v>FORTALECER LAS CAPACIDADES DEL ESTADO CON ÉNFASIS EN LA ADMINISTRACIÓN DE JUSTICIA Y EFICIENCIA EN LOS PROCESOS DE REGULACIÓN Y CONTROL, CON INDEPENDENCIA Y AUTONOMÍA.</v>
          </cell>
          <cell r="D38" t="str">
            <v>INCREMENTAR LOS NIVELES DE SATISFACCIÓN DE LOS USUARIOS</v>
          </cell>
          <cell r="E38">
            <v>0</v>
          </cell>
          <cell r="F38" t="str">
            <v>01: ADMINISTRACIÓN CENTRAL</v>
          </cell>
          <cell r="G38" t="str">
            <v>COORDINACIÓN ZONAL 1</v>
          </cell>
          <cell r="H38" t="str">
            <v>SIN PROYECTO</v>
          </cell>
          <cell r="I38" t="str">
            <v>CONTRATACIÓN DEL SERVICIO DE ABASTECIMIENTO DE COMBUSTIBLES (DIESEL) PARA LOS VEHÍCULOS INSTITUCIONALES PLACAS PEQ0777 Y PEQ0779 Y PARA LOS GENERADORES ELÉCTRICOS DE LAS AGENCIAS DE IBARRA Y OTAVALO DE LA COORDINACIÓN ZONAL 1</v>
          </cell>
          <cell r="J38" t="str">
            <v>NUEVO</v>
          </cell>
          <cell r="K38" t="str">
            <v>53</v>
          </cell>
          <cell r="L38">
            <v>530255</v>
          </cell>
          <cell r="M38" t="str">
            <v>Combustibles</v>
          </cell>
          <cell r="N38">
            <v>1001</v>
          </cell>
          <cell r="O38">
            <v>2</v>
          </cell>
          <cell r="P38">
            <v>0</v>
          </cell>
          <cell r="Q38">
            <v>0</v>
          </cell>
          <cell r="R38">
            <v>2660</v>
          </cell>
          <cell r="S38">
            <v>0</v>
          </cell>
          <cell r="T38">
            <v>0</v>
          </cell>
          <cell r="U38">
            <v>2660</v>
          </cell>
          <cell r="V38">
            <v>0</v>
          </cell>
          <cell r="W38">
            <v>0</v>
          </cell>
          <cell r="X38">
            <v>0</v>
          </cell>
          <cell r="Y38">
            <v>0</v>
          </cell>
          <cell r="Z38">
            <v>0</v>
          </cell>
          <cell r="AA38">
            <v>0</v>
          </cell>
          <cell r="AB38">
            <v>333</v>
          </cell>
          <cell r="AC38">
            <v>0</v>
          </cell>
          <cell r="AD38">
            <v>333</v>
          </cell>
          <cell r="AE38">
            <v>0</v>
          </cell>
          <cell r="AF38">
            <v>333</v>
          </cell>
          <cell r="AG38">
            <v>0</v>
          </cell>
          <cell r="AH38">
            <v>333</v>
          </cell>
          <cell r="AI38">
            <v>0</v>
          </cell>
          <cell r="AJ38">
            <v>333</v>
          </cell>
          <cell r="AK38">
            <v>0</v>
          </cell>
          <cell r="AL38">
            <v>333</v>
          </cell>
          <cell r="AM38">
            <v>0</v>
          </cell>
          <cell r="AN38">
            <v>333</v>
          </cell>
          <cell r="AO38">
            <v>0</v>
          </cell>
          <cell r="AP38">
            <v>329</v>
          </cell>
          <cell r="AQ38">
            <v>0</v>
          </cell>
          <cell r="AR38">
            <v>0</v>
          </cell>
          <cell r="AS38">
            <v>0</v>
          </cell>
          <cell r="AT38">
            <v>0</v>
          </cell>
          <cell r="AU38">
            <v>0</v>
          </cell>
        </row>
        <row r="39">
          <cell r="A39">
            <v>33</v>
          </cell>
          <cell r="B39" t="str">
            <v>E5. INSTITUCIONAL</v>
          </cell>
          <cell r="C39" t="str">
            <v>FORTALECER LAS CAPACIDADES DEL ESTADO CON ÉNFASIS EN LA ADMINISTRACIÓN DE JUSTICIA Y EFICIENCIA EN LOS PROCESOS DE REGULACIÓN Y CONTROL, CON INDEPENDENCIA Y AUTONOMÍA.</v>
          </cell>
          <cell r="D39" t="str">
            <v>INCREMENTAR LOS NIVELES DE SATISFACCIÓN DE LOS USUARIOS</v>
          </cell>
          <cell r="E39">
            <v>0</v>
          </cell>
          <cell r="F39" t="str">
            <v>01: ADMINISTRACIÓN CENTRAL</v>
          </cell>
          <cell r="G39" t="str">
            <v>COORDINACIÓN ZONAL 1</v>
          </cell>
          <cell r="H39" t="str">
            <v>SIN PROYECTO</v>
          </cell>
          <cell r="I39" t="str">
            <v>PAGO REEMBOLSO DE COMBUSTIBLE IMBABURA</v>
          </cell>
          <cell r="J39" t="str">
            <v>NUEVO</v>
          </cell>
          <cell r="K39" t="str">
            <v>53</v>
          </cell>
          <cell r="L39">
            <v>530255</v>
          </cell>
          <cell r="M39" t="str">
            <v>Combustibles</v>
          </cell>
          <cell r="N39">
            <v>1001</v>
          </cell>
          <cell r="O39">
            <v>2</v>
          </cell>
          <cell r="P39">
            <v>0</v>
          </cell>
          <cell r="Q39">
            <v>0</v>
          </cell>
          <cell r="R39">
            <v>100</v>
          </cell>
          <cell r="S39">
            <v>100</v>
          </cell>
          <cell r="T39">
            <v>0</v>
          </cell>
          <cell r="U39">
            <v>0</v>
          </cell>
          <cell r="V39">
            <v>0</v>
          </cell>
          <cell r="W39">
            <v>0</v>
          </cell>
          <cell r="X39">
            <v>100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100</v>
          </cell>
          <cell r="AT39">
            <v>0</v>
          </cell>
          <cell r="AU39">
            <v>0</v>
          </cell>
        </row>
        <row r="40">
          <cell r="A40">
            <v>34</v>
          </cell>
          <cell r="B40" t="str">
            <v>E5. INSTITUCIONAL</v>
          </cell>
          <cell r="C40" t="str">
            <v>FORTALECER LAS CAPACIDADES DEL ESTADO CON ÉNFASIS EN LA ADMINISTRACIÓN DE JUSTICIA Y EFICIENCIA EN LOS PROCESOS DE REGULACIÓN Y CONTROL, CON INDEPENDENCIA Y AUTONOMÍA.</v>
          </cell>
          <cell r="D40" t="str">
            <v>INCREMENTAR LOS NIVELES DE SATISFACCIÓN DE LOS USUARIOS</v>
          </cell>
          <cell r="E40">
            <v>0</v>
          </cell>
          <cell r="F40" t="str">
            <v>01: ADMINISTRACIÓN CENTRAL</v>
          </cell>
          <cell r="G40" t="str">
            <v>COORDINACIÓN ZONAL 1</v>
          </cell>
          <cell r="H40" t="str">
            <v>SIN PROYECTO</v>
          </cell>
          <cell r="I40" t="str">
            <v>VIÁTICOS Y SUBSISTENCIAS EN EL INTERIOR PARA LA OFICINA TÉCNICA IMBABURA</v>
          </cell>
          <cell r="J40" t="str">
            <v>NUEVO</v>
          </cell>
          <cell r="K40" t="str">
            <v>53</v>
          </cell>
          <cell r="L40">
            <v>530303</v>
          </cell>
          <cell r="M40" t="str">
            <v>Viáticos y Subsistencias en el Interior</v>
          </cell>
          <cell r="N40">
            <v>1001</v>
          </cell>
          <cell r="O40">
            <v>2</v>
          </cell>
          <cell r="P40">
            <v>0</v>
          </cell>
          <cell r="Q40">
            <v>0</v>
          </cell>
          <cell r="R40">
            <v>900</v>
          </cell>
          <cell r="S40">
            <v>0</v>
          </cell>
          <cell r="T40">
            <v>0</v>
          </cell>
          <cell r="U40">
            <v>300</v>
          </cell>
          <cell r="V40">
            <v>0</v>
          </cell>
          <cell r="W40">
            <v>0</v>
          </cell>
          <cell r="X40">
            <v>0</v>
          </cell>
          <cell r="Y40">
            <v>0</v>
          </cell>
          <cell r="Z40">
            <v>0</v>
          </cell>
          <cell r="AA40">
            <v>300</v>
          </cell>
          <cell r="AB40">
            <v>300</v>
          </cell>
          <cell r="AC40">
            <v>0</v>
          </cell>
          <cell r="AD40">
            <v>0</v>
          </cell>
          <cell r="AE40">
            <v>0</v>
          </cell>
          <cell r="AF40">
            <v>0</v>
          </cell>
          <cell r="AG40">
            <v>300</v>
          </cell>
          <cell r="AH40">
            <v>300</v>
          </cell>
          <cell r="AI40">
            <v>0</v>
          </cell>
          <cell r="AJ40">
            <v>0</v>
          </cell>
          <cell r="AK40">
            <v>0</v>
          </cell>
          <cell r="AL40">
            <v>0</v>
          </cell>
          <cell r="AM40">
            <v>300</v>
          </cell>
          <cell r="AN40">
            <v>300</v>
          </cell>
          <cell r="AO40">
            <v>0</v>
          </cell>
          <cell r="AP40">
            <v>0</v>
          </cell>
          <cell r="AQ40">
            <v>0</v>
          </cell>
          <cell r="AR40">
            <v>0</v>
          </cell>
          <cell r="AS40">
            <v>0</v>
          </cell>
          <cell r="AT40">
            <v>0</v>
          </cell>
          <cell r="AU40">
            <v>0</v>
          </cell>
        </row>
        <row r="41">
          <cell r="A41">
            <v>35</v>
          </cell>
          <cell r="B41" t="str">
            <v>E5. INSTITUCIONAL</v>
          </cell>
          <cell r="C41" t="str">
            <v>FORTALECER LAS CAPACIDADES DEL ESTADO CON ÉNFASIS EN LA ADMINISTRACIÓN DE JUSTICIA Y EFICIENCIA EN LOS PROCESOS DE REGULACIÓN Y CONTROL, CON INDEPENDENCIA Y AUTONOMÍA.</v>
          </cell>
          <cell r="D41" t="str">
            <v>INCREMENTAR LOS NIVELES DE SATISFACCIÓN DE LOS USUARIOS</v>
          </cell>
          <cell r="E41">
            <v>0</v>
          </cell>
          <cell r="F41" t="str">
            <v>01: ADMINISTRACIÓN CENTRAL</v>
          </cell>
          <cell r="G41" t="str">
            <v>COORDINACIÓN ZONAL 1</v>
          </cell>
          <cell r="H41" t="str">
            <v>SIN PROYECTO</v>
          </cell>
          <cell r="I41" t="str">
            <v>VIÁTICOS Y SUBSISTENCIAS EN EL INTERIOR PARA EL PERSONAL ADMINISTRATIVO - FINANCIERO DE LA ZONA 1</v>
          </cell>
          <cell r="J41" t="str">
            <v>NUEVO</v>
          </cell>
          <cell r="K41" t="str">
            <v>53</v>
          </cell>
          <cell r="L41">
            <v>530303</v>
          </cell>
          <cell r="M41" t="str">
            <v>Viáticos y Subsistencias en el Interior</v>
          </cell>
          <cell r="N41">
            <v>1001</v>
          </cell>
          <cell r="O41">
            <v>2</v>
          </cell>
          <cell r="P41">
            <v>0</v>
          </cell>
          <cell r="Q41">
            <v>0</v>
          </cell>
          <cell r="R41">
            <v>4800</v>
          </cell>
          <cell r="S41">
            <v>0</v>
          </cell>
          <cell r="T41">
            <v>0</v>
          </cell>
          <cell r="U41">
            <v>900</v>
          </cell>
          <cell r="V41">
            <v>900</v>
          </cell>
          <cell r="W41">
            <v>0</v>
          </cell>
          <cell r="X41">
            <v>0</v>
          </cell>
          <cell r="Y41">
            <v>900</v>
          </cell>
          <cell r="Z41">
            <v>900</v>
          </cell>
          <cell r="AA41">
            <v>0</v>
          </cell>
          <cell r="AB41">
            <v>0</v>
          </cell>
          <cell r="AC41">
            <v>900</v>
          </cell>
          <cell r="AD41">
            <v>1200</v>
          </cell>
          <cell r="AE41">
            <v>0</v>
          </cell>
          <cell r="AF41">
            <v>0</v>
          </cell>
          <cell r="AG41">
            <v>900</v>
          </cell>
          <cell r="AH41">
            <v>900</v>
          </cell>
          <cell r="AI41">
            <v>0</v>
          </cell>
          <cell r="AJ41">
            <v>0</v>
          </cell>
          <cell r="AK41">
            <v>0</v>
          </cell>
          <cell r="AL41">
            <v>0</v>
          </cell>
          <cell r="AM41">
            <v>0</v>
          </cell>
          <cell r="AN41">
            <v>0</v>
          </cell>
          <cell r="AO41">
            <v>900</v>
          </cell>
          <cell r="AP41">
            <v>900</v>
          </cell>
          <cell r="AQ41">
            <v>0</v>
          </cell>
          <cell r="AR41">
            <v>0</v>
          </cell>
          <cell r="AS41">
            <v>4500</v>
          </cell>
          <cell r="AT41">
            <v>675</v>
          </cell>
          <cell r="AU41">
            <v>675</v>
          </cell>
        </row>
        <row r="42">
          <cell r="A42">
            <v>36</v>
          </cell>
          <cell r="B42" t="str">
            <v>E5. INSTITUCIONAL</v>
          </cell>
          <cell r="C42" t="str">
            <v>FORTALECER LAS CAPACIDADES DEL ESTADO CON ÉNFASIS EN LA ADMINISTRACIÓN DE JUSTICIA Y EFICIENCIA EN LOS PROCESOS DE REGULACIÓN Y CONTROL, CON INDEPENDENCIA Y AUTONOMÍA.</v>
          </cell>
          <cell r="D42" t="str">
            <v>INCREMENTAR LOS NIVELES DE SATISFACCIÓN DE LOS USUARIOS</v>
          </cell>
          <cell r="E42">
            <v>0</v>
          </cell>
          <cell r="F42" t="str">
            <v>01: ADMINISTRACIÓN CENTRAL</v>
          </cell>
          <cell r="G42" t="str">
            <v>COORDINACIÓN ZONAL 1</v>
          </cell>
          <cell r="H42" t="str">
            <v>SIN PROYECTO</v>
          </cell>
          <cell r="I42" t="str">
            <v>VIÁTICOS Y SUBSISTENCIAS EN EL INTERIOR PARA LA OFICINA TÉCNICA ESMERALDAS</v>
          </cell>
          <cell r="J42" t="str">
            <v>NUEVO</v>
          </cell>
          <cell r="K42" t="str">
            <v>53</v>
          </cell>
          <cell r="L42">
            <v>530303</v>
          </cell>
          <cell r="M42" t="str">
            <v>Viáticos y Subsistencias en el Interior</v>
          </cell>
          <cell r="N42">
            <v>801</v>
          </cell>
          <cell r="O42">
            <v>2</v>
          </cell>
          <cell r="P42">
            <v>0</v>
          </cell>
          <cell r="Q42">
            <v>0</v>
          </cell>
          <cell r="R42">
            <v>500</v>
          </cell>
          <cell r="S42">
            <v>0</v>
          </cell>
          <cell r="T42">
            <v>0</v>
          </cell>
          <cell r="U42">
            <v>0</v>
          </cell>
          <cell r="V42">
            <v>0</v>
          </cell>
          <cell r="W42">
            <v>300</v>
          </cell>
          <cell r="X42">
            <v>300</v>
          </cell>
          <cell r="Y42">
            <v>0</v>
          </cell>
          <cell r="Z42">
            <v>0</v>
          </cell>
          <cell r="AA42">
            <v>0</v>
          </cell>
          <cell r="AB42">
            <v>0</v>
          </cell>
          <cell r="AC42">
            <v>0</v>
          </cell>
          <cell r="AD42">
            <v>200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row>
        <row r="43">
          <cell r="A43">
            <v>37</v>
          </cell>
          <cell r="B43" t="str">
            <v>E5. INSTITUCIONAL</v>
          </cell>
          <cell r="C43" t="str">
            <v>FORTALECER LAS CAPACIDADES DEL ESTADO CON ÉNFASIS EN LA ADMINISTRACIÓN DE JUSTICIA Y EFICIENCIA EN LOS PROCESOS DE REGULACIÓN Y CONTROL, CON INDEPENDENCIA Y AUTONOMÍA.</v>
          </cell>
          <cell r="D43" t="str">
            <v>INCREMENTAR LOS NIVELES DE SATISFACCIÓN DE LOS USUARIOS</v>
          </cell>
          <cell r="E43">
            <v>0</v>
          </cell>
          <cell r="F43" t="str">
            <v>01: ADMINISTRACIÓN CENTRAL</v>
          </cell>
          <cell r="G43" t="str">
            <v>COORDINACIÓN ZONAL 1</v>
          </cell>
          <cell r="H43" t="str">
            <v>SIN PROYECTO</v>
          </cell>
          <cell r="I43" t="str">
            <v>VIÁTICOS Y SUBSISTENCIAS EN EL INTERIOR PARA LA OFICINA TÉCNICA CARCHI</v>
          </cell>
          <cell r="J43" t="str">
            <v>NUEVO</v>
          </cell>
          <cell r="K43" t="str">
            <v>53</v>
          </cell>
          <cell r="L43">
            <v>530303</v>
          </cell>
          <cell r="M43" t="str">
            <v>Viáticos y Subsistencias en el Interior</v>
          </cell>
          <cell r="N43">
            <v>401</v>
          </cell>
          <cell r="O43">
            <v>2</v>
          </cell>
          <cell r="P43">
            <v>0</v>
          </cell>
          <cell r="Q43">
            <v>0</v>
          </cell>
          <cell r="R43">
            <v>500</v>
          </cell>
          <cell r="S43">
            <v>0</v>
          </cell>
          <cell r="T43">
            <v>0</v>
          </cell>
          <cell r="U43">
            <v>0</v>
          </cell>
          <cell r="V43">
            <v>0</v>
          </cell>
          <cell r="W43">
            <v>250</v>
          </cell>
          <cell r="X43">
            <v>0</v>
          </cell>
          <cell r="Y43">
            <v>0</v>
          </cell>
          <cell r="Z43">
            <v>0</v>
          </cell>
          <cell r="AA43">
            <v>0</v>
          </cell>
          <cell r="AB43">
            <v>0</v>
          </cell>
          <cell r="AC43">
            <v>250</v>
          </cell>
          <cell r="AD43">
            <v>500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row>
        <row r="44">
          <cell r="A44">
            <v>38</v>
          </cell>
          <cell r="B44" t="str">
            <v>E5. INSTITUCIONAL</v>
          </cell>
          <cell r="C44" t="str">
            <v>FORTALECER LAS CAPACIDADES DEL ESTADO CON ÉNFASIS EN LA ADMINISTRACIÓN DE JUSTICIA Y EFICIENCIA EN LOS PROCESOS DE REGULACIÓN Y CONTROL, CON INDEPENDENCIA Y AUTONOMÍA.</v>
          </cell>
          <cell r="D44" t="str">
            <v>INCREMENTAR LOS NIVELES DE SATISFACCIÓN DE LOS USUARIOS</v>
          </cell>
          <cell r="E44">
            <v>0</v>
          </cell>
          <cell r="F44" t="str">
            <v>01: ADMINISTRACIÓN CENTRAL</v>
          </cell>
          <cell r="G44" t="str">
            <v>COORDINACIÓN ZONAL 1</v>
          </cell>
          <cell r="H44" t="str">
            <v>SIN PROYECTO</v>
          </cell>
          <cell r="I44" t="str">
            <v>PAGO DE IMPUESTOS, CONTRIBUCIONES DE MEJORAS Y PERMISOS DE FUNCIONAMIENTO PARA LA COORDINACIÓN DE OFICINA TÉCNICA CARCHI</v>
          </cell>
          <cell r="J44" t="str">
            <v>NUEVO</v>
          </cell>
          <cell r="K44" t="str">
            <v>57</v>
          </cell>
          <cell r="L44">
            <v>570102</v>
          </cell>
          <cell r="M44" t="str">
            <v>Tasas Generales, Impuestos, Contribuciones, Permisos, Licencias y Patentes</v>
          </cell>
          <cell r="N44">
            <v>401</v>
          </cell>
          <cell r="O44">
            <v>2</v>
          </cell>
          <cell r="P44">
            <v>0</v>
          </cell>
          <cell r="Q44">
            <v>0</v>
          </cell>
          <cell r="R44">
            <v>250</v>
          </cell>
          <cell r="S44">
            <v>0</v>
          </cell>
          <cell r="T44">
            <v>0</v>
          </cell>
          <cell r="U44">
            <v>250</v>
          </cell>
          <cell r="V44">
            <v>250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222.84</v>
          </cell>
          <cell r="AT44">
            <v>222.84</v>
          </cell>
          <cell r="AU44">
            <v>165.84</v>
          </cell>
        </row>
        <row r="45">
          <cell r="A45">
            <v>39</v>
          </cell>
          <cell r="B45" t="str">
            <v>E5. INSTITUCIONAL</v>
          </cell>
          <cell r="C45" t="str">
            <v>FORTALECER LAS CAPACIDADES DEL ESTADO CON ÉNFASIS EN LA ADMINISTRACIÓN DE JUSTICIA Y EFICIENCIA EN LOS PROCESOS DE REGULACIÓN Y CONTROL, CON INDEPENDENCIA Y AUTONOMÍA.</v>
          </cell>
          <cell r="D45" t="str">
            <v>INCREMENTAR LOS NIVELES DE SATISFACCIÓN DE LOS USUARIOS</v>
          </cell>
          <cell r="E45">
            <v>0</v>
          </cell>
          <cell r="F45" t="str">
            <v>01: ADMINISTRACIÓN CENTRAL</v>
          </cell>
          <cell r="G45" t="str">
            <v>COORDINACIÓN ZONAL 1</v>
          </cell>
          <cell r="H45" t="str">
            <v>SIN PROYECTO</v>
          </cell>
          <cell r="I45" t="str">
            <v>PAGO DE IMPUESTOS, CONTRIBUCIONES DE MEJORAS Y PERMISOS DE FUNCIONAMIENTO PARA LA COORDINACIÓN DE OFICINA TÉCNICA ESMERALDAS</v>
          </cell>
          <cell r="J45" t="str">
            <v>NUEVO</v>
          </cell>
          <cell r="K45" t="str">
            <v>57</v>
          </cell>
          <cell r="L45">
            <v>570102</v>
          </cell>
          <cell r="M45" t="str">
            <v>Tasas Generales, Impuestos, Contribuciones, Permisos, Licencias y Patentes</v>
          </cell>
          <cell r="N45">
            <v>801</v>
          </cell>
          <cell r="O45">
            <v>2</v>
          </cell>
          <cell r="P45">
            <v>0</v>
          </cell>
          <cell r="Q45">
            <v>0</v>
          </cell>
          <cell r="R45">
            <v>1300</v>
          </cell>
          <cell r="S45">
            <v>0</v>
          </cell>
          <cell r="T45">
            <v>0</v>
          </cell>
          <cell r="U45">
            <v>1300</v>
          </cell>
          <cell r="V45">
            <v>1300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1300</v>
          </cell>
          <cell r="AT45">
            <v>45.4</v>
          </cell>
          <cell r="AU45">
            <v>45.4</v>
          </cell>
        </row>
        <row r="46">
          <cell r="A46">
            <v>40</v>
          </cell>
          <cell r="B46" t="str">
            <v>E5. INSTITUCIONAL</v>
          </cell>
          <cell r="C46" t="str">
            <v>FORTALECER LAS CAPACIDADES DEL ESTADO CON ÉNFASIS EN LA ADMINISTRACIÓN DE JUSTICIA Y EFICIENCIA EN LOS PROCESOS DE REGULACIÓN Y CONTROL, CON INDEPENDENCIA Y AUTONOMÍA.</v>
          </cell>
          <cell r="D46" t="str">
            <v>INCREMENTAR LOS NIVELES DE SATISFACCIÓN DE LOS USUARIOS</v>
          </cell>
          <cell r="E46">
            <v>0</v>
          </cell>
          <cell r="F46" t="str">
            <v>01: ADMINISTRACIÓN CENTRAL</v>
          </cell>
          <cell r="G46" t="str">
            <v>COORDINACIÓN ZONAL 1</v>
          </cell>
          <cell r="H46" t="str">
            <v>SIN PROYECTO</v>
          </cell>
          <cell r="I46" t="str">
            <v>PAGO DE IMPUESTOS, CONTRIBUCIONES DE MEJORAS Y PERMISOS DE FUNCIONAMIENTO PARA LA COORDINACIÓN DE OFICINA TÉCNICA IMBABURA</v>
          </cell>
          <cell r="J46" t="str">
            <v>NUEVO</v>
          </cell>
          <cell r="K46" t="str">
            <v>57</v>
          </cell>
          <cell r="L46">
            <v>570102</v>
          </cell>
          <cell r="M46" t="str">
            <v>Tasas Generales, Impuestos, Contribuciones, Permisos, Licencias y Patentes</v>
          </cell>
          <cell r="N46">
            <v>1001</v>
          </cell>
          <cell r="O46">
            <v>2</v>
          </cell>
          <cell r="P46">
            <v>0</v>
          </cell>
          <cell r="Q46">
            <v>0</v>
          </cell>
          <cell r="R46">
            <v>1100</v>
          </cell>
          <cell r="S46">
            <v>0</v>
          </cell>
          <cell r="T46">
            <v>0</v>
          </cell>
          <cell r="U46">
            <v>1100</v>
          </cell>
          <cell r="V46">
            <v>1100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492.41</v>
          </cell>
          <cell r="AT46">
            <v>392.41</v>
          </cell>
          <cell r="AU46">
            <v>392.41</v>
          </cell>
        </row>
        <row r="47">
          <cell r="A47">
            <v>41</v>
          </cell>
          <cell r="B47" t="str">
            <v>E5. INSTITUCIONAL</v>
          </cell>
          <cell r="C47" t="str">
            <v>FORTALECER LAS CAPACIDADES DEL ESTADO CON ÉNFASIS EN LA ADMINISTRACIÓN DE JUSTICIA Y EFICIENCIA EN LOS PROCESOS DE REGULACIÓN Y CONTROL, CON INDEPENDENCIA Y AUTONOMÍA.</v>
          </cell>
          <cell r="D47" t="str">
            <v>INCREMENTAR LOS NIVELES DE SATISFACCIÓN DE LOS USUARIOS</v>
          </cell>
          <cell r="E47">
            <v>0</v>
          </cell>
          <cell r="F47" t="str">
            <v>01: ADMINISTRACIÓN CENTRAL</v>
          </cell>
          <cell r="G47" t="str">
            <v>COORDINACIÓN ZONAL 1</v>
          </cell>
          <cell r="H47" t="str">
            <v>SIN PROYECTO</v>
          </cell>
          <cell r="I47" t="str">
            <v>CREACIÓN DE FONDO DE CAJA CHICA PARA LA UNIDAD DE TRANSPORTES DE LA PROVINCIA DE IMBABURA</v>
          </cell>
          <cell r="J47" t="str">
            <v>NUEVO</v>
          </cell>
          <cell r="K47" t="str">
            <v>57</v>
          </cell>
          <cell r="L47">
            <v>570102</v>
          </cell>
          <cell r="M47" t="str">
            <v>Tasas Generales, Impuestos, Contribuciones, Permisos, Licencias y Patentes</v>
          </cell>
          <cell r="N47">
            <v>1001</v>
          </cell>
          <cell r="O47">
            <v>2</v>
          </cell>
          <cell r="P47">
            <v>0</v>
          </cell>
          <cell r="Q47">
            <v>0</v>
          </cell>
          <cell r="R47">
            <v>200</v>
          </cell>
          <cell r="S47">
            <v>0</v>
          </cell>
          <cell r="T47">
            <v>0</v>
          </cell>
          <cell r="U47">
            <v>200</v>
          </cell>
          <cell r="V47">
            <v>0</v>
          </cell>
          <cell r="W47">
            <v>0</v>
          </cell>
          <cell r="X47">
            <v>200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row>
        <row r="48">
          <cell r="A48">
            <v>42</v>
          </cell>
          <cell r="B48" t="str">
            <v>E5. INSTITUCIONAL</v>
          </cell>
          <cell r="C48" t="str">
            <v>FORTALECER LAS CAPACIDADES DEL ESTADO CON ÉNFASIS EN LA ADMINISTRACIÓN DE JUSTICIA Y EFICIENCIA EN LOS PROCESOS DE REGULACIÓN Y CONTROL, CON INDEPENDENCIA Y AUTONOMÍA.</v>
          </cell>
          <cell r="D48" t="str">
            <v>INCREMENTAR LOS NIVELES DE SATISFACCIÓN DE LOS USUARIOS</v>
          </cell>
          <cell r="E48">
            <v>0</v>
          </cell>
          <cell r="F48" t="str">
            <v>01: ADMINISTRACIÓN CENTRAL</v>
          </cell>
          <cell r="G48" t="str">
            <v>COORDINACIÓN ZONAL 1</v>
          </cell>
          <cell r="H48" t="str">
            <v>SIN PROYECTO</v>
          </cell>
          <cell r="I48" t="str">
            <v>CREACIÓN DE FONDO DE CAJA CHICA PARA LA UNIDAD DE TRANSPORTES DE LA PROVINCIA DE CARCHI</v>
          </cell>
          <cell r="J48" t="str">
            <v>NUEVO</v>
          </cell>
          <cell r="K48" t="str">
            <v>57</v>
          </cell>
          <cell r="L48">
            <v>570102</v>
          </cell>
          <cell r="M48" t="str">
            <v>Tasas Generales, Impuestos, Contribuciones, Permisos, Licencias y Patentes</v>
          </cell>
          <cell r="N48">
            <v>401</v>
          </cell>
          <cell r="O48">
            <v>2</v>
          </cell>
          <cell r="P48">
            <v>0</v>
          </cell>
          <cell r="Q48">
            <v>0</v>
          </cell>
          <cell r="R48">
            <v>100</v>
          </cell>
          <cell r="S48">
            <v>0</v>
          </cell>
          <cell r="T48">
            <v>0</v>
          </cell>
          <cell r="U48">
            <v>100</v>
          </cell>
          <cell r="V48">
            <v>0</v>
          </cell>
          <cell r="W48">
            <v>0</v>
          </cell>
          <cell r="X48">
            <v>100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row>
        <row r="49">
          <cell r="A49">
            <v>43</v>
          </cell>
          <cell r="B49" t="str">
            <v>E5. INSTITUCIONAL</v>
          </cell>
          <cell r="C49" t="str">
            <v>FORTALECER LAS CAPACIDADES DEL ESTADO CON ÉNFASIS EN LA ADMINISTRACIÓN DE JUSTICIA Y EFICIENCIA EN LOS PROCESOS DE REGULACIÓN Y CONTROL, CON INDEPENDENCIA Y AUTONOMÍA.</v>
          </cell>
          <cell r="D49" t="str">
            <v>INCREMENTAR LOS NIVELES DE SATISFACCIÓN DE LOS USUARIOS</v>
          </cell>
          <cell r="E49">
            <v>0</v>
          </cell>
          <cell r="F49" t="str">
            <v>01: ADMINISTRACIÓN CENTRAL</v>
          </cell>
          <cell r="G49" t="str">
            <v>COORDINACIÓN ZONAL 1</v>
          </cell>
          <cell r="H49" t="str">
            <v>SIN PROYECTO</v>
          </cell>
          <cell r="I49" t="str">
            <v>SERVICIO DE MANTENIMIENTO PREVENTIVO Y CORRECTIVO DE IMPRESORAS DE LA COORDINACIÓN ZONAL 1</v>
          </cell>
          <cell r="J49" t="str">
            <v>NUEVO</v>
          </cell>
          <cell r="K49" t="str">
            <v>53</v>
          </cell>
          <cell r="L49">
            <v>530813</v>
          </cell>
          <cell r="M49" t="str">
            <v>Repuestos y Accesorios</v>
          </cell>
          <cell r="N49">
            <v>1001</v>
          </cell>
          <cell r="O49">
            <v>2</v>
          </cell>
          <cell r="P49">
            <v>0</v>
          </cell>
          <cell r="Q49">
            <v>0</v>
          </cell>
          <cell r="R49">
            <v>5658</v>
          </cell>
          <cell r="S49">
            <v>0</v>
          </cell>
          <cell r="T49">
            <v>0</v>
          </cell>
          <cell r="U49">
            <v>0</v>
          </cell>
          <cell r="V49">
            <v>0</v>
          </cell>
          <cell r="W49">
            <v>0</v>
          </cell>
          <cell r="X49">
            <v>5658</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row>
        <row r="50">
          <cell r="A50">
            <v>44</v>
          </cell>
          <cell r="B50" t="str">
            <v>E5. INSTITUCIONAL</v>
          </cell>
          <cell r="C50" t="str">
            <v>FORTALECER LAS CAPACIDADES DEL ESTADO CON ÉNFASIS EN LA ADMINISTRACIÓN DE JUSTICIA Y EFICIENCIA EN LOS PROCESOS DE REGULACIÓN Y CONTROL, CON INDEPENDENCIA Y AUTONOMÍA.</v>
          </cell>
          <cell r="D50" t="str">
            <v>INCREMENTAR LOS NIVELES DE SATISFACCIÓN DE LOS USUARIOS</v>
          </cell>
          <cell r="E50">
            <v>0</v>
          </cell>
          <cell r="F50" t="str">
            <v>01: ADMINISTRACIÓN CENTRAL</v>
          </cell>
          <cell r="G50" t="str">
            <v>COORDINACIÓN ZONAL 1</v>
          </cell>
          <cell r="H50" t="str">
            <v>SIN PROYECTO</v>
          </cell>
          <cell r="I50" t="str">
            <v>ADQUISICIÓN DE MATERIAL ELÉCTRICO, PLOMERÍA Y CONSTRUCCIÓN PARA TRABAJOS VARIOS EN LAS AGENCIAS DE LA COORDINACIÓN ZONAL 1 DE REGISTRO CIVIL, IDENTIFICACIÓN Y CEDULACIÓN</v>
          </cell>
          <cell r="J50" t="str">
            <v>NUEVO</v>
          </cell>
          <cell r="K50" t="str">
            <v>53</v>
          </cell>
          <cell r="L50">
            <v>530811</v>
          </cell>
          <cell r="M50" t="str">
            <v>Insumos, Materiales y Suministros para Construcción, Electricidad, Plomería, Carpintería, Señalización Vial, Navegación, Contra Incendios y Placas</v>
          </cell>
          <cell r="N50">
            <v>1001</v>
          </cell>
          <cell r="O50">
            <v>2</v>
          </cell>
          <cell r="P50">
            <v>0</v>
          </cell>
          <cell r="Q50">
            <v>0</v>
          </cell>
          <cell r="R50">
            <v>5750</v>
          </cell>
          <cell r="S50">
            <v>0</v>
          </cell>
          <cell r="T50">
            <v>0</v>
          </cell>
          <cell r="U50">
            <v>0</v>
          </cell>
          <cell r="V50">
            <v>0</v>
          </cell>
          <cell r="W50">
            <v>0</v>
          </cell>
          <cell r="X50">
            <v>5750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5750</v>
          </cell>
          <cell r="AT50">
            <v>5750</v>
          </cell>
          <cell r="AU50">
            <v>5750</v>
          </cell>
        </row>
        <row r="51">
          <cell r="A51">
            <v>45</v>
          </cell>
          <cell r="B51" t="str">
            <v>E5. INSTITUCIONAL</v>
          </cell>
          <cell r="C51" t="str">
            <v>FORTALECER LAS CAPACIDADES DEL ESTADO CON ÉNFASIS EN LA ADMINISTRACIÓN DE JUSTICIA Y EFICIENCIA EN LOS PROCESOS DE REGULACIÓN Y CONTROL, CON INDEPENDENCIA Y AUTONOMÍA.</v>
          </cell>
          <cell r="D51" t="str">
            <v>INCREMENTAR LOS NIVELES DE SATISFACCIÓN DE LOS USUARIOS</v>
          </cell>
          <cell r="E51">
            <v>0</v>
          </cell>
          <cell r="F51" t="str">
            <v>01: ADMINISTRACIÓN CENTRAL</v>
          </cell>
          <cell r="G51" t="str">
            <v>COORDINACIÓN ZONAL 1</v>
          </cell>
          <cell r="H51" t="str">
            <v>SIN PROYECTO</v>
          </cell>
          <cell r="I51" t="str">
            <v>CONTRATACIÓN DEL SERVICIO DE FUMIGACIÓN, DESINSECTACIÓN Y DESRATIZACIÓN DE LAS ÁREAS DE ARCHIVO Y BODEGAS DE LAS AGENCIAS PERTENECIENTES A LA COORDINACIÓN ZONAL 1.</v>
          </cell>
          <cell r="J51" t="str">
            <v>NUEVO</v>
          </cell>
          <cell r="K51" t="str">
            <v>53</v>
          </cell>
          <cell r="L51">
            <v>530209</v>
          </cell>
          <cell r="M51" t="str">
            <v>Servicios de Aseo, Lavado de Vestimenta de Trabajo, Fumigación, Desinfección, Limpieza de Instalaciones, manejo de desechos contaminados, recuperación y clasificación de materiales reciclables</v>
          </cell>
          <cell r="N51">
            <v>1001</v>
          </cell>
          <cell r="O51">
            <v>2</v>
          </cell>
          <cell r="P51">
            <v>0</v>
          </cell>
          <cell r="Q51">
            <v>0</v>
          </cell>
          <cell r="R51">
            <v>6658</v>
          </cell>
          <cell r="S51">
            <v>0</v>
          </cell>
          <cell r="T51">
            <v>0</v>
          </cell>
          <cell r="U51">
            <v>0</v>
          </cell>
          <cell r="V51">
            <v>0</v>
          </cell>
          <cell r="W51">
            <v>0</v>
          </cell>
          <cell r="X51">
            <v>0</v>
          </cell>
          <cell r="Y51">
            <v>0</v>
          </cell>
          <cell r="Z51">
            <v>3329</v>
          </cell>
          <cell r="AA51">
            <v>3150</v>
          </cell>
          <cell r="AB51">
            <v>0</v>
          </cell>
          <cell r="AC51">
            <v>0</v>
          </cell>
          <cell r="AD51">
            <v>0</v>
          </cell>
          <cell r="AE51">
            <v>0</v>
          </cell>
          <cell r="AF51">
            <v>0</v>
          </cell>
          <cell r="AG51">
            <v>0</v>
          </cell>
          <cell r="AH51">
            <v>0</v>
          </cell>
          <cell r="AI51">
            <v>0</v>
          </cell>
          <cell r="AJ51">
            <v>0</v>
          </cell>
          <cell r="AK51">
            <v>0</v>
          </cell>
          <cell r="AL51">
            <v>3329</v>
          </cell>
          <cell r="AM51">
            <v>3150</v>
          </cell>
          <cell r="AN51">
            <v>0</v>
          </cell>
          <cell r="AO51">
            <v>0</v>
          </cell>
          <cell r="AP51">
            <v>0</v>
          </cell>
          <cell r="AQ51">
            <v>0</v>
          </cell>
          <cell r="AR51">
            <v>0</v>
          </cell>
          <cell r="AS51">
            <v>0</v>
          </cell>
          <cell r="AT51">
            <v>0</v>
          </cell>
          <cell r="AU51">
            <v>0</v>
          </cell>
        </row>
        <row r="52">
          <cell r="A52">
            <v>46</v>
          </cell>
          <cell r="B52" t="str">
            <v>E5. INSTITUCIONAL</v>
          </cell>
          <cell r="C52" t="str">
            <v>FORTALECER LAS CAPACIDADES DEL ESTADO CON ÉNFASIS EN LA ADMINISTRACIÓN DE JUSTICIA Y EFICIENCIA EN LOS PROCESOS DE REGULACIÓN Y CONTROL, CON INDEPENDENCIA Y AUTONOMÍA.</v>
          </cell>
          <cell r="D52" t="str">
            <v>INCREMENTAR LOS NIVELES DE SATISFACCIÓN DE LOS USUARIOS</v>
          </cell>
          <cell r="E52">
            <v>0</v>
          </cell>
          <cell r="F52" t="str">
            <v>01: ADMINISTRACIÓN CENTRAL</v>
          </cell>
          <cell r="G52" t="str">
            <v>COORDINACIÓN ZONAL 1</v>
          </cell>
          <cell r="H52" t="str">
            <v>SIN PROYECTO</v>
          </cell>
          <cell r="I52" t="str">
            <v>MANTENIMIENTO PREVENTIVO, CORRECTIVO SUMINISTRO Y REPOSICIÓN DE EQUIPOS, PARTES, PIEZAS, RESPUESTOS Y CONSUMIBLES PARA GRUPOS ELECTRÓGENOS, UPS, SISTEMAS HIDRONEUMÁTICOS, ASCENSORES, SISTEMAS DE CLIMATIZACIÓN DE LAS AGENCIAS DE LA COORDINACIÓN ZONAL 1.</v>
          </cell>
          <cell r="J52" t="str">
            <v>NUEVO</v>
          </cell>
          <cell r="K52" t="str">
            <v>53</v>
          </cell>
          <cell r="L52">
            <v>530402</v>
          </cell>
          <cell r="M52" t="str">
            <v>Edificios, Locales, Residencias y Cableado Estructurado (Instalación, Mantenimiento y Reparación)</v>
          </cell>
          <cell r="N52">
            <v>1001</v>
          </cell>
          <cell r="O52">
            <v>2</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row>
        <row r="53">
          <cell r="A53">
            <v>47</v>
          </cell>
          <cell r="B53" t="str">
            <v>E5. INSTITUCIONAL</v>
          </cell>
          <cell r="C53" t="str">
            <v>FORTALECER LAS CAPACIDADES DEL ESTADO CON ÉNFASIS EN LA ADMINISTRACIÓN DE JUSTICIA Y EFICIENCIA EN LOS PROCESOS DE REGULACIÓN Y CONTROL, CON INDEPENDENCIA Y AUTONOMÍA.</v>
          </cell>
          <cell r="D53" t="str">
            <v>INCREMENTAR LOS NIVELES DE SATISFACCIÓN DE LOS USUARIOS</v>
          </cell>
          <cell r="E53">
            <v>0</v>
          </cell>
          <cell r="F53" t="str">
            <v>01: ADMINISTRACIÓN CENTRAL</v>
          </cell>
          <cell r="G53" t="str">
            <v>COORDINACIÓN ZONAL 1</v>
          </cell>
          <cell r="H53" t="str">
            <v>SIN PROYECTO</v>
          </cell>
          <cell r="I53" t="str">
            <v>MANTENIMIENTO PREVENTIVO Y CORRECTIVO DE INFRAESTRUCTURA CIVIL DE LAS AGENCIAS DE LA COORDINACIÓN ZONAL 1.</v>
          </cell>
          <cell r="J53" t="str">
            <v>NUEVO</v>
          </cell>
          <cell r="K53" t="str">
            <v>53</v>
          </cell>
          <cell r="L53">
            <v>530402</v>
          </cell>
          <cell r="M53" t="str">
            <v>Edificios, Locales, Residencias y Cableado Estructurado (Instalación, Mantenimiento y Reparación)</v>
          </cell>
          <cell r="N53">
            <v>1001</v>
          </cell>
          <cell r="O53">
            <v>2</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row>
        <row r="54">
          <cell r="A54">
            <v>48</v>
          </cell>
          <cell r="B54" t="str">
            <v>E5. INSTITUCIONAL</v>
          </cell>
          <cell r="C54" t="str">
            <v>FORTALECER LAS CAPACIDADES DEL ESTADO CON ÉNFASIS EN LA ADMINISTRACIÓN DE JUSTICIA Y EFICIENCIA EN LOS PROCESOS DE REGULACIÓN Y CONTROL, CON INDEPENDENCIA Y AUTONOMÍA.</v>
          </cell>
          <cell r="D54" t="str">
            <v>INCREMENTAR LOS NIVELES DE SATISFACCIÓN DE LOS USUARIOS</v>
          </cell>
          <cell r="E54">
            <v>0</v>
          </cell>
          <cell r="F54" t="str">
            <v>01: ADMINISTRACIÓN CENTRAL</v>
          </cell>
          <cell r="G54" t="str">
            <v>COORDINACIÓN ZONAL 1</v>
          </cell>
          <cell r="H54" t="str">
            <v>SIN PROYECTO</v>
          </cell>
          <cell r="I54" t="str">
            <v>CONTRATACIÓN DEL SERVICIO DE MANTENIMIENTO CORRECTIVO DE BIENES MUEBLES IMBABURA</v>
          </cell>
          <cell r="J54" t="str">
            <v>NUEVO</v>
          </cell>
          <cell r="K54" t="str">
            <v>53</v>
          </cell>
          <cell r="L54">
            <v>530403</v>
          </cell>
          <cell r="M54" t="str">
            <v>Mobiliarios (Instalación, Mantenimiento y Reparación)</v>
          </cell>
          <cell r="N54">
            <v>1001</v>
          </cell>
          <cell r="O54">
            <v>2</v>
          </cell>
          <cell r="P54">
            <v>0</v>
          </cell>
          <cell r="Q54">
            <v>0</v>
          </cell>
          <cell r="R54">
            <v>3000</v>
          </cell>
          <cell r="S54">
            <v>0</v>
          </cell>
          <cell r="T54">
            <v>0</v>
          </cell>
          <cell r="U54">
            <v>0</v>
          </cell>
          <cell r="V54">
            <v>0</v>
          </cell>
          <cell r="W54">
            <v>0</v>
          </cell>
          <cell r="X54">
            <v>0</v>
          </cell>
          <cell r="Y54">
            <v>0</v>
          </cell>
          <cell r="Z54">
            <v>0</v>
          </cell>
          <cell r="AA54">
            <v>0</v>
          </cell>
          <cell r="AB54">
            <v>3000</v>
          </cell>
          <cell r="AC54">
            <v>3000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row>
        <row r="55">
          <cell r="A55">
            <v>49</v>
          </cell>
          <cell r="B55" t="str">
            <v>E5. INSTITUCIONAL</v>
          </cell>
          <cell r="C55" t="str">
            <v>FORTALECER LAS CAPACIDADES DEL ESTADO CON ÉNFASIS EN LA ADMINISTRACIÓN DE JUSTICIA Y EFICIENCIA EN LOS PROCESOS DE REGULACIÓN Y CONTROL, CON INDEPENDENCIA Y AUTONOMÍA.</v>
          </cell>
          <cell r="D55" t="str">
            <v>INCREMENTAR LOS NIVELES DE SATISFACCIÓN DE LOS USUARIOS</v>
          </cell>
          <cell r="E55">
            <v>0</v>
          </cell>
          <cell r="F55" t="str">
            <v>01: ADMINISTRACIÓN CENTRAL</v>
          </cell>
          <cell r="G55" t="str">
            <v>COORDINACIÓN ZONAL 1</v>
          </cell>
          <cell r="H55" t="str">
            <v>SIN PROYECTO</v>
          </cell>
          <cell r="I55" t="str">
            <v>ADQUISICIÓN DE ROLLOS TÉRMICOS PARA LA COORDINACIÓN ZONAL 1</v>
          </cell>
          <cell r="J55" t="str">
            <v>NUEVO</v>
          </cell>
          <cell r="K55" t="str">
            <v>53</v>
          </cell>
          <cell r="L55">
            <v>530804</v>
          </cell>
          <cell r="M55" t="str">
            <v>Materiales de Oficina</v>
          </cell>
          <cell r="N55">
            <v>1001</v>
          </cell>
          <cell r="O55">
            <v>2</v>
          </cell>
          <cell r="P55">
            <v>0</v>
          </cell>
          <cell r="Q55">
            <v>0</v>
          </cell>
          <cell r="R55">
            <v>4000</v>
          </cell>
          <cell r="S55">
            <v>0</v>
          </cell>
          <cell r="T55">
            <v>0</v>
          </cell>
          <cell r="U55">
            <v>0</v>
          </cell>
          <cell r="V55">
            <v>0</v>
          </cell>
          <cell r="W55">
            <v>0</v>
          </cell>
          <cell r="X55">
            <v>0</v>
          </cell>
          <cell r="Y55">
            <v>4000</v>
          </cell>
          <cell r="Z55">
            <v>0</v>
          </cell>
          <cell r="AA55">
            <v>0</v>
          </cell>
          <cell r="AB55">
            <v>0</v>
          </cell>
          <cell r="AC55">
            <v>0</v>
          </cell>
          <cell r="AD55">
            <v>0</v>
          </cell>
          <cell r="AE55">
            <v>0</v>
          </cell>
          <cell r="AF55">
            <v>0</v>
          </cell>
          <cell r="AG55">
            <v>0</v>
          </cell>
          <cell r="AH55">
            <v>0</v>
          </cell>
          <cell r="AI55">
            <v>0</v>
          </cell>
          <cell r="AJ55">
            <v>4000</v>
          </cell>
          <cell r="AK55">
            <v>0</v>
          </cell>
          <cell r="AL55">
            <v>0</v>
          </cell>
          <cell r="AM55">
            <v>0</v>
          </cell>
          <cell r="AN55">
            <v>0</v>
          </cell>
          <cell r="AO55">
            <v>0</v>
          </cell>
          <cell r="AP55">
            <v>0</v>
          </cell>
          <cell r="AQ55">
            <v>0</v>
          </cell>
          <cell r="AR55">
            <v>0</v>
          </cell>
          <cell r="AS55">
            <v>0</v>
          </cell>
          <cell r="AT55">
            <v>0</v>
          </cell>
          <cell r="AU55">
            <v>0</v>
          </cell>
        </row>
        <row r="56">
          <cell r="A56">
            <v>50</v>
          </cell>
          <cell r="B56" t="str">
            <v>E5. INSTITUCIONAL</v>
          </cell>
          <cell r="C56" t="str">
            <v>FORTALECER LAS CAPACIDADES DEL ESTADO CON ÉNFASIS EN LA ADMINISTRACIÓN DE JUSTICIA Y EFICIENCIA EN LOS PROCESOS DE REGULACIÓN Y CONTROL, CON INDEPENDENCIA Y AUTONOMÍA.</v>
          </cell>
          <cell r="D56" t="str">
            <v>INCREMENTAR LOS NIVELES DE SATISFACCIÓN DE LOS USUARIOS</v>
          </cell>
          <cell r="E56">
            <v>0</v>
          </cell>
          <cell r="F56" t="str">
            <v>01: ADMINISTRACIÓN CENTRAL</v>
          </cell>
          <cell r="G56" t="str">
            <v>COORDINACIÓN ZONAL 1</v>
          </cell>
          <cell r="H56" t="str">
            <v>SIN PROYECTO</v>
          </cell>
          <cell r="I56" t="str">
            <v>ADQUISICIÓN DE FUSORES PARA LA IMPRESORA XEROX 3635 DE LA COORDINACIÓN ZONAL 1.</v>
          </cell>
          <cell r="J56" t="str">
            <v>NUEVO</v>
          </cell>
          <cell r="K56" t="str">
            <v>53</v>
          </cell>
          <cell r="L56">
            <v>530807</v>
          </cell>
          <cell r="M56" t="str">
            <v>Materiales de Impresión, Fotografía, Reproducción y Publicaciones</v>
          </cell>
          <cell r="N56">
            <v>1001</v>
          </cell>
          <cell r="O56">
            <v>2</v>
          </cell>
          <cell r="P56">
            <v>0</v>
          </cell>
          <cell r="Q56">
            <v>0</v>
          </cell>
          <cell r="R56">
            <v>3462.74</v>
          </cell>
          <cell r="S56">
            <v>0</v>
          </cell>
          <cell r="T56">
            <v>0</v>
          </cell>
          <cell r="U56">
            <v>0</v>
          </cell>
          <cell r="V56">
            <v>0</v>
          </cell>
          <cell r="W56">
            <v>3462.74</v>
          </cell>
          <cell r="X56">
            <v>0</v>
          </cell>
          <cell r="Y56">
            <v>0</v>
          </cell>
          <cell r="Z56">
            <v>0</v>
          </cell>
          <cell r="AA56">
            <v>0</v>
          </cell>
          <cell r="AB56">
            <v>3462.74</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row>
        <row r="57">
          <cell r="A57">
            <v>51</v>
          </cell>
          <cell r="B57" t="str">
            <v>E5. INSTITUCIONAL</v>
          </cell>
          <cell r="C57" t="str">
            <v>FORTALECER LAS CAPACIDADES DEL ESTADO CON ÉNFASIS EN LA ADMINISTRACIÓN DE JUSTICIA Y EFICIENCIA EN LOS PROCESOS DE REGULACIÓN Y CONTROL, CON INDEPENDENCIA Y AUTONOMÍA.</v>
          </cell>
          <cell r="D57" t="str">
            <v>INCREMENTAR LOS NIVELES DE SATISFACCIÓN DE LOS USUARIOS</v>
          </cell>
          <cell r="E57">
            <v>0</v>
          </cell>
          <cell r="F57" t="str">
            <v>01: ADMINISTRACIÓN CENTRAL</v>
          </cell>
          <cell r="G57" t="str">
            <v>COORDINACIÓN ZONAL 1</v>
          </cell>
          <cell r="H57" t="str">
            <v>SIN PROYECTO</v>
          </cell>
          <cell r="I57" t="str">
            <v>CONTRATACIÓN DEL SERVICIO PARA LA  INSTALACIÓN DE UN SISTEMA DE PARA RAYOS PARA LA AGENCIA TULCÁN, PERTENECIENTE A LA COORDINACIÓN ZONAL 1</v>
          </cell>
          <cell r="J57" t="str">
            <v>NUEVO</v>
          </cell>
          <cell r="K57" t="str">
            <v>53</v>
          </cell>
          <cell r="L57">
            <v>531403</v>
          </cell>
          <cell r="M57" t="str">
            <v>Mobiliario</v>
          </cell>
          <cell r="N57">
            <v>401</v>
          </cell>
          <cell r="O57">
            <v>2</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v>52</v>
          </cell>
          <cell r="B58" t="str">
            <v>E5. INSTITUCIONAL</v>
          </cell>
          <cell r="C58" t="str">
            <v>FORTALECER LAS CAPACIDADES DEL ESTADO CON ÉNFASIS EN LA ADMINISTRACIÓN DE JUSTICIA Y EFICIENCIA EN LOS PROCESOS DE REGULACIÓN Y CONTROL, CON INDEPENDENCIA Y AUTONOMÍA.</v>
          </cell>
          <cell r="D58" t="str">
            <v>INCREMENTAR LOS NIVELES DE SATISFACCIÓN DE LOS USUARIOS</v>
          </cell>
          <cell r="E58">
            <v>0</v>
          </cell>
          <cell r="F58" t="str">
            <v>01: ADMINISTRACIÓN CENTRAL</v>
          </cell>
          <cell r="G58" t="str">
            <v>COORDINACIÓN ZONAL 1</v>
          </cell>
          <cell r="H58" t="str">
            <v>SIN PROYECTO</v>
          </cell>
          <cell r="I58" t="str">
            <v>CONTRATACIÓN DEL SERVICIO PARA LA  INSTALACIÓN DE UN SISTEMA DE PARA RAYOS PARA LA AGENCIA TULCÁN, PERTENECIENTE A LA COORDINACIÓN ZONAL 1</v>
          </cell>
          <cell r="J58" t="str">
            <v>NUEVO</v>
          </cell>
          <cell r="K58" t="str">
            <v>53</v>
          </cell>
          <cell r="L58">
            <v>531406</v>
          </cell>
          <cell r="M58" t="str">
            <v>Herramientas y Equipos menores</v>
          </cell>
          <cell r="N58">
            <v>401</v>
          </cell>
          <cell r="O58">
            <v>2</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row>
        <row r="59">
          <cell r="A59">
            <v>53</v>
          </cell>
          <cell r="B59" t="str">
            <v>E5. INSTITUCIONAL</v>
          </cell>
          <cell r="C59" t="str">
            <v>FORTALECER LAS CAPACIDADES DEL ESTADO CON ÉNFASIS EN LA ADMINISTRACIÓN DE JUSTICIA Y EFICIENCIA EN LOS PROCESOS DE REGULACIÓN Y CONTROL, CON INDEPENDENCIA Y AUTONOMÍA.</v>
          </cell>
          <cell r="D59" t="str">
            <v>INCREMENTAR LOS NIVELES DE SATISFACCIÓN DE LOS USUARIOS</v>
          </cell>
          <cell r="E59">
            <v>0</v>
          </cell>
          <cell r="F59" t="str">
            <v>01: ADMINISTRACIÓN CENTRAL</v>
          </cell>
          <cell r="G59" t="str">
            <v>COORDINACIÓN ZONAL 1</v>
          </cell>
          <cell r="H59" t="str">
            <v>SIN PROYECTO</v>
          </cell>
          <cell r="I59" t="str">
            <v>CONTRATACIÓN DEL SERVICIO PARA LA  INSTALACIÓN DE UN SISTEMA DE PARA RAYOS PARA LA AGENCIA TULCÁN, PERTENECIENTE A LA COORDINACIÓN ZONAL 1</v>
          </cell>
          <cell r="J59" t="str">
            <v>NUEVO</v>
          </cell>
          <cell r="K59" t="str">
            <v>53</v>
          </cell>
          <cell r="L59">
            <v>531404</v>
          </cell>
          <cell r="M59" t="str">
            <v>Maquinarias y Equipos</v>
          </cell>
          <cell r="N59">
            <v>401</v>
          </cell>
          <cell r="O59">
            <v>2</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A60">
            <v>54</v>
          </cell>
          <cell r="B60" t="str">
            <v>E5. INSTITUCIONAL</v>
          </cell>
          <cell r="C60" t="str">
            <v>FORTALECER LAS CAPACIDADES DEL ESTADO CON ÉNFASIS EN LA ADMINISTRACIÓN DE JUSTICIA Y EFICIENCIA EN LOS PROCESOS DE REGULACIÓN Y CONTROL, CON INDEPENDENCIA Y AUTONOMÍA.</v>
          </cell>
          <cell r="D60" t="str">
            <v>INCREMENTAR LOS NIVELES DE SATISFACCIÓN DE LOS USUARIOS</v>
          </cell>
          <cell r="E60">
            <v>0</v>
          </cell>
          <cell r="F60" t="str">
            <v>01: ADMINISTRACIÓN CENTRAL</v>
          </cell>
          <cell r="G60" t="str">
            <v>COORDINACIÓN ZONAL 1</v>
          </cell>
          <cell r="H60" t="str">
            <v>SIN PROYECTO</v>
          </cell>
          <cell r="I60" t="str">
            <v>CONTRATACIÓN DEL SERVICIO PARA LA  INSTALACIÓN DE UN SISTEMA DE PARA RAYOS PARA LA AGENCIA TULCÁN, PERTENECIENTE A LA COORDINACIÓN ZONAL 1</v>
          </cell>
          <cell r="J60" t="str">
            <v>NUEVO</v>
          </cell>
          <cell r="K60" t="str">
            <v>53</v>
          </cell>
          <cell r="L60">
            <v>531411</v>
          </cell>
          <cell r="M60" t="str">
            <v>Partes y Repuestos</v>
          </cell>
          <cell r="N60">
            <v>401</v>
          </cell>
          <cell r="O60">
            <v>2</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row>
        <row r="61">
          <cell r="A61">
            <v>55</v>
          </cell>
          <cell r="B61" t="str">
            <v>E5. INSTITUCIONAL</v>
          </cell>
          <cell r="C61" t="str">
            <v>FORTALECER LAS CAPACIDADES DEL ESTADO CON ÉNFASIS EN LA ADMINISTRACIÓN DE JUSTICIA Y EFICIENCIA EN LOS PROCESOS DE REGULACIÓN Y CONTROL, CON INDEPENDENCIA Y AUTONOMÍA.</v>
          </cell>
          <cell r="D61" t="str">
            <v>INCREMENTAR LOS NIVELES DE SATISFACCIÓN DE LOS USUARIOS</v>
          </cell>
          <cell r="E61">
            <v>0</v>
          </cell>
          <cell r="F61" t="str">
            <v>01: ADMINISTRACIÓN CENTRAL</v>
          </cell>
          <cell r="G61" t="str">
            <v>COORDINACIÓN ZONAL 1</v>
          </cell>
          <cell r="H61" t="str">
            <v>SIN PROYECTO</v>
          </cell>
          <cell r="I61" t="str">
            <v>CONTRATACIÓN DEL SERVICIO PARA LA  INSTALACIÓN DE UN SISTEMA DE PARA RAYOS PARA LA AGENCIA TULCÁN, PERTENECIENTE A LA COORDINACIÓN ZONAL 1</v>
          </cell>
          <cell r="J61" t="str">
            <v>NUEVO</v>
          </cell>
          <cell r="K61" t="str">
            <v>53</v>
          </cell>
          <cell r="L61">
            <v>530811</v>
          </cell>
          <cell r="M61" t="str">
            <v>Insumos, Materiales y Suministros para Construcción, Electricidad, Plomería, Carpintería, Señalización Vial, Navegación, Contra Incendios y Placas</v>
          </cell>
          <cell r="N61">
            <v>401</v>
          </cell>
          <cell r="O61">
            <v>2</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row>
        <row r="62">
          <cell r="A62">
            <v>56</v>
          </cell>
          <cell r="B62" t="str">
            <v>E5. INSTITUCIONAL</v>
          </cell>
          <cell r="C62" t="str">
            <v>FORTALECER LAS CAPACIDADES DEL ESTADO CON ÉNFASIS EN LA ADMINISTRACIÓN DE JUSTICIA Y EFICIENCIA EN LOS PROCESOS DE REGULACIÓN Y CONTROL, CON INDEPENDENCIA Y AUTONOMÍA.</v>
          </cell>
          <cell r="D62" t="str">
            <v>INCREMENTAR LOS NIVELES DE SATISFACCIÓN DE LOS USUARIOS</v>
          </cell>
          <cell r="E62">
            <v>0</v>
          </cell>
          <cell r="F62" t="str">
            <v>01: ADMINISTRACIÓN CENTRAL</v>
          </cell>
          <cell r="G62" t="str">
            <v>COORDINACIÓN ZONAL 1</v>
          </cell>
          <cell r="H62" t="str">
            <v>SIN PROYECTO</v>
          </cell>
          <cell r="I62" t="str">
            <v>CONTRATACIÓN DEL SERVICIO DE MANTENIMIENTO CORRECTIVO DE BIENES MUEBLES CARCHI</v>
          </cell>
          <cell r="J62" t="str">
            <v>NUEVO</v>
          </cell>
          <cell r="K62" t="str">
            <v>53</v>
          </cell>
          <cell r="L62">
            <v>530403</v>
          </cell>
          <cell r="M62" t="str">
            <v>Mobiliarios (Instalación, Mantenimiento y Reparación)</v>
          </cell>
          <cell r="N62">
            <v>401</v>
          </cell>
          <cell r="O62">
            <v>2</v>
          </cell>
          <cell r="P62">
            <v>0</v>
          </cell>
          <cell r="Q62">
            <v>0</v>
          </cell>
          <cell r="R62">
            <v>2500</v>
          </cell>
          <cell r="S62">
            <v>0</v>
          </cell>
          <cell r="T62">
            <v>0</v>
          </cell>
          <cell r="U62">
            <v>0</v>
          </cell>
          <cell r="V62">
            <v>0</v>
          </cell>
          <cell r="W62">
            <v>0</v>
          </cell>
          <cell r="X62">
            <v>0</v>
          </cell>
          <cell r="Y62">
            <v>0</v>
          </cell>
          <cell r="Z62">
            <v>0</v>
          </cell>
          <cell r="AA62">
            <v>0</v>
          </cell>
          <cell r="AB62">
            <v>2500</v>
          </cell>
          <cell r="AC62">
            <v>2500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row>
        <row r="63">
          <cell r="A63">
            <v>57</v>
          </cell>
          <cell r="B63" t="str">
            <v>E5. INSTITUCIONAL</v>
          </cell>
          <cell r="C63" t="str">
            <v>FORTALECER LAS CAPACIDADES DEL ESTADO CON ÉNFASIS EN LA ADMINISTRACIÓN DE JUSTICIA Y EFICIENCIA EN LOS PROCESOS DE REGULACIÓN Y CONTROL, CON INDEPENDENCIA Y AUTONOMÍA.</v>
          </cell>
          <cell r="D63" t="str">
            <v>INCREMENTAR LOS NIVELES DE SATISFACCIÓN DE LOS USUARIOS</v>
          </cell>
          <cell r="E63">
            <v>0</v>
          </cell>
          <cell r="F63" t="str">
            <v>01: ADMINISTRACIÓN CENTRAL</v>
          </cell>
          <cell r="G63" t="str">
            <v>COORDINACIÓN ZONAL 1</v>
          </cell>
          <cell r="H63" t="str">
            <v>SIN PROYECTO</v>
          </cell>
          <cell r="I63" t="str">
            <v>CONTRATACIÓN DEL SERVICIO DE MANTENIMIENTO CORRECTIVO DE BIENES MUEBLES ESMERALDAS</v>
          </cell>
          <cell r="J63" t="str">
            <v>NUEVO</v>
          </cell>
          <cell r="K63" t="str">
            <v>53</v>
          </cell>
          <cell r="L63">
            <v>530403</v>
          </cell>
          <cell r="M63" t="str">
            <v>Mobiliarios (Instalación, Mantenimiento y Reparación)</v>
          </cell>
          <cell r="N63">
            <v>801</v>
          </cell>
          <cell r="O63">
            <v>2</v>
          </cell>
          <cell r="P63">
            <v>0</v>
          </cell>
          <cell r="Q63">
            <v>0</v>
          </cell>
          <cell r="R63">
            <v>3000</v>
          </cell>
          <cell r="S63">
            <v>0</v>
          </cell>
          <cell r="T63">
            <v>0</v>
          </cell>
          <cell r="U63">
            <v>0</v>
          </cell>
          <cell r="V63">
            <v>0</v>
          </cell>
          <cell r="W63">
            <v>0</v>
          </cell>
          <cell r="X63">
            <v>0</v>
          </cell>
          <cell r="Y63">
            <v>0</v>
          </cell>
          <cell r="Z63">
            <v>0</v>
          </cell>
          <cell r="AA63">
            <v>0</v>
          </cell>
          <cell r="AB63">
            <v>3000</v>
          </cell>
          <cell r="AC63">
            <v>3000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row>
        <row r="64">
          <cell r="A64">
            <v>58</v>
          </cell>
          <cell r="B64" t="str">
            <v>E5. INSTITUCIONAL</v>
          </cell>
          <cell r="C64" t="str">
            <v>FORTALECER LAS CAPACIDADES DEL ESTADO CON ÉNFASIS EN LA ADMINISTRACIÓN DE JUSTICIA Y EFICIENCIA EN LOS PROCESOS DE REGULACIÓN Y CONTROL, CON INDEPENDENCIA Y AUTONOMÍA.</v>
          </cell>
          <cell r="D64" t="str">
            <v>INCREMENTAR LOS NIVELES DE SATISFACCIÓN DE LOS USUARIOS</v>
          </cell>
          <cell r="E64">
            <v>0</v>
          </cell>
          <cell r="F64" t="str">
            <v>01: ADMINISTRACIÓN CENTRAL</v>
          </cell>
          <cell r="G64" t="str">
            <v>COORDINACIÓN ZONAL 1</v>
          </cell>
          <cell r="H64" t="str">
            <v>SIN PROYECTO</v>
          </cell>
          <cell r="I64" t="str">
            <v>ARRIENDO DE UN BIEN INMUEBLE (BODEGA) PARA LA COORDINACIÓN ZONAL 1</v>
          </cell>
          <cell r="J64" t="str">
            <v>NUEVO</v>
          </cell>
          <cell r="K64" t="str">
            <v>53</v>
          </cell>
          <cell r="L64">
            <v>530502</v>
          </cell>
          <cell r="M64" t="str">
            <v>Edificios, Locales y Residencias, Parqueaderos, Casilleros Judiciales y Bancarios (Arrendamiento)</v>
          </cell>
          <cell r="N64">
            <v>1001</v>
          </cell>
          <cell r="O64">
            <v>2</v>
          </cell>
          <cell r="P64">
            <v>0</v>
          </cell>
          <cell r="Q64">
            <v>0</v>
          </cell>
          <cell r="R64">
            <v>0</v>
          </cell>
          <cell r="S64">
            <v>0</v>
          </cell>
          <cell r="T64">
            <v>0</v>
          </cell>
          <cell r="U64">
            <v>11994</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row>
        <row r="65">
          <cell r="A65">
            <v>59</v>
          </cell>
          <cell r="B65" t="str">
            <v>E5. INSTITUCIONAL</v>
          </cell>
          <cell r="C65" t="str">
            <v>FORTALECER LAS CAPACIDADES DEL ESTADO CON ÉNFASIS EN LA ADMINISTRACIÓN DE JUSTICIA Y EFICIENCIA EN LOS PROCESOS DE REGULACIÓN Y CONTROL, CON INDEPENDENCIA Y AUTONOMÍA.</v>
          </cell>
          <cell r="D65" t="str">
            <v>INCREMENTAR LOS NIVELES DE SATISFACCIÓN DE LOS USUARIOS</v>
          </cell>
          <cell r="E65">
            <v>0</v>
          </cell>
          <cell r="F65" t="str">
            <v>01: ADMINISTRACIÓN CENTRAL</v>
          </cell>
          <cell r="G65" t="str">
            <v>COORDINACIÓN ZONAL 1</v>
          </cell>
          <cell r="H65" t="str">
            <v>SIN PROYECTO</v>
          </cell>
          <cell r="I65" t="str">
            <v>CONTRATACIÓN  DEL SERVICIO PARA LA ADECUACIÓN Y PUESTA EN MARCHA DEL EDIFICIO DE LA AGENCIA ESMERALDAS DE LA COORDINACIÓN ZONAL 1.</v>
          </cell>
          <cell r="J65" t="str">
            <v>NUEVO</v>
          </cell>
          <cell r="K65" t="str">
            <v>53</v>
          </cell>
          <cell r="L65">
            <v>530404</v>
          </cell>
          <cell r="M65" t="str">
            <v>Maquinarias y Equipos (Instalación, Mantenimiento y Reparación)</v>
          </cell>
          <cell r="N65">
            <v>1001</v>
          </cell>
          <cell r="O65">
            <v>2</v>
          </cell>
          <cell r="P65">
            <v>0</v>
          </cell>
          <cell r="Q65">
            <v>0</v>
          </cell>
          <cell r="R65">
            <v>0</v>
          </cell>
          <cell r="S65">
            <v>0</v>
          </cell>
          <cell r="T65">
            <v>0</v>
          </cell>
          <cell r="U65">
            <v>0</v>
          </cell>
          <cell r="V65">
            <v>0</v>
          </cell>
          <cell r="W65">
            <v>4680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row>
        <row r="66">
          <cell r="A66">
            <v>60</v>
          </cell>
          <cell r="B66" t="str">
            <v>E5. INSTITUCIONAL</v>
          </cell>
          <cell r="C66" t="str">
            <v>FORTALECER LAS CAPACIDADES DEL ESTADO CON ÉNFASIS EN LA ADMINISTRACIÓN DE JUSTICIA Y EFICIENCIA EN LOS PROCESOS DE REGULACIÓN Y CONTROL, CON INDEPENDENCIA Y AUTONOMÍA.</v>
          </cell>
          <cell r="D66" t="str">
            <v>INCREMENTAR LOS NIVELES DE SATISFACCIÓN DE LOS USUARIOS</v>
          </cell>
          <cell r="E66">
            <v>0</v>
          </cell>
          <cell r="F66" t="str">
            <v>01: ADMINISTRACIÓN CENTRAL</v>
          </cell>
          <cell r="G66" t="str">
            <v>COORDINACIÓN ZONAL 1</v>
          </cell>
          <cell r="H66" t="str">
            <v>SIN PROYECTO</v>
          </cell>
          <cell r="I66" t="str">
            <v>CONTRATACIÓN  DEL SERVICIO PARA LA ADECUACIÓN Y PUESTA EN MARCHA DEL EDIFICIO DE LA AGENCIA ESMERALDAS DE LA COORDINACIÓN ZONAL 1.</v>
          </cell>
          <cell r="J66" t="str">
            <v>NUEVO</v>
          </cell>
          <cell r="K66" t="str">
            <v>53</v>
          </cell>
          <cell r="L66">
            <v>530813</v>
          </cell>
          <cell r="M66" t="str">
            <v>Repuestos y Accesorios</v>
          </cell>
          <cell r="N66">
            <v>1001</v>
          </cell>
          <cell r="O66">
            <v>2</v>
          </cell>
          <cell r="P66">
            <v>0</v>
          </cell>
          <cell r="Q66">
            <v>0</v>
          </cell>
          <cell r="R66">
            <v>0</v>
          </cell>
          <cell r="S66">
            <v>0</v>
          </cell>
          <cell r="T66">
            <v>0</v>
          </cell>
          <cell r="U66">
            <v>0</v>
          </cell>
          <cell r="V66">
            <v>0</v>
          </cell>
          <cell r="W66">
            <v>10000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row>
        <row r="67">
          <cell r="A67">
            <v>61</v>
          </cell>
          <cell r="B67" t="str">
            <v>E5. INSTITUCIONAL</v>
          </cell>
          <cell r="C67" t="str">
            <v>FORTALECER LAS CAPACIDADES DEL ESTADO CON ÉNFASIS EN LA ADMINISTRACIÓN DE JUSTICIA Y EFICIENCIA EN LOS PROCESOS DE REGULACIÓN Y CONTROL, CON INDEPENDENCIA Y AUTONOMÍA.</v>
          </cell>
          <cell r="D67" t="str">
            <v>INCREMENTAR LOS NIVELES DE SATISFACCIÓN DE LOS USUARIOS</v>
          </cell>
          <cell r="E67">
            <v>0</v>
          </cell>
          <cell r="F67" t="str">
            <v>01: ADMINISTRACIÓN CENTRAL</v>
          </cell>
          <cell r="G67" t="str">
            <v>COORDINACIÓN ZONAL 1</v>
          </cell>
          <cell r="H67" t="str">
            <v>SIN PROYECTO</v>
          </cell>
          <cell r="I67" t="str">
            <v>CONTRATACIÓN  DEL SERVICIO PARA LA ADECUACIÓN Y PUESTA EN MARCHA DEL EDIFICIO DE LA AGENCIA ESMERALDAS DE LA COORDINACIÓN ZONAL 1.</v>
          </cell>
          <cell r="J67" t="str">
            <v>NUEVO</v>
          </cell>
          <cell r="K67" t="str">
            <v>53</v>
          </cell>
          <cell r="L67">
            <v>530811</v>
          </cell>
          <cell r="M67" t="str">
            <v>Insumos, Materiales y Suministros para Construcción, Electricidad, Plomería, Carpintería, Señalización Vial, Navegación, Contra Incendios y Placas</v>
          </cell>
          <cell r="N67">
            <v>1001</v>
          </cell>
          <cell r="O67">
            <v>2</v>
          </cell>
          <cell r="P67">
            <v>0</v>
          </cell>
          <cell r="Q67">
            <v>0</v>
          </cell>
          <cell r="R67">
            <v>0</v>
          </cell>
          <cell r="S67">
            <v>0</v>
          </cell>
          <cell r="T67">
            <v>0</v>
          </cell>
          <cell r="U67">
            <v>0</v>
          </cell>
          <cell r="V67">
            <v>0</v>
          </cell>
          <cell r="W67">
            <v>12300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v>62</v>
          </cell>
          <cell r="B68" t="str">
            <v>E5. INSTITUCIONAL</v>
          </cell>
          <cell r="C68" t="str">
            <v>FORTALECER LAS CAPACIDADES DEL ESTADO CON ÉNFASIS EN LA ADMINISTRACIÓN DE JUSTICIA Y EFICIENCIA EN LOS PROCESOS DE REGULACIÓN Y CONTROL, CON INDEPENDENCIA Y AUTONOMÍA.</v>
          </cell>
          <cell r="D68" t="str">
            <v>INCREMENTAR LOS NIVELES DE SATISFACCIÓN DE LOS USUARIOS</v>
          </cell>
          <cell r="E68">
            <v>0</v>
          </cell>
          <cell r="F68" t="str">
            <v>01: ADMINISTRACIÓN CENTRAL</v>
          </cell>
          <cell r="G68" t="str">
            <v>COORDINACIÓN ZONAL 1</v>
          </cell>
          <cell r="H68" t="str">
            <v>SIN PROYECTO</v>
          </cell>
          <cell r="I68" t="str">
            <v>CONTRATACIÓN  DEL SERVICIO PARA LA ADECUACIÓN Y PUESTA EN MARCHA DEL EDIFICIO DE LA AGENCIA ESMERALDAS DE LA COORDINACIÓN ZONAL 1.</v>
          </cell>
          <cell r="J68" t="str">
            <v>NUEVO</v>
          </cell>
          <cell r="K68" t="str">
            <v>53</v>
          </cell>
          <cell r="L68">
            <v>530402</v>
          </cell>
          <cell r="M68" t="str">
            <v>Edificios, Locales, Residencias y Cableado Estructurado (Instalación, Mantenimiento y Reparación)</v>
          </cell>
          <cell r="N68">
            <v>1001</v>
          </cell>
          <cell r="O68">
            <v>2</v>
          </cell>
          <cell r="P68">
            <v>0</v>
          </cell>
          <cell r="Q68">
            <v>0</v>
          </cell>
          <cell r="R68">
            <v>0</v>
          </cell>
          <cell r="S68">
            <v>0</v>
          </cell>
          <cell r="T68">
            <v>0</v>
          </cell>
          <cell r="U68">
            <v>0</v>
          </cell>
          <cell r="V68">
            <v>0</v>
          </cell>
          <cell r="W68">
            <v>9350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row>
        <row r="69">
          <cell r="A69">
            <v>63</v>
          </cell>
          <cell r="B69" t="str">
            <v>E5. INSTITUCIONAL</v>
          </cell>
          <cell r="C69" t="str">
            <v>FORTALECER LAS CAPACIDADES DEL ESTADO CON ÉNFASIS EN LA ADMINISTRACIÓN DE JUSTICIA Y EFICIENCIA EN LOS PROCESOS DE REGULACIÓN Y CONTROL, CON INDEPENDENCIA Y AUTONOMÍA.</v>
          </cell>
          <cell r="D69" t="str">
            <v>INCREMENTAR LOS NIVELES DE SATISFACCIÓN DE LOS USUARIOS</v>
          </cell>
          <cell r="E69">
            <v>0</v>
          </cell>
          <cell r="F69" t="str">
            <v>01: ADMINISTRACIÓN CENTRAL</v>
          </cell>
          <cell r="G69" t="str">
            <v>COORDINACIÓN ZONAL 2</v>
          </cell>
          <cell r="H69" t="str">
            <v>SIN PROYECTO</v>
          </cell>
          <cell r="I69" t="str">
            <v>ADQUISICIÓN DE INSUMOS, MATERIALES Y HERRAMIENTAS MENORES PARA EL MANTENIMIENTO DE EQUIPOS, INFRAESTRUCTURA CIVIL Y ELÉCTRICA EN LAS AGENCIAS DE LA COORDINACION ZONAL 2</v>
          </cell>
          <cell r="J69" t="str">
            <v>NUEVO</v>
          </cell>
          <cell r="K69" t="str">
            <v>53</v>
          </cell>
          <cell r="L69">
            <v>531406</v>
          </cell>
          <cell r="M69" t="str">
            <v>Herramientas y Equipos menores</v>
          </cell>
          <cell r="N69">
            <v>1501</v>
          </cell>
          <cell r="O69">
            <v>2</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586.54999999999995</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row>
        <row r="70">
          <cell r="A70">
            <v>64</v>
          </cell>
          <cell r="B70" t="str">
            <v>E5. INSTITUCIONAL</v>
          </cell>
          <cell r="C70" t="str">
            <v>FORTALECER LAS CAPACIDADES DEL ESTADO CON ÉNFASIS EN LA ADMINISTRACIÓN DE JUSTICIA Y EFICIENCIA EN LOS PROCESOS DE REGULACIÓN Y CONTROL, CON INDEPENDENCIA Y AUTONOMÍA.</v>
          </cell>
          <cell r="D70" t="str">
            <v>INCREMENTAR LOS NIVELES DE SATISFACCIÓN DE LOS USUARIOS</v>
          </cell>
          <cell r="E70">
            <v>0</v>
          </cell>
          <cell r="F70" t="str">
            <v>01: ADMINISTRACIÓN CENTRAL</v>
          </cell>
          <cell r="G70" t="str">
            <v>COORDINACIÓN ZONAL 2</v>
          </cell>
          <cell r="H70" t="str">
            <v>SIN PROYECTO</v>
          </cell>
          <cell r="I70" t="str">
            <v>ADQUISICIÓN DE MOBILIARIO PARA BRIGADAS EN LA COORDINACIÓN ZONAL 2</v>
          </cell>
          <cell r="J70" t="str">
            <v>NUEVO</v>
          </cell>
          <cell r="K70" t="str">
            <v>53</v>
          </cell>
          <cell r="L70">
            <v>531403</v>
          </cell>
          <cell r="M70" t="str">
            <v>Mobiliario</v>
          </cell>
          <cell r="N70">
            <v>1501</v>
          </cell>
          <cell r="O70">
            <v>2</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row>
        <row r="71">
          <cell r="A71">
            <v>65</v>
          </cell>
          <cell r="B71" t="str">
            <v>E5. INSTITUCIONAL</v>
          </cell>
          <cell r="C71" t="str">
            <v>FORTALECER LAS CAPACIDADES DEL ESTADO CON ÉNFASIS EN LA ADMINISTRACIÓN DE JUSTICIA Y EFICIENCIA EN LOS PROCESOS DE REGULACIÓN Y CONTROL, CON INDEPENDENCIA Y AUTONOMÍA.</v>
          </cell>
          <cell r="D71" t="str">
            <v>INCREMENTAR LOS NIVELES DE SATISFACCIÓN DE LOS USUARIOS</v>
          </cell>
          <cell r="E71">
            <v>0</v>
          </cell>
          <cell r="F71" t="str">
            <v>01: ADMINISTRACIÓN CENTRAL</v>
          </cell>
          <cell r="G71" t="str">
            <v>COORDINACIÓN ZONAL 2</v>
          </cell>
          <cell r="H71" t="str">
            <v>SIN PROYECTO</v>
          </cell>
          <cell r="I71" t="str">
            <v>ADQUISICIÓN DE SERVICIO DE IMPRESIÓN DESEÑALÉTICAS EXTERNAS E INTERNAS Y MATERIALINFORMATIVO PARA LAS AGENCIAS PERTENECIENTES A LA COORDINACIÓN ZONAL 2 DE REGISTRO CIVIL,IDENTIFICACIÓN Y CEDULACIÓN</v>
          </cell>
          <cell r="J71" t="str">
            <v>NUEVO</v>
          </cell>
          <cell r="K71" t="str">
            <v>53</v>
          </cell>
          <cell r="L71">
            <v>530807</v>
          </cell>
          <cell r="M71" t="str">
            <v>Materiales de Impresión, Fotografía, Reproducción y Publicaciones</v>
          </cell>
          <cell r="N71">
            <v>1501</v>
          </cell>
          <cell r="O71">
            <v>2</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row>
        <row r="72">
          <cell r="A72">
            <v>66</v>
          </cell>
          <cell r="B72" t="str">
            <v>E5. INSTITUCIONAL</v>
          </cell>
          <cell r="C72" t="str">
            <v>FORTALECER LAS CAPACIDADES DEL ESTADO CON ÉNFASIS EN LA ADMINISTRACIÓN DE JUSTICIA Y EFICIENCIA EN LOS PROCESOS DE REGULACIÓN Y CONTROL, CON INDEPENDENCIA Y AUTONOMÍA.</v>
          </cell>
          <cell r="D72" t="str">
            <v>INCREMENTAR LOS NIVELES DE SATISFACCIÓN DE LOS USUARIOS</v>
          </cell>
          <cell r="E72">
            <v>0</v>
          </cell>
          <cell r="F72" t="str">
            <v>01: ADMINISTRACIÓN CENTRAL</v>
          </cell>
          <cell r="G72" t="str">
            <v>COORDINACIÓN ZONAL 2</v>
          </cell>
          <cell r="H72" t="str">
            <v>SIN PROYECTO</v>
          </cell>
          <cell r="I72" t="str">
            <v>MANTENIMIENTO DE LA INFRAESTRUCTURA CIVIL EN LAS AGENCIAS DE LA COORDINACIÓN ZONAL 2</v>
          </cell>
          <cell r="J72" t="str">
            <v>NUEVO</v>
          </cell>
          <cell r="K72" t="str">
            <v>53</v>
          </cell>
          <cell r="L72">
            <v>530402</v>
          </cell>
          <cell r="M72" t="str">
            <v>Edificios, Locales, Residencias y Cableado Estructurado (Instalación, Mantenimiento y Reparación)</v>
          </cell>
          <cell r="N72">
            <v>1501</v>
          </cell>
          <cell r="O72">
            <v>2</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1101.5</v>
          </cell>
          <cell r="AN72">
            <v>0</v>
          </cell>
          <cell r="AO72">
            <v>0</v>
          </cell>
          <cell r="AP72">
            <v>0</v>
          </cell>
          <cell r="AQ72">
            <v>0</v>
          </cell>
          <cell r="AR72">
            <v>0</v>
          </cell>
          <cell r="AS72">
            <v>0</v>
          </cell>
          <cell r="AT72">
            <v>0</v>
          </cell>
          <cell r="AU72">
            <v>0</v>
          </cell>
        </row>
        <row r="73">
          <cell r="A73">
            <v>67</v>
          </cell>
          <cell r="B73" t="str">
            <v>E5. INSTITUCIONAL</v>
          </cell>
          <cell r="C73" t="str">
            <v>FORTALECER LAS CAPACIDADES DEL ESTADO CON ÉNFASIS EN LA ADMINISTRACIÓN DE JUSTICIA Y EFICIENCIA EN LOS PROCESOS DE REGULACIÓN Y CONTROL, CON INDEPENDENCIA Y AUTONOMÍA.</v>
          </cell>
          <cell r="D73" t="str">
            <v>INCREMENTAR LOS NIVELES DE SATISFACCIÓN DE LOS USUARIOS</v>
          </cell>
          <cell r="E73">
            <v>0</v>
          </cell>
          <cell r="F73" t="str">
            <v>01: ADMINISTRACIÓN CENTRAL</v>
          </cell>
          <cell r="G73" t="str">
            <v>COORDINACIÓN ZONAL 2</v>
          </cell>
          <cell r="H73" t="str">
            <v>SIN PROYECTO</v>
          </cell>
          <cell r="I73" t="str">
            <v>MANTENIMIENTO EN MOBILIARIO DE LAS AGENCIAS DE LA COORDINACIÓN ZONAL 2</v>
          </cell>
          <cell r="J73" t="str">
            <v>NUEVO</v>
          </cell>
          <cell r="K73" t="str">
            <v>53</v>
          </cell>
          <cell r="L73">
            <v>530403</v>
          </cell>
          <cell r="M73" t="str">
            <v>Mobiliarios (Instalación, Mantenimiento y Reparación)</v>
          </cell>
          <cell r="N73">
            <v>1501</v>
          </cell>
          <cell r="O73">
            <v>2</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row>
        <row r="74">
          <cell r="A74">
            <v>68</v>
          </cell>
          <cell r="B74" t="str">
            <v>E5. INSTITUCIONAL</v>
          </cell>
          <cell r="C74" t="str">
            <v>FORTALECER LAS CAPACIDADES DEL ESTADO CON ÉNFASIS EN LA ADMINISTRACIÓN DE JUSTICIA Y EFICIENCIA EN LOS PROCESOS DE REGULACIÓN Y CONTROL, CON INDEPENDENCIA Y AUTONOMÍA.</v>
          </cell>
          <cell r="D74" t="str">
            <v>INCREMENTAR LOS NIVELES DE SATISFACCIÓN DE LOS USUARIOS</v>
          </cell>
          <cell r="E74">
            <v>0</v>
          </cell>
          <cell r="F74" t="str">
            <v>01: ADMINISTRACIÓN CENTRAL</v>
          </cell>
          <cell r="G74" t="str">
            <v>COORDINACIÓN ZONAL 2</v>
          </cell>
          <cell r="H74" t="str">
            <v>SIN PROYECTO</v>
          </cell>
          <cell r="I74" t="str">
            <v>MANTENIMIENTO PREVENTIVO Y CORRECTIVO DE 3 ASCENSORES DE LA COORDINACIÓN ZONAL 2</v>
          </cell>
          <cell r="J74" t="str">
            <v>NUEVO</v>
          </cell>
          <cell r="K74" t="str">
            <v>53</v>
          </cell>
          <cell r="L74">
            <v>530404</v>
          </cell>
          <cell r="M74" t="str">
            <v>Maquinarias y Equipos (Instalación, Mantenimiento y Reparación)</v>
          </cell>
          <cell r="N74">
            <v>1501</v>
          </cell>
          <cell r="O74">
            <v>2</v>
          </cell>
          <cell r="P74">
            <v>0</v>
          </cell>
          <cell r="Q74">
            <v>0</v>
          </cell>
          <cell r="R74">
            <v>5904</v>
          </cell>
          <cell r="S74">
            <v>0</v>
          </cell>
          <cell r="T74">
            <v>0</v>
          </cell>
          <cell r="U74">
            <v>0</v>
          </cell>
          <cell r="V74">
            <v>0</v>
          </cell>
          <cell r="W74">
            <v>0</v>
          </cell>
          <cell r="X74">
            <v>0</v>
          </cell>
          <cell r="Y74">
            <v>0</v>
          </cell>
          <cell r="Z74">
            <v>0</v>
          </cell>
          <cell r="AA74">
            <v>0</v>
          </cell>
          <cell r="AB74">
            <v>0</v>
          </cell>
          <cell r="AC74">
            <v>0</v>
          </cell>
          <cell r="AD74">
            <v>5904</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row>
        <row r="75">
          <cell r="A75">
            <v>69</v>
          </cell>
          <cell r="B75" t="str">
            <v>E5. INSTITUCIONAL</v>
          </cell>
          <cell r="C75" t="str">
            <v>FORTALECER LAS CAPACIDADES DEL ESTADO CON ÉNFASIS EN LA ADMINISTRACIÓN DE JUSTICIA Y EFICIENCIA EN LOS PROCESOS DE REGULACIÓN Y CONTROL, CON INDEPENDENCIA Y AUTONOMÍA.</v>
          </cell>
          <cell r="D75" t="str">
            <v>INCREMENTAR LOS NIVELES DE SATISFACCIÓN DE LOS USUARIOS</v>
          </cell>
          <cell r="E75">
            <v>0</v>
          </cell>
          <cell r="F75" t="str">
            <v>01: ADMINISTRACIÓN CENTRAL</v>
          </cell>
          <cell r="G75" t="str">
            <v>COORDINACIÓN ZONAL 2</v>
          </cell>
          <cell r="H75" t="str">
            <v>SIN PROYECTO</v>
          </cell>
          <cell r="I75" t="str">
            <v>SERVICIO DE RECARGA DE EXTINTORES PARA LAS AGENCIAS DE LA COORDINACIÓN ZONAL 2 DE REGISTRO CIVIL, IDENTIFICACIÓN Y CEDULACIÓN</v>
          </cell>
          <cell r="J75" t="str">
            <v>NUEVO</v>
          </cell>
          <cell r="K75" t="str">
            <v>53</v>
          </cell>
          <cell r="L75">
            <v>530203</v>
          </cell>
          <cell r="M75" t="str">
            <v>Almacenamiento, Embalaje, Desembalaje, Envase, Desenvase y Recarga de Extintores</v>
          </cell>
          <cell r="N75">
            <v>1501</v>
          </cell>
          <cell r="O75">
            <v>2</v>
          </cell>
          <cell r="P75">
            <v>0</v>
          </cell>
          <cell r="Q75">
            <v>0</v>
          </cell>
          <cell r="R75">
            <v>791.66</v>
          </cell>
          <cell r="S75">
            <v>0</v>
          </cell>
          <cell r="T75">
            <v>0</v>
          </cell>
          <cell r="U75">
            <v>0</v>
          </cell>
          <cell r="V75">
            <v>791.66</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791.66</v>
          </cell>
          <cell r="AT75">
            <v>791.66</v>
          </cell>
          <cell r="AU75">
            <v>791.66</v>
          </cell>
        </row>
        <row r="76">
          <cell r="A76">
            <v>70</v>
          </cell>
          <cell r="B76" t="str">
            <v>E5. INSTITUCIONAL</v>
          </cell>
          <cell r="C76" t="str">
            <v>FORTALECER LAS CAPACIDADES DEL ESTADO CON ÉNFASIS EN LA ADMINISTRACIÓN DE JUSTICIA Y EFICIENCIA EN LOS PROCESOS DE REGULACIÓN Y CONTROL, CON INDEPENDENCIA Y AUTONOMÍA.</v>
          </cell>
          <cell r="D76" t="str">
            <v>INCREMENTAR LOS NIVELES DE SATISFACCIÓN DE LOS USUARIOS</v>
          </cell>
          <cell r="E76">
            <v>0</v>
          </cell>
          <cell r="F76" t="str">
            <v>01: ADMINISTRACIÓN CENTRAL</v>
          </cell>
          <cell r="G76" t="str">
            <v>COORDINACIÓN ZONAL 2</v>
          </cell>
          <cell r="H76" t="str">
            <v>SIN PROYECTO</v>
          </cell>
          <cell r="I76" t="str">
            <v>ADQUISICIÓN DE ACCESORIOS PARA LA EJECUCIÓN DE BRIGADAS MÓVILES DE LA COORDINACIÓN ZONAL 2</v>
          </cell>
          <cell r="J76" t="str">
            <v>NUEVO</v>
          </cell>
          <cell r="K76" t="str">
            <v>53</v>
          </cell>
          <cell r="L76">
            <v>531408</v>
          </cell>
          <cell r="M76" t="str">
            <v>Bienes Artísticos, Culturales, Deportivos y Símbolos Patrios</v>
          </cell>
          <cell r="N76">
            <v>1501</v>
          </cell>
          <cell r="O76">
            <v>2</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v>71</v>
          </cell>
          <cell r="B77" t="str">
            <v>E5. INSTITUCIONAL</v>
          </cell>
          <cell r="C77" t="str">
            <v>FORTALECER LAS CAPACIDADES DEL ESTADO CON ÉNFASIS EN LA ADMINISTRACIÓN DE JUSTICIA Y EFICIENCIA EN LOS PROCESOS DE REGULACIÓN Y CONTROL, CON INDEPENDENCIA Y AUTONOMÍA.</v>
          </cell>
          <cell r="D77" t="str">
            <v>INCREMENTAR LOS NIVELES DE SATISFACCIÓN DE LOS USUARIOS</v>
          </cell>
          <cell r="E77">
            <v>0</v>
          </cell>
          <cell r="F77" t="str">
            <v>01: ADMINISTRACIÓN CENTRAL</v>
          </cell>
          <cell r="G77" t="str">
            <v>COORDINACIÓN ZONAL 2</v>
          </cell>
          <cell r="H77" t="str">
            <v>SIN PROYECTO</v>
          </cell>
          <cell r="I77" t="str">
            <v>ADQUISICIÓN DE ACCESORIOS PARA LAS SALAS DE MATRIMONIO DE LAS AGENCIAS DE LA COORDINACIÓN ZONAL 2</v>
          </cell>
          <cell r="J77" t="str">
            <v>NUEVO</v>
          </cell>
          <cell r="K77" t="str">
            <v>53</v>
          </cell>
          <cell r="L77">
            <v>530807</v>
          </cell>
          <cell r="M77" t="str">
            <v>Materiales de Impresión, Fotografía, Reproducción y Publicaciones</v>
          </cell>
          <cell r="N77">
            <v>1501</v>
          </cell>
          <cell r="O77">
            <v>2</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v>72</v>
          </cell>
          <cell r="B78" t="str">
            <v>E5. INSTITUCIONAL</v>
          </cell>
          <cell r="C78" t="str">
            <v>FORTALECER LAS CAPACIDADES DEL ESTADO CON ÉNFASIS EN LA ADMINISTRACIÓN DE JUSTICIA Y EFICIENCIA EN LOS PROCESOS DE REGULACIÓN Y CONTROL, CON INDEPENDENCIA Y AUTONOMÍA.</v>
          </cell>
          <cell r="D78" t="str">
            <v>INCREMENTAR LOS NIVELES DE SATISFACCIÓN DE LOS USUARIOS</v>
          </cell>
          <cell r="E78">
            <v>0</v>
          </cell>
          <cell r="F78" t="str">
            <v>01: ADMINISTRACIÓN CENTRAL</v>
          </cell>
          <cell r="G78" t="str">
            <v>COORDINACIÓN ZONAL 2</v>
          </cell>
          <cell r="H78" t="str">
            <v>SIN PROYECTO</v>
          </cell>
          <cell r="I78" t="str">
            <v>ARRENDAMIENTO DE UN BIEN INMUEBLE PARA LA OFICINA DEL REGISTRO CIVIL EN EL CANTÓN SHUSHUFINDI</v>
          </cell>
          <cell r="J78" t="str">
            <v>ARRASTRE</v>
          </cell>
          <cell r="K78" t="str">
            <v>53</v>
          </cell>
          <cell r="L78">
            <v>530502</v>
          </cell>
          <cell r="M78" t="str">
            <v>Edificios, Locales y Residencias, Parqueaderos, Casilleros Judiciales y Bancarios (Arrendamiento)</v>
          </cell>
          <cell r="N78">
            <v>2101</v>
          </cell>
          <cell r="O78">
            <v>2</v>
          </cell>
          <cell r="P78">
            <v>0</v>
          </cell>
          <cell r="Q78">
            <v>0</v>
          </cell>
          <cell r="R78">
            <v>3300</v>
          </cell>
          <cell r="S78">
            <v>0</v>
          </cell>
          <cell r="T78">
            <v>0</v>
          </cell>
          <cell r="U78">
            <v>1200</v>
          </cell>
          <cell r="V78">
            <v>1200</v>
          </cell>
          <cell r="W78">
            <v>0</v>
          </cell>
          <cell r="X78">
            <v>300</v>
          </cell>
          <cell r="Y78">
            <v>0</v>
          </cell>
          <cell r="Z78">
            <v>300</v>
          </cell>
          <cell r="AA78">
            <v>0</v>
          </cell>
          <cell r="AB78">
            <v>300</v>
          </cell>
          <cell r="AC78">
            <v>0</v>
          </cell>
          <cell r="AD78">
            <v>300</v>
          </cell>
          <cell r="AE78">
            <v>0</v>
          </cell>
          <cell r="AF78">
            <v>300</v>
          </cell>
          <cell r="AG78">
            <v>0</v>
          </cell>
          <cell r="AH78">
            <v>300</v>
          </cell>
          <cell r="AI78">
            <v>0</v>
          </cell>
          <cell r="AJ78">
            <v>300</v>
          </cell>
          <cell r="AK78">
            <v>0</v>
          </cell>
          <cell r="AL78">
            <v>0</v>
          </cell>
          <cell r="AM78">
            <v>0</v>
          </cell>
          <cell r="AN78">
            <v>0</v>
          </cell>
          <cell r="AO78">
            <v>0</v>
          </cell>
          <cell r="AP78">
            <v>0</v>
          </cell>
          <cell r="AQ78">
            <v>0</v>
          </cell>
          <cell r="AR78">
            <v>0</v>
          </cell>
          <cell r="AS78">
            <v>3300</v>
          </cell>
          <cell r="AT78">
            <v>3300</v>
          </cell>
          <cell r="AU78">
            <v>800</v>
          </cell>
        </row>
        <row r="79">
          <cell r="A79">
            <v>73</v>
          </cell>
          <cell r="B79" t="str">
            <v>E5. INSTITUCIONAL</v>
          </cell>
          <cell r="C79" t="str">
            <v>FORTALECER LAS CAPACIDADES DEL ESTADO CON ÉNFASIS EN LA ADMINISTRACIÓN DE JUSTICIA Y EFICIENCIA EN LOS PROCESOS DE REGULACIÓN Y CONTROL, CON INDEPENDENCIA Y AUTONOMÍA.</v>
          </cell>
          <cell r="D79" t="str">
            <v>INCREMENTAR LOS NIVELES DE SATISFACCIÓN DE LOS USUARIOS</v>
          </cell>
          <cell r="E79">
            <v>0</v>
          </cell>
          <cell r="F79" t="str">
            <v>01: ADMINISTRACIÓN CENTRAL</v>
          </cell>
          <cell r="G79" t="str">
            <v>COORDINACIÓN ZONAL 2</v>
          </cell>
          <cell r="H79" t="str">
            <v>SIN PROYECTO</v>
          </cell>
          <cell r="I79" t="str">
            <v>ARRENDAMIENTO DE UN BIEN INMUEBLE PARA LA OFICINA DEL REGISTRO CIVIL EN EL CANTÓN SHUSHUFINDI</v>
          </cell>
          <cell r="J79" t="str">
            <v>NUEVO</v>
          </cell>
          <cell r="K79" t="str">
            <v>53</v>
          </cell>
          <cell r="L79">
            <v>530502</v>
          </cell>
          <cell r="M79" t="str">
            <v>Edificios, Locales y Residencias, Parqueaderos, Casilleros Judiciales y Bancarios (Arrendamiento)</v>
          </cell>
          <cell r="N79">
            <v>2101</v>
          </cell>
          <cell r="O79">
            <v>2</v>
          </cell>
          <cell r="P79">
            <v>0</v>
          </cell>
          <cell r="Q79">
            <v>0</v>
          </cell>
          <cell r="R79">
            <v>0</v>
          </cell>
          <cell r="S79">
            <v>0</v>
          </cell>
          <cell r="T79">
            <v>0</v>
          </cell>
          <cell r="U79">
            <v>300</v>
          </cell>
          <cell r="V79">
            <v>0</v>
          </cell>
          <cell r="W79">
            <v>300</v>
          </cell>
          <cell r="X79">
            <v>0</v>
          </cell>
          <cell r="Y79">
            <v>300</v>
          </cell>
          <cell r="Z79">
            <v>0</v>
          </cell>
          <cell r="AA79">
            <v>300</v>
          </cell>
          <cell r="AB79">
            <v>0</v>
          </cell>
          <cell r="AC79">
            <v>300</v>
          </cell>
          <cell r="AD79">
            <v>0</v>
          </cell>
          <cell r="AE79">
            <v>300</v>
          </cell>
          <cell r="AF79">
            <v>0</v>
          </cell>
          <cell r="AG79">
            <v>300</v>
          </cell>
          <cell r="AH79">
            <v>0</v>
          </cell>
          <cell r="AI79">
            <v>300</v>
          </cell>
          <cell r="AJ79">
            <v>0</v>
          </cell>
          <cell r="AK79">
            <v>300</v>
          </cell>
          <cell r="AL79">
            <v>0</v>
          </cell>
          <cell r="AM79">
            <v>300</v>
          </cell>
          <cell r="AN79">
            <v>0</v>
          </cell>
          <cell r="AO79">
            <v>0</v>
          </cell>
          <cell r="AP79">
            <v>0</v>
          </cell>
          <cell r="AQ79">
            <v>0</v>
          </cell>
          <cell r="AR79">
            <v>0</v>
          </cell>
          <cell r="AS79">
            <v>0</v>
          </cell>
          <cell r="AT79">
            <v>0</v>
          </cell>
          <cell r="AU79">
            <v>0</v>
          </cell>
        </row>
        <row r="80">
          <cell r="A80">
            <v>74</v>
          </cell>
          <cell r="B80" t="str">
            <v>E5. INSTITUCIONAL</v>
          </cell>
          <cell r="C80" t="str">
            <v>FORTALECER LAS CAPACIDADES DEL ESTADO CON ÉNFASIS EN LA ADMINISTRACIÓN DE JUSTICIA Y EFICIENCIA EN LOS PROCESOS DE REGULACIÓN Y CONTROL, CON INDEPENDENCIA Y AUTONOMÍA.</v>
          </cell>
          <cell r="D80" t="str">
            <v>INCREMENTAR LOS NIVELES DE SATISFACCIÓN DE LOS USUARIOS</v>
          </cell>
          <cell r="E80">
            <v>0</v>
          </cell>
          <cell r="F80" t="str">
            <v>01: ADMINISTRACIÓN CENTRAL</v>
          </cell>
          <cell r="G80" t="str">
            <v>COORDINACIÓN ZONAL 2</v>
          </cell>
          <cell r="H80" t="str">
            <v>SIN PROYECTO</v>
          </cell>
          <cell r="I80" t="str">
            <v>CANCELACIÓN DEL SERVICIO DE AGUA POTABLE NAPO AÑO 2023</v>
          </cell>
          <cell r="J80" t="str">
            <v>ARRASTRE</v>
          </cell>
          <cell r="K80" t="str">
            <v>53</v>
          </cell>
          <cell r="L80">
            <v>530101</v>
          </cell>
          <cell r="M80" t="str">
            <v>Agua Potable</v>
          </cell>
          <cell r="N80">
            <v>1501</v>
          </cell>
          <cell r="O80">
            <v>2</v>
          </cell>
          <cell r="P80">
            <v>0</v>
          </cell>
          <cell r="Q80">
            <v>0</v>
          </cell>
          <cell r="R80">
            <v>27.62</v>
          </cell>
          <cell r="S80">
            <v>0</v>
          </cell>
          <cell r="T80">
            <v>0</v>
          </cell>
          <cell r="U80">
            <v>27.62</v>
          </cell>
          <cell r="V80">
            <v>27.62</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27.62</v>
          </cell>
          <cell r="AT80">
            <v>27.62</v>
          </cell>
          <cell r="AU80">
            <v>26.6</v>
          </cell>
        </row>
        <row r="81">
          <cell r="A81">
            <v>75</v>
          </cell>
          <cell r="B81" t="str">
            <v>E5. INSTITUCIONAL</v>
          </cell>
          <cell r="C81" t="str">
            <v>FORTALECER LAS CAPACIDADES DEL ESTADO CON ÉNFASIS EN LA ADMINISTRACIÓN DE JUSTICIA Y EFICIENCIA EN LOS PROCESOS DE REGULACIÓN Y CONTROL, CON INDEPENDENCIA Y AUTONOMÍA.</v>
          </cell>
          <cell r="D81" t="str">
            <v>INCREMENTAR LOS NIVELES DE SATISFACCIÓN DE LOS USUARIOS</v>
          </cell>
          <cell r="E81">
            <v>0</v>
          </cell>
          <cell r="F81" t="str">
            <v>01: ADMINISTRACIÓN CENTRAL</v>
          </cell>
          <cell r="G81" t="str">
            <v>COORDINACIÓN ZONAL 2</v>
          </cell>
          <cell r="H81" t="str">
            <v>SIN PROYECTO</v>
          </cell>
          <cell r="I81" t="str">
            <v>CANCELACIÓN DEL SERVICIO DE AGUA POTABLE NAPO AÑO 2024</v>
          </cell>
          <cell r="J81" t="str">
            <v>NUEVO</v>
          </cell>
          <cell r="K81" t="str">
            <v>53</v>
          </cell>
          <cell r="L81">
            <v>530101</v>
          </cell>
          <cell r="M81" t="str">
            <v>Agua Potable</v>
          </cell>
          <cell r="N81">
            <v>1501</v>
          </cell>
          <cell r="O81">
            <v>2</v>
          </cell>
          <cell r="P81">
            <v>0</v>
          </cell>
          <cell r="Q81">
            <v>0</v>
          </cell>
          <cell r="R81">
            <v>294.33999999999997</v>
          </cell>
          <cell r="S81">
            <v>24.62</v>
          </cell>
          <cell r="T81">
            <v>24.62</v>
          </cell>
          <cell r="U81">
            <v>24.52</v>
          </cell>
          <cell r="V81">
            <v>24.52</v>
          </cell>
          <cell r="W81">
            <v>24.52</v>
          </cell>
          <cell r="X81">
            <v>24.52</v>
          </cell>
          <cell r="Y81">
            <v>24.52</v>
          </cell>
          <cell r="Z81">
            <v>24.52</v>
          </cell>
          <cell r="AA81">
            <v>24.52</v>
          </cell>
          <cell r="AB81">
            <v>24.52</v>
          </cell>
          <cell r="AC81">
            <v>24.52</v>
          </cell>
          <cell r="AD81">
            <v>24.52</v>
          </cell>
          <cell r="AE81">
            <v>24.52</v>
          </cell>
          <cell r="AF81">
            <v>24.52</v>
          </cell>
          <cell r="AG81">
            <v>24.52</v>
          </cell>
          <cell r="AH81">
            <v>24.52</v>
          </cell>
          <cell r="AI81">
            <v>24.52</v>
          </cell>
          <cell r="AJ81">
            <v>24.52</v>
          </cell>
          <cell r="AK81">
            <v>24.52</v>
          </cell>
          <cell r="AL81">
            <v>24.52</v>
          </cell>
          <cell r="AM81">
            <v>24.52</v>
          </cell>
          <cell r="AN81">
            <v>24.52</v>
          </cell>
          <cell r="AO81">
            <v>24.52</v>
          </cell>
          <cell r="AP81">
            <v>24.52</v>
          </cell>
          <cell r="AQ81">
            <v>0</v>
          </cell>
          <cell r="AR81">
            <v>0</v>
          </cell>
          <cell r="AS81">
            <v>294.33999999999997</v>
          </cell>
          <cell r="AT81">
            <v>294.33999999999997</v>
          </cell>
          <cell r="AU81">
            <v>32.82</v>
          </cell>
        </row>
        <row r="82">
          <cell r="A82">
            <v>76</v>
          </cell>
          <cell r="B82" t="str">
            <v>E5. INSTITUCIONAL</v>
          </cell>
          <cell r="C82" t="str">
            <v>FORTALECER LAS CAPACIDADES DEL ESTADO CON ÉNFASIS EN LA ADMINISTRACIÓN DE JUSTICIA Y EFICIENCIA EN LOS PROCESOS DE REGULACIÓN Y CONTROL, CON INDEPENDENCIA Y AUTONOMÍA.</v>
          </cell>
          <cell r="D82" t="str">
            <v>INCREMENTAR LOS NIVELES DE SATISFACCIÓN DE LOS USUARIOS</v>
          </cell>
          <cell r="E82">
            <v>0</v>
          </cell>
          <cell r="F82" t="str">
            <v>01: ADMINISTRACIÓN CENTRAL</v>
          </cell>
          <cell r="G82" t="str">
            <v>COORDINACIÓN ZONAL 2</v>
          </cell>
          <cell r="H82" t="str">
            <v>SIN PROYECTO</v>
          </cell>
          <cell r="I82" t="str">
            <v>CANCELACIÓN DEL SERVICIO DE AGUA POTABLE ORELLANA AÑO 2023</v>
          </cell>
          <cell r="J82" t="str">
            <v>ARRASTRE</v>
          </cell>
          <cell r="K82" t="str">
            <v>53</v>
          </cell>
          <cell r="L82">
            <v>530101</v>
          </cell>
          <cell r="M82" t="str">
            <v>Agua Potable</v>
          </cell>
          <cell r="N82">
            <v>2201</v>
          </cell>
          <cell r="O82">
            <v>2</v>
          </cell>
          <cell r="P82">
            <v>0</v>
          </cell>
          <cell r="Q82">
            <v>0</v>
          </cell>
          <cell r="R82">
            <v>1815</v>
          </cell>
          <cell r="S82">
            <v>0</v>
          </cell>
          <cell r="T82">
            <v>0</v>
          </cell>
          <cell r="U82">
            <v>169.87</v>
          </cell>
          <cell r="V82">
            <v>1815</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80</v>
          </cell>
          <cell r="AT82">
            <v>80</v>
          </cell>
          <cell r="AU82">
            <v>0</v>
          </cell>
        </row>
        <row r="83">
          <cell r="A83">
            <v>77</v>
          </cell>
          <cell r="B83" t="str">
            <v>E5. INSTITUCIONAL</v>
          </cell>
          <cell r="C83" t="str">
            <v>FORTALECER LAS CAPACIDADES DEL ESTADO CON ÉNFASIS EN LA ADMINISTRACIÓN DE JUSTICIA Y EFICIENCIA EN LOS PROCESOS DE REGULACIÓN Y CONTROL, CON INDEPENDENCIA Y AUTONOMÍA.</v>
          </cell>
          <cell r="D83" t="str">
            <v>INCREMENTAR LOS NIVELES DE SATISFACCIÓN DE LOS USUARIOS</v>
          </cell>
          <cell r="E83">
            <v>0</v>
          </cell>
          <cell r="F83" t="str">
            <v>01: ADMINISTRACIÓN CENTRAL</v>
          </cell>
          <cell r="G83" t="str">
            <v>COORDINACIÓN ZONAL 2</v>
          </cell>
          <cell r="H83" t="str">
            <v>SIN PROYECTO</v>
          </cell>
          <cell r="I83" t="str">
            <v>CANCELACIÓN DEL SERVICIO DE AGUA POTABLE ORELLANA AÑO 2024</v>
          </cell>
          <cell r="J83" t="str">
            <v>NUEVO</v>
          </cell>
          <cell r="K83" t="str">
            <v>53</v>
          </cell>
          <cell r="L83">
            <v>530101</v>
          </cell>
          <cell r="M83" t="str">
            <v>Agua Potable</v>
          </cell>
          <cell r="N83">
            <v>2201</v>
          </cell>
          <cell r="O83">
            <v>2</v>
          </cell>
          <cell r="P83">
            <v>0</v>
          </cell>
          <cell r="Q83">
            <v>0</v>
          </cell>
          <cell r="R83">
            <v>464.34</v>
          </cell>
          <cell r="S83">
            <v>20.73</v>
          </cell>
          <cell r="T83">
            <v>20.73</v>
          </cell>
          <cell r="U83">
            <v>20.73</v>
          </cell>
          <cell r="V83">
            <v>20.73</v>
          </cell>
          <cell r="W83">
            <v>20.73</v>
          </cell>
          <cell r="X83">
            <v>20.73</v>
          </cell>
          <cell r="Y83">
            <v>20.73</v>
          </cell>
          <cell r="Z83">
            <v>20.73</v>
          </cell>
          <cell r="AA83">
            <v>20.73</v>
          </cell>
          <cell r="AB83">
            <v>20.73</v>
          </cell>
          <cell r="AC83">
            <v>20.73</v>
          </cell>
          <cell r="AD83">
            <v>20.73</v>
          </cell>
          <cell r="AE83">
            <v>20.73</v>
          </cell>
          <cell r="AF83">
            <v>20.73</v>
          </cell>
          <cell r="AG83">
            <v>20.73</v>
          </cell>
          <cell r="AH83">
            <v>20.73</v>
          </cell>
          <cell r="AI83">
            <v>20.73</v>
          </cell>
          <cell r="AJ83">
            <v>20.73</v>
          </cell>
          <cell r="AK83">
            <v>92.57</v>
          </cell>
          <cell r="AL83">
            <v>92.57</v>
          </cell>
          <cell r="AM83">
            <v>92.57</v>
          </cell>
          <cell r="AN83">
            <v>92.57</v>
          </cell>
          <cell r="AO83">
            <v>92.63</v>
          </cell>
          <cell r="AP83">
            <v>92.63</v>
          </cell>
          <cell r="AQ83">
            <v>0</v>
          </cell>
          <cell r="AR83">
            <v>0</v>
          </cell>
          <cell r="AS83">
            <v>0</v>
          </cell>
          <cell r="AT83">
            <v>0</v>
          </cell>
          <cell r="AU83">
            <v>0</v>
          </cell>
        </row>
        <row r="84">
          <cell r="A84">
            <v>78</v>
          </cell>
          <cell r="B84" t="str">
            <v>E5. INSTITUCIONAL</v>
          </cell>
          <cell r="C84" t="str">
            <v>FORTALECER LAS CAPACIDADES DEL ESTADO CON ÉNFASIS EN LA ADMINISTRACIÓN DE JUSTICIA Y EFICIENCIA EN LOS PROCESOS DE REGULACIÓN Y CONTROL, CON INDEPENDENCIA Y AUTONOMÍA.</v>
          </cell>
          <cell r="D84" t="str">
            <v>INCREMENTAR LOS NIVELES DE SATISFACCIÓN DE LOS USUARIOS</v>
          </cell>
          <cell r="E84">
            <v>0</v>
          </cell>
          <cell r="F84" t="str">
            <v>01: ADMINISTRACIÓN CENTRAL</v>
          </cell>
          <cell r="G84" t="str">
            <v>COORDINACIÓN ZONAL 2</v>
          </cell>
          <cell r="H84" t="str">
            <v>SIN PROYECTO</v>
          </cell>
          <cell r="I84" t="str">
            <v>CANCELACIÓN DEL SERVICIO DE AGUA POTABLE PASTAZA AÑO 2023</v>
          </cell>
          <cell r="J84" t="str">
            <v>ARRASTRE</v>
          </cell>
          <cell r="K84" t="str">
            <v>53</v>
          </cell>
          <cell r="L84">
            <v>530101</v>
          </cell>
          <cell r="M84" t="str">
            <v>Agua Potable</v>
          </cell>
          <cell r="N84">
            <v>1601</v>
          </cell>
          <cell r="O84">
            <v>2</v>
          </cell>
          <cell r="P84">
            <v>0</v>
          </cell>
          <cell r="Q84">
            <v>0</v>
          </cell>
          <cell r="R84">
            <v>10.94</v>
          </cell>
          <cell r="S84">
            <v>0</v>
          </cell>
          <cell r="T84">
            <v>0</v>
          </cell>
          <cell r="U84">
            <v>10.94</v>
          </cell>
          <cell r="V84">
            <v>10.94</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10.94</v>
          </cell>
          <cell r="AT84">
            <v>10.94</v>
          </cell>
          <cell r="AU84">
            <v>6.57</v>
          </cell>
        </row>
        <row r="85">
          <cell r="A85">
            <v>79</v>
          </cell>
          <cell r="B85" t="str">
            <v>E5. INSTITUCIONAL</v>
          </cell>
          <cell r="C85" t="str">
            <v>FORTALECER LAS CAPACIDADES DEL ESTADO CON ÉNFASIS EN LA ADMINISTRACIÓN DE JUSTICIA Y EFICIENCIA EN LOS PROCESOS DE REGULACIÓN Y CONTROL, CON INDEPENDENCIA Y AUTONOMÍA.</v>
          </cell>
          <cell r="D85" t="str">
            <v>INCREMENTAR LOS NIVELES DE SATISFACCIÓN DE LOS USUARIOS</v>
          </cell>
          <cell r="E85">
            <v>0</v>
          </cell>
          <cell r="F85" t="str">
            <v>01: ADMINISTRACIÓN CENTRAL</v>
          </cell>
          <cell r="G85" t="str">
            <v>COORDINACIÓN ZONAL 2</v>
          </cell>
          <cell r="H85" t="str">
            <v>SIN PROYECTO</v>
          </cell>
          <cell r="I85" t="str">
            <v>CANCELACIÓN DEL SERVICIO DE AGUA POTABLE PASTAZA AÑO 2024</v>
          </cell>
          <cell r="J85" t="str">
            <v>NUEVO</v>
          </cell>
          <cell r="K85" t="str">
            <v>53</v>
          </cell>
          <cell r="L85">
            <v>530101</v>
          </cell>
          <cell r="M85" t="str">
            <v>Agua Potable</v>
          </cell>
          <cell r="N85">
            <v>1601</v>
          </cell>
          <cell r="O85">
            <v>2</v>
          </cell>
          <cell r="P85">
            <v>0</v>
          </cell>
          <cell r="Q85">
            <v>0</v>
          </cell>
          <cell r="R85">
            <v>97.06</v>
          </cell>
          <cell r="S85">
            <v>8.09</v>
          </cell>
          <cell r="T85">
            <v>8.09</v>
          </cell>
          <cell r="U85">
            <v>8.08</v>
          </cell>
          <cell r="V85">
            <v>8.08</v>
          </cell>
          <cell r="W85">
            <v>8.08</v>
          </cell>
          <cell r="X85">
            <v>8.08</v>
          </cell>
          <cell r="Y85">
            <v>8.08</v>
          </cell>
          <cell r="Z85">
            <v>8.08</v>
          </cell>
          <cell r="AA85">
            <v>8.08</v>
          </cell>
          <cell r="AB85">
            <v>8.08</v>
          </cell>
          <cell r="AC85">
            <v>8.08</v>
          </cell>
          <cell r="AD85">
            <v>8.08</v>
          </cell>
          <cell r="AE85">
            <v>8.08</v>
          </cell>
          <cell r="AF85">
            <v>8.08</v>
          </cell>
          <cell r="AG85">
            <v>8.08</v>
          </cell>
          <cell r="AH85">
            <v>8.08</v>
          </cell>
          <cell r="AI85">
            <v>8.08</v>
          </cell>
          <cell r="AJ85">
            <v>8.08</v>
          </cell>
          <cell r="AK85">
            <v>8.08</v>
          </cell>
          <cell r="AL85">
            <v>8.08</v>
          </cell>
          <cell r="AM85">
            <v>8.15</v>
          </cell>
          <cell r="AN85">
            <v>8.15</v>
          </cell>
          <cell r="AO85">
            <v>8.1</v>
          </cell>
          <cell r="AP85">
            <v>8.1</v>
          </cell>
          <cell r="AQ85">
            <v>0</v>
          </cell>
          <cell r="AR85">
            <v>0</v>
          </cell>
          <cell r="AS85">
            <v>97.06</v>
          </cell>
          <cell r="AT85">
            <v>97.06</v>
          </cell>
          <cell r="AU85">
            <v>22.72</v>
          </cell>
        </row>
        <row r="86">
          <cell r="A86">
            <v>80</v>
          </cell>
          <cell r="B86" t="str">
            <v>E5. INSTITUCIONAL</v>
          </cell>
          <cell r="C86" t="str">
            <v>FORTALECER LAS CAPACIDADES DEL ESTADO CON ÉNFASIS EN LA ADMINISTRACIÓN DE JUSTICIA Y EFICIENCIA EN LOS PROCESOS DE REGULACIÓN Y CONTROL, CON INDEPENDENCIA Y AUTONOMÍA.</v>
          </cell>
          <cell r="D86" t="str">
            <v>INCREMENTAR LOS NIVELES DE SATISFACCIÓN DE LOS USUARIOS</v>
          </cell>
          <cell r="E86">
            <v>0</v>
          </cell>
          <cell r="F86" t="str">
            <v>01: ADMINISTRACIÓN CENTRAL</v>
          </cell>
          <cell r="G86" t="str">
            <v>COORDINACIÓN ZONAL 2</v>
          </cell>
          <cell r="H86" t="str">
            <v>SIN PROYECTO</v>
          </cell>
          <cell r="I86" t="str">
            <v>CANCELACIÓN DEL SERVICIO DE AGUA POTABLE SUCUMBÍOS AÑO 2023</v>
          </cell>
          <cell r="J86" t="str">
            <v>ARRASTRE</v>
          </cell>
          <cell r="K86" t="str">
            <v>53</v>
          </cell>
          <cell r="L86">
            <v>530101</v>
          </cell>
          <cell r="M86" t="str">
            <v>Agua Potable</v>
          </cell>
          <cell r="N86">
            <v>2101</v>
          </cell>
          <cell r="O86">
            <v>2</v>
          </cell>
          <cell r="P86">
            <v>0</v>
          </cell>
          <cell r="Q86">
            <v>0</v>
          </cell>
          <cell r="R86">
            <v>21.35</v>
          </cell>
          <cell r="S86">
            <v>0</v>
          </cell>
          <cell r="T86">
            <v>0</v>
          </cell>
          <cell r="U86">
            <v>32.78</v>
          </cell>
          <cell r="V86">
            <v>21.35</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21.35</v>
          </cell>
          <cell r="AT86">
            <v>21.35</v>
          </cell>
          <cell r="AU86">
            <v>21.35</v>
          </cell>
        </row>
        <row r="87">
          <cell r="A87">
            <v>81</v>
          </cell>
          <cell r="B87" t="str">
            <v>E5. INSTITUCIONAL</v>
          </cell>
          <cell r="C87" t="str">
            <v>FORTALECER LAS CAPACIDADES DEL ESTADO CON ÉNFASIS EN LA ADMINISTRACIÓN DE JUSTICIA Y EFICIENCIA EN LOS PROCESOS DE REGULACIÓN Y CONTROL, CON INDEPENDENCIA Y AUTONOMÍA.</v>
          </cell>
          <cell r="D87" t="str">
            <v>INCREMENTAR LOS NIVELES DE SATISFACCIÓN DE LOS USUARIOS</v>
          </cell>
          <cell r="E87">
            <v>0</v>
          </cell>
          <cell r="F87" t="str">
            <v>01: ADMINISTRACIÓN CENTRAL</v>
          </cell>
          <cell r="G87" t="str">
            <v>COORDINACIÓN ZONAL 2</v>
          </cell>
          <cell r="H87" t="str">
            <v>SIN PROYECTO</v>
          </cell>
          <cell r="I87" t="str">
            <v>CANCELACIÓN DEL SERVICIO DE AGUA POTABLE SUCUMBÍOS AÑO 2024</v>
          </cell>
          <cell r="J87" t="str">
            <v>NUEVO</v>
          </cell>
          <cell r="K87" t="str">
            <v>53</v>
          </cell>
          <cell r="L87">
            <v>530101</v>
          </cell>
          <cell r="M87" t="str">
            <v>Agua Potable</v>
          </cell>
          <cell r="N87">
            <v>2101</v>
          </cell>
          <cell r="O87">
            <v>2</v>
          </cell>
          <cell r="P87">
            <v>0</v>
          </cell>
          <cell r="Q87">
            <v>0</v>
          </cell>
          <cell r="R87">
            <v>435.22</v>
          </cell>
          <cell r="S87">
            <v>36.26</v>
          </cell>
          <cell r="T87">
            <v>36.26</v>
          </cell>
          <cell r="U87">
            <v>36.26</v>
          </cell>
          <cell r="V87">
            <v>36.26</v>
          </cell>
          <cell r="W87">
            <v>36.26</v>
          </cell>
          <cell r="X87">
            <v>36.26</v>
          </cell>
          <cell r="Y87">
            <v>36.26</v>
          </cell>
          <cell r="Z87">
            <v>36.26</v>
          </cell>
          <cell r="AA87">
            <v>36.26</v>
          </cell>
          <cell r="AB87">
            <v>36.26</v>
          </cell>
          <cell r="AC87">
            <v>36.26</v>
          </cell>
          <cell r="AD87">
            <v>36.26</v>
          </cell>
          <cell r="AE87">
            <v>36.26</v>
          </cell>
          <cell r="AF87">
            <v>36.26</v>
          </cell>
          <cell r="AG87">
            <v>36.26</v>
          </cell>
          <cell r="AH87">
            <v>36.26</v>
          </cell>
          <cell r="AI87">
            <v>36.26</v>
          </cell>
          <cell r="AJ87">
            <v>36.26</v>
          </cell>
          <cell r="AK87">
            <v>36.26</v>
          </cell>
          <cell r="AL87">
            <v>36.26</v>
          </cell>
          <cell r="AM87">
            <v>36.26</v>
          </cell>
          <cell r="AN87">
            <v>36.26</v>
          </cell>
          <cell r="AO87">
            <v>36.36</v>
          </cell>
          <cell r="AP87">
            <v>36.36</v>
          </cell>
          <cell r="AQ87">
            <v>0</v>
          </cell>
          <cell r="AR87">
            <v>0</v>
          </cell>
          <cell r="AS87">
            <v>435.22</v>
          </cell>
          <cell r="AT87">
            <v>435.22</v>
          </cell>
          <cell r="AU87">
            <v>85.49</v>
          </cell>
        </row>
        <row r="88">
          <cell r="A88">
            <v>82</v>
          </cell>
          <cell r="B88" t="str">
            <v>E5. INSTITUCIONAL</v>
          </cell>
          <cell r="C88" t="str">
            <v>FORTALECER LAS CAPACIDADES DEL ESTADO CON ÉNFASIS EN LA ADMINISTRACIÓN DE JUSTICIA Y EFICIENCIA EN LOS PROCESOS DE REGULACIÓN Y CONTROL, CON INDEPENDENCIA Y AUTONOMÍA.</v>
          </cell>
          <cell r="D88" t="str">
            <v>INCREMENTAR LOS NIVELES DE SATISFACCIÓN DE LOS USUARIOS</v>
          </cell>
          <cell r="E88">
            <v>0</v>
          </cell>
          <cell r="F88" t="str">
            <v>01: ADMINISTRACIÓN CENTRAL</v>
          </cell>
          <cell r="G88" t="str">
            <v>COORDINACIÓN ZONAL 2</v>
          </cell>
          <cell r="H88" t="str">
            <v>SIN PROYECTO</v>
          </cell>
          <cell r="I88" t="str">
            <v>CANCELACIÓN DEL SERVICIO DE ENERGÍA ELÉCTRICA NAPO 2023</v>
          </cell>
          <cell r="J88" t="str">
            <v>ARRASTRE</v>
          </cell>
          <cell r="K88" t="str">
            <v>53</v>
          </cell>
          <cell r="L88">
            <v>530104</v>
          </cell>
          <cell r="M88" t="str">
            <v>Energía Eléctrica</v>
          </cell>
          <cell r="N88">
            <v>1501</v>
          </cell>
          <cell r="O88">
            <v>2</v>
          </cell>
          <cell r="P88">
            <v>0</v>
          </cell>
          <cell r="Q88">
            <v>0</v>
          </cell>
          <cell r="R88">
            <v>1060.23</v>
          </cell>
          <cell r="S88">
            <v>0</v>
          </cell>
          <cell r="T88">
            <v>0</v>
          </cell>
          <cell r="U88">
            <v>1338.41</v>
          </cell>
          <cell r="V88">
            <v>1060.23</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1060.23</v>
          </cell>
          <cell r="AT88">
            <v>1060.23</v>
          </cell>
          <cell r="AU88">
            <v>1060.23</v>
          </cell>
        </row>
        <row r="89">
          <cell r="A89">
            <v>83</v>
          </cell>
          <cell r="B89" t="str">
            <v>E5. INSTITUCIONAL</v>
          </cell>
          <cell r="C89" t="str">
            <v>FORTALECER LAS CAPACIDADES DEL ESTADO CON ÉNFASIS EN LA ADMINISTRACIÓN DE JUSTICIA Y EFICIENCIA EN LOS PROCESOS DE REGULACIÓN Y CONTROL, CON INDEPENDENCIA Y AUTONOMÍA.</v>
          </cell>
          <cell r="D89" t="str">
            <v>INCREMENTAR LOS NIVELES DE SATISFACCIÓN DE LOS USUARIOS</v>
          </cell>
          <cell r="E89">
            <v>0</v>
          </cell>
          <cell r="F89" t="str">
            <v>01: ADMINISTRACIÓN CENTRAL</v>
          </cell>
          <cell r="G89" t="str">
            <v>COORDINACIÓN ZONAL 2</v>
          </cell>
          <cell r="H89" t="str">
            <v>SIN PROYECTO</v>
          </cell>
          <cell r="I89" t="str">
            <v>CANCELACIÓN DEL SERVICIO DE ENERGÍA ELÉCTRICA NAPO 2024</v>
          </cell>
          <cell r="J89" t="str">
            <v>NUEVO</v>
          </cell>
          <cell r="K89" t="str">
            <v>53</v>
          </cell>
          <cell r="L89">
            <v>530104</v>
          </cell>
          <cell r="M89" t="str">
            <v>Energía Eléctrica</v>
          </cell>
          <cell r="N89">
            <v>1501</v>
          </cell>
          <cell r="O89">
            <v>2</v>
          </cell>
          <cell r="P89">
            <v>0</v>
          </cell>
          <cell r="Q89">
            <v>0</v>
          </cell>
          <cell r="R89">
            <v>10014.81</v>
          </cell>
          <cell r="S89">
            <v>1203.6099999999999</v>
          </cell>
          <cell r="T89">
            <v>1203.6099999999999</v>
          </cell>
          <cell r="U89">
            <v>1203.5999999999999</v>
          </cell>
          <cell r="V89">
            <v>1203.5999999999999</v>
          </cell>
          <cell r="W89">
            <v>1203.5999999999999</v>
          </cell>
          <cell r="X89">
            <v>1203.5999999999999</v>
          </cell>
          <cell r="Y89">
            <v>1203.5999999999999</v>
          </cell>
          <cell r="Z89">
            <v>1203.5999999999999</v>
          </cell>
          <cell r="AA89">
            <v>1203.5999999999999</v>
          </cell>
          <cell r="AB89">
            <v>1203.5999999999999</v>
          </cell>
          <cell r="AC89">
            <v>1203.5999999999999</v>
          </cell>
          <cell r="AD89">
            <v>1203.5999999999999</v>
          </cell>
          <cell r="AE89">
            <v>1203.5999999999999</v>
          </cell>
          <cell r="AF89">
            <v>1203.5999999999999</v>
          </cell>
          <cell r="AG89">
            <v>1203.5999999999999</v>
          </cell>
          <cell r="AH89">
            <v>1203.5999999999999</v>
          </cell>
          <cell r="AI89">
            <v>1203.5999999999999</v>
          </cell>
          <cell r="AJ89">
            <v>386</v>
          </cell>
          <cell r="AK89">
            <v>1725.49</v>
          </cell>
          <cell r="AL89">
            <v>0</v>
          </cell>
          <cell r="AM89">
            <v>1405.98</v>
          </cell>
          <cell r="AN89">
            <v>0</v>
          </cell>
          <cell r="AO89">
            <v>0</v>
          </cell>
          <cell r="AP89">
            <v>0</v>
          </cell>
          <cell r="AQ89">
            <v>0</v>
          </cell>
          <cell r="AR89">
            <v>0</v>
          </cell>
          <cell r="AS89">
            <v>10014.81</v>
          </cell>
          <cell r="AT89">
            <v>10014.81</v>
          </cell>
          <cell r="AU89">
            <v>2261.1799999999998</v>
          </cell>
        </row>
        <row r="90">
          <cell r="A90">
            <v>84</v>
          </cell>
          <cell r="B90" t="str">
            <v>E5. INSTITUCIONAL</v>
          </cell>
          <cell r="C90" t="str">
            <v>FORTALECER LAS CAPACIDADES DEL ESTADO CON ÉNFASIS EN LA ADMINISTRACIÓN DE JUSTICIA Y EFICIENCIA EN LOS PROCESOS DE REGULACIÓN Y CONTROL, CON INDEPENDENCIA Y AUTONOMÍA.</v>
          </cell>
          <cell r="D90" t="str">
            <v>INCREMENTAR LOS NIVELES DE SATISFACCIÓN DE LOS USUARIOS</v>
          </cell>
          <cell r="E90">
            <v>0</v>
          </cell>
          <cell r="F90" t="str">
            <v>01: ADMINISTRACIÓN CENTRAL</v>
          </cell>
          <cell r="G90" t="str">
            <v>COORDINACIÓN ZONAL 2</v>
          </cell>
          <cell r="H90" t="str">
            <v>SIN PROYECTO</v>
          </cell>
          <cell r="I90" t="str">
            <v>CANCELACIÓN DEL SERVICIO DE ENERGÍA ELÉCTRICA ORELLANA 2023</v>
          </cell>
          <cell r="J90" t="str">
            <v>ARRASTRE</v>
          </cell>
          <cell r="K90" t="str">
            <v>53</v>
          </cell>
          <cell r="L90">
            <v>530104</v>
          </cell>
          <cell r="M90" t="str">
            <v>Energía Eléctrica</v>
          </cell>
          <cell r="N90">
            <v>2201</v>
          </cell>
          <cell r="O90">
            <v>2</v>
          </cell>
          <cell r="P90">
            <v>0</v>
          </cell>
          <cell r="Q90">
            <v>0</v>
          </cell>
          <cell r="R90">
            <v>1235</v>
          </cell>
          <cell r="S90">
            <v>0</v>
          </cell>
          <cell r="T90">
            <v>0</v>
          </cell>
          <cell r="U90">
            <v>1622.51</v>
          </cell>
          <cell r="V90">
            <v>1235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1235</v>
          </cell>
          <cell r="AT90">
            <v>1235</v>
          </cell>
          <cell r="AU90">
            <v>1223.3</v>
          </cell>
        </row>
        <row r="91">
          <cell r="A91">
            <v>85</v>
          </cell>
          <cell r="B91" t="str">
            <v>E5. INSTITUCIONAL</v>
          </cell>
          <cell r="C91" t="str">
            <v>FORTALECER LAS CAPACIDADES DEL ESTADO CON ÉNFASIS EN LA ADMINISTRACIÓN DE JUSTICIA Y EFICIENCIA EN LOS PROCESOS DE REGULACIÓN Y CONTROL, CON INDEPENDENCIA Y AUTONOMÍA.</v>
          </cell>
          <cell r="D91" t="str">
            <v>INCREMENTAR LOS NIVELES DE SATISFACCIÓN DE LOS USUARIOS</v>
          </cell>
          <cell r="E91">
            <v>0</v>
          </cell>
          <cell r="F91" t="str">
            <v>01: ADMINISTRACIÓN CENTRAL</v>
          </cell>
          <cell r="G91" t="str">
            <v>COORDINACIÓN ZONAL 2</v>
          </cell>
          <cell r="H91" t="str">
            <v>SIN PROYECTO</v>
          </cell>
          <cell r="I91" t="str">
            <v>CANCELACIÓN DEL SERVICIO DE ENERGÍA ELÉCTRICA ORELLANA 2024</v>
          </cell>
          <cell r="J91" t="str">
            <v>NUEVO</v>
          </cell>
          <cell r="K91" t="str">
            <v>53</v>
          </cell>
          <cell r="L91">
            <v>530104</v>
          </cell>
          <cell r="M91" t="str">
            <v>Energía Eléctrica</v>
          </cell>
          <cell r="N91">
            <v>2201</v>
          </cell>
          <cell r="O91">
            <v>2</v>
          </cell>
          <cell r="P91">
            <v>0</v>
          </cell>
          <cell r="Q91">
            <v>0</v>
          </cell>
          <cell r="R91">
            <v>14078.43</v>
          </cell>
          <cell r="S91">
            <v>1638.01</v>
          </cell>
          <cell r="T91">
            <v>1638.01</v>
          </cell>
          <cell r="U91">
            <v>1638.01</v>
          </cell>
          <cell r="V91">
            <v>1638.01</v>
          </cell>
          <cell r="W91">
            <v>1638.01</v>
          </cell>
          <cell r="X91">
            <v>1638.01</v>
          </cell>
          <cell r="Y91">
            <v>1638.01</v>
          </cell>
          <cell r="Z91">
            <v>1638.01</v>
          </cell>
          <cell r="AA91">
            <v>1638.01</v>
          </cell>
          <cell r="AB91">
            <v>1638.01</v>
          </cell>
          <cell r="AC91">
            <v>1638.01</v>
          </cell>
          <cell r="AD91">
            <v>1638.01</v>
          </cell>
          <cell r="AE91">
            <v>1638.01</v>
          </cell>
          <cell r="AF91">
            <v>1638.01</v>
          </cell>
          <cell r="AG91">
            <v>1638.01</v>
          </cell>
          <cell r="AH91">
            <v>1638.01</v>
          </cell>
          <cell r="AI91">
            <v>1638.02</v>
          </cell>
          <cell r="AJ91">
            <v>974.35</v>
          </cell>
          <cell r="AK91">
            <v>1638.04</v>
          </cell>
          <cell r="AL91">
            <v>0</v>
          </cell>
          <cell r="AM91">
            <v>1638.03</v>
          </cell>
          <cell r="AN91">
            <v>0</v>
          </cell>
          <cell r="AO91">
            <v>0</v>
          </cell>
          <cell r="AP91">
            <v>0</v>
          </cell>
          <cell r="AQ91">
            <v>0</v>
          </cell>
          <cell r="AR91">
            <v>0</v>
          </cell>
          <cell r="AS91">
            <v>14078.43</v>
          </cell>
          <cell r="AT91">
            <v>14078.43</v>
          </cell>
          <cell r="AU91">
            <v>2711.51</v>
          </cell>
        </row>
        <row r="92">
          <cell r="A92">
            <v>86</v>
          </cell>
          <cell r="B92" t="str">
            <v>E5. INSTITUCIONAL</v>
          </cell>
          <cell r="C92" t="str">
            <v>FORTALECER LAS CAPACIDADES DEL ESTADO CON ÉNFASIS EN LA ADMINISTRACIÓN DE JUSTICIA Y EFICIENCIA EN LOS PROCESOS DE REGULACIÓN Y CONTROL, CON INDEPENDENCIA Y AUTONOMÍA.</v>
          </cell>
          <cell r="D92" t="str">
            <v>INCREMENTAR LOS NIVELES DE SATISFACCIÓN DE LOS USUARIOS</v>
          </cell>
          <cell r="E92">
            <v>0</v>
          </cell>
          <cell r="F92" t="str">
            <v>01: ADMINISTRACIÓN CENTRAL</v>
          </cell>
          <cell r="G92" t="str">
            <v>COORDINACIÓN ZONAL 2</v>
          </cell>
          <cell r="H92" t="str">
            <v>SIN PROYECTO</v>
          </cell>
          <cell r="I92" t="str">
            <v>CANCELACIÓN DEL SERVICIO DE ENERGÍA ELÉCTRICA PASTAZA 2023</v>
          </cell>
          <cell r="J92" t="str">
            <v>NUEVO</v>
          </cell>
          <cell r="K92" t="str">
            <v>53</v>
          </cell>
          <cell r="L92">
            <v>530104</v>
          </cell>
          <cell r="M92" t="str">
            <v>Energía Eléctrica</v>
          </cell>
          <cell r="N92">
            <v>1601</v>
          </cell>
          <cell r="O92">
            <v>2</v>
          </cell>
          <cell r="P92">
            <v>0</v>
          </cell>
          <cell r="Q92">
            <v>0</v>
          </cell>
          <cell r="R92">
            <v>8208.98</v>
          </cell>
          <cell r="S92">
            <v>1345.58</v>
          </cell>
          <cell r="T92">
            <v>1345.58</v>
          </cell>
          <cell r="U92">
            <v>1345.58</v>
          </cell>
          <cell r="V92">
            <v>1345.58</v>
          </cell>
          <cell r="W92">
            <v>1345.58</v>
          </cell>
          <cell r="X92">
            <v>1345.58</v>
          </cell>
          <cell r="Y92">
            <v>1345.58</v>
          </cell>
          <cell r="Z92">
            <v>1345.58</v>
          </cell>
          <cell r="AA92">
            <v>1345.58</v>
          </cell>
          <cell r="AB92">
            <v>1345.58</v>
          </cell>
          <cell r="AC92">
            <v>1345.58</v>
          </cell>
          <cell r="AD92">
            <v>1345.58</v>
          </cell>
          <cell r="AE92">
            <v>1345.58</v>
          </cell>
          <cell r="AF92">
            <v>135.5</v>
          </cell>
          <cell r="AG92">
            <v>1345.58</v>
          </cell>
          <cell r="AH92">
            <v>0</v>
          </cell>
          <cell r="AI92">
            <v>1345.58</v>
          </cell>
          <cell r="AJ92">
            <v>0</v>
          </cell>
          <cell r="AK92">
            <v>116.96</v>
          </cell>
          <cell r="AL92">
            <v>0</v>
          </cell>
          <cell r="AM92">
            <v>0</v>
          </cell>
          <cell r="AN92">
            <v>0</v>
          </cell>
          <cell r="AO92">
            <v>0</v>
          </cell>
          <cell r="AP92">
            <v>0</v>
          </cell>
          <cell r="AQ92">
            <v>0</v>
          </cell>
          <cell r="AR92">
            <v>0</v>
          </cell>
          <cell r="AS92">
            <v>8208.98</v>
          </cell>
          <cell r="AT92">
            <v>8208.98</v>
          </cell>
          <cell r="AU92">
            <v>1868.86</v>
          </cell>
        </row>
        <row r="93">
          <cell r="A93">
            <v>87</v>
          </cell>
          <cell r="B93" t="str">
            <v>E5. INSTITUCIONAL</v>
          </cell>
          <cell r="C93" t="str">
            <v>FORTALECER LAS CAPACIDADES DEL ESTADO CON ÉNFASIS EN LA ADMINISTRACIÓN DE JUSTICIA Y EFICIENCIA EN LOS PROCESOS DE REGULACIÓN Y CONTROL, CON INDEPENDENCIA Y AUTONOMÍA.</v>
          </cell>
          <cell r="D93" t="str">
            <v>INCREMENTAR LOS NIVELES DE SATISFACCIÓN DE LOS USUARIOS</v>
          </cell>
          <cell r="E93">
            <v>0</v>
          </cell>
          <cell r="F93" t="str">
            <v>01: ADMINISTRACIÓN CENTRAL</v>
          </cell>
          <cell r="G93" t="str">
            <v>COORDINACIÓN ZONAL 2</v>
          </cell>
          <cell r="H93" t="str">
            <v>SIN PROYECTO</v>
          </cell>
          <cell r="I93" t="str">
            <v>CANCELACIÓN DEL SERVICIO DE ENERGÍA ELÉCTRICA PASTAZA 2023</v>
          </cell>
          <cell r="J93" t="str">
            <v>ARRASTRE</v>
          </cell>
          <cell r="K93" t="str">
            <v>53</v>
          </cell>
          <cell r="L93">
            <v>530104</v>
          </cell>
          <cell r="M93" t="str">
            <v>Energía Eléctrica</v>
          </cell>
          <cell r="N93">
            <v>1601</v>
          </cell>
          <cell r="O93">
            <v>2</v>
          </cell>
          <cell r="P93">
            <v>0</v>
          </cell>
          <cell r="Q93">
            <v>0</v>
          </cell>
          <cell r="R93">
            <v>849.41</v>
          </cell>
          <cell r="S93">
            <v>0</v>
          </cell>
          <cell r="T93">
            <v>0</v>
          </cell>
          <cell r="U93">
            <v>1058.46</v>
          </cell>
          <cell r="V93">
            <v>849.41</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849.41</v>
          </cell>
          <cell r="AT93">
            <v>849.41</v>
          </cell>
          <cell r="AU93">
            <v>849.41</v>
          </cell>
        </row>
        <row r="94">
          <cell r="A94">
            <v>88</v>
          </cell>
          <cell r="B94" t="str">
            <v>E5. INSTITUCIONAL</v>
          </cell>
          <cell r="C94" t="str">
            <v>FORTALECER LAS CAPACIDADES DEL ESTADO CON ÉNFASIS EN LA ADMINISTRACIÓN DE JUSTICIA Y EFICIENCIA EN LOS PROCESOS DE REGULACIÓN Y CONTROL, CON INDEPENDENCIA Y AUTONOMÍA.</v>
          </cell>
          <cell r="D94" t="str">
            <v>INCREMENTAR LOS NIVELES DE SATISFACCIÓN DE LOS USUARIOS</v>
          </cell>
          <cell r="E94">
            <v>0</v>
          </cell>
          <cell r="F94" t="str">
            <v>01: ADMINISTRACIÓN CENTRAL</v>
          </cell>
          <cell r="G94" t="str">
            <v>COORDINACIÓN ZONAL 2</v>
          </cell>
          <cell r="H94" t="str">
            <v>SIN PROYECTO</v>
          </cell>
          <cell r="I94" t="str">
            <v>CANCELACIÓN DEL SERVICIO DE ENERGÍA ELÉCTRICA SUCUMBÍOS 2023</v>
          </cell>
          <cell r="J94" t="str">
            <v>ARRASTRE</v>
          </cell>
          <cell r="K94" t="str">
            <v>53</v>
          </cell>
          <cell r="L94">
            <v>530104</v>
          </cell>
          <cell r="M94" t="str">
            <v>Energía Eléctrica</v>
          </cell>
          <cell r="N94">
            <v>2101</v>
          </cell>
          <cell r="O94">
            <v>2</v>
          </cell>
          <cell r="P94">
            <v>0</v>
          </cell>
          <cell r="Q94">
            <v>0</v>
          </cell>
          <cell r="R94">
            <v>984.81</v>
          </cell>
          <cell r="S94">
            <v>0</v>
          </cell>
          <cell r="T94">
            <v>0</v>
          </cell>
          <cell r="U94">
            <v>1558.35</v>
          </cell>
          <cell r="V94">
            <v>984.81</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984.81</v>
          </cell>
          <cell r="AT94">
            <v>984.81</v>
          </cell>
          <cell r="AU94">
            <v>984.81</v>
          </cell>
        </row>
        <row r="95">
          <cell r="A95">
            <v>89</v>
          </cell>
          <cell r="B95" t="str">
            <v>E5. INSTITUCIONAL</v>
          </cell>
          <cell r="C95" t="str">
            <v>FORTALECER LAS CAPACIDADES DEL ESTADO CON ÉNFASIS EN LA ADMINISTRACIÓN DE JUSTICIA Y EFICIENCIA EN LOS PROCESOS DE REGULACIÓN Y CONTROL, CON INDEPENDENCIA Y AUTONOMÍA.</v>
          </cell>
          <cell r="D95" t="str">
            <v>INCREMENTAR LOS NIVELES DE SATISFACCIÓN DE LOS USUARIOS</v>
          </cell>
          <cell r="E95">
            <v>0</v>
          </cell>
          <cell r="F95" t="str">
            <v>01: ADMINISTRACIÓN CENTRAL</v>
          </cell>
          <cell r="G95" t="str">
            <v>COORDINACIÓN ZONAL 2</v>
          </cell>
          <cell r="H95" t="str">
            <v>SIN PROYECTO</v>
          </cell>
          <cell r="I95" t="str">
            <v>CANCELACIÓN DEL SERVICIO DE ENERGÍA ELÉCTRICA SUCUMBÍOS 2024</v>
          </cell>
          <cell r="J95" t="str">
            <v>NUEVO</v>
          </cell>
          <cell r="K95" t="str">
            <v>53</v>
          </cell>
          <cell r="L95">
            <v>530104</v>
          </cell>
          <cell r="M95" t="str">
            <v>Energía Eléctrica</v>
          </cell>
          <cell r="N95">
            <v>2101</v>
          </cell>
          <cell r="O95">
            <v>2</v>
          </cell>
          <cell r="P95">
            <v>0</v>
          </cell>
          <cell r="Q95">
            <v>0</v>
          </cell>
          <cell r="R95">
            <v>11097.07</v>
          </cell>
          <cell r="S95">
            <v>1387.66</v>
          </cell>
          <cell r="T95">
            <v>1387.66</v>
          </cell>
          <cell r="U95">
            <v>1387.66</v>
          </cell>
          <cell r="V95">
            <v>1387.66</v>
          </cell>
          <cell r="W95">
            <v>1387.66</v>
          </cell>
          <cell r="X95">
            <v>1387.66</v>
          </cell>
          <cell r="Y95">
            <v>1387.66</v>
          </cell>
          <cell r="Z95">
            <v>1387.66</v>
          </cell>
          <cell r="AA95">
            <v>1387.66</v>
          </cell>
          <cell r="AB95">
            <v>1387.66</v>
          </cell>
          <cell r="AC95">
            <v>1387.66</v>
          </cell>
          <cell r="AD95">
            <v>1387.66</v>
          </cell>
          <cell r="AE95">
            <v>1387.66</v>
          </cell>
          <cell r="AF95">
            <v>1387.66</v>
          </cell>
          <cell r="AG95">
            <v>1387.66</v>
          </cell>
          <cell r="AH95">
            <v>1383.45</v>
          </cell>
          <cell r="AI95">
            <v>1387.68</v>
          </cell>
          <cell r="AJ95">
            <v>0</v>
          </cell>
          <cell r="AK95">
            <v>1387.68</v>
          </cell>
          <cell r="AL95">
            <v>0</v>
          </cell>
          <cell r="AM95">
            <v>1387.68</v>
          </cell>
          <cell r="AN95">
            <v>0</v>
          </cell>
          <cell r="AO95">
            <v>0</v>
          </cell>
          <cell r="AP95">
            <v>0</v>
          </cell>
          <cell r="AQ95">
            <v>0</v>
          </cell>
          <cell r="AR95">
            <v>0</v>
          </cell>
          <cell r="AS95">
            <v>11097.07</v>
          </cell>
          <cell r="AT95">
            <v>11097.07</v>
          </cell>
          <cell r="AU95">
            <v>1773.14</v>
          </cell>
        </row>
        <row r="96">
          <cell r="A96">
            <v>90</v>
          </cell>
          <cell r="B96" t="str">
            <v>E5. INSTITUCIONAL</v>
          </cell>
          <cell r="C96" t="str">
            <v>FORTALECER LAS CAPACIDADES DEL ESTADO CON ÉNFASIS EN LA ADMINISTRACIÓN DE JUSTICIA Y EFICIENCIA EN LOS PROCESOS DE REGULACIÓN Y CONTROL, CON INDEPENDENCIA Y AUTONOMÍA.</v>
          </cell>
          <cell r="D96" t="str">
            <v>INCREMENTAR LOS NIVELES DE SATISFACCIÓN DE LOS USUARIOS</v>
          </cell>
          <cell r="E96">
            <v>0</v>
          </cell>
          <cell r="F96" t="str">
            <v>01: ADMINISTRACIÓN CENTRAL</v>
          </cell>
          <cell r="G96" t="str">
            <v>COORDINACIÓN ZONAL 2</v>
          </cell>
          <cell r="H96" t="str">
            <v>SIN PROYECTO</v>
          </cell>
          <cell r="I96" t="str">
            <v>FONDO DE CAJA CHICA PARA LA COORDINACIÓN ZONAL 2.</v>
          </cell>
          <cell r="J96" t="str">
            <v>NUEVO</v>
          </cell>
          <cell r="K96" t="str">
            <v>53</v>
          </cell>
          <cell r="L96">
            <v>531601</v>
          </cell>
          <cell r="M96" t="str">
            <v>Fondos de Reposición Cajas Chicas</v>
          </cell>
          <cell r="N96">
            <v>1501</v>
          </cell>
          <cell r="O96">
            <v>2</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v>91</v>
          </cell>
          <cell r="B97" t="str">
            <v>E5. INSTITUCIONAL</v>
          </cell>
          <cell r="C97" t="str">
            <v>FORTALECER LAS CAPACIDADES DEL ESTADO CON ÉNFASIS EN LA ADMINISTRACIÓN DE JUSTICIA Y EFICIENCIA EN LOS PROCESOS DE REGULACIÓN Y CONTROL, CON INDEPENDENCIA Y AUTONOMÍA.</v>
          </cell>
          <cell r="D97" t="str">
            <v>INCREMENTAR LOS NIVELES DE SATISFACCIÓN DE LOS USUARIOS</v>
          </cell>
          <cell r="E97">
            <v>0</v>
          </cell>
          <cell r="F97" t="str">
            <v>01: ADMINISTRACIÓN CENTRAL</v>
          </cell>
          <cell r="G97" t="str">
            <v>COORDINACIÓN ZONAL 2</v>
          </cell>
          <cell r="H97" t="str">
            <v>SIN PROYECTO</v>
          </cell>
          <cell r="I97" t="str">
            <v>PAGO DE ARRIENDO DE CASILLERO JUDICIAL NAPO</v>
          </cell>
          <cell r="J97" t="str">
            <v>NUEVO</v>
          </cell>
          <cell r="K97" t="str">
            <v>53</v>
          </cell>
          <cell r="L97">
            <v>530502</v>
          </cell>
          <cell r="M97" t="str">
            <v>Edificios, Locales y Residencias, Parqueaderos, Casilleros Judiciales y Bancarios (Arrendamiento)</v>
          </cell>
          <cell r="N97">
            <v>1501</v>
          </cell>
          <cell r="O97">
            <v>2</v>
          </cell>
          <cell r="P97">
            <v>0</v>
          </cell>
          <cell r="Q97">
            <v>0</v>
          </cell>
          <cell r="R97">
            <v>14.32</v>
          </cell>
          <cell r="S97">
            <v>0</v>
          </cell>
          <cell r="T97">
            <v>0</v>
          </cell>
          <cell r="U97">
            <v>0</v>
          </cell>
          <cell r="V97">
            <v>0</v>
          </cell>
          <cell r="W97">
            <v>12.32</v>
          </cell>
          <cell r="X97">
            <v>14.32</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v>92</v>
          </cell>
          <cell r="B98" t="str">
            <v>E5. INSTITUCIONAL</v>
          </cell>
          <cell r="C98" t="str">
            <v>FORTALECER LAS CAPACIDADES DEL ESTADO CON ÉNFASIS EN LA ADMINISTRACIÓN DE JUSTICIA Y EFICIENCIA EN LOS PROCESOS DE REGULACIÓN Y CONTROL, CON INDEPENDENCIA Y AUTONOMÍA.</v>
          </cell>
          <cell r="D98" t="str">
            <v>INCREMENTAR LOS NIVELES DE SATISFACCIÓN DE LOS USUARIOS</v>
          </cell>
          <cell r="E98">
            <v>0</v>
          </cell>
          <cell r="F98" t="str">
            <v>01: ADMINISTRACIÓN CENTRAL</v>
          </cell>
          <cell r="G98" t="str">
            <v>COORDINACIÓN ZONAL 2</v>
          </cell>
          <cell r="H98" t="str">
            <v>SIN PROYECTO</v>
          </cell>
          <cell r="I98" t="str">
            <v>PAGO DE ARRIENDO DE CASILLERO JUDICIAL PASTAZA</v>
          </cell>
          <cell r="J98" t="str">
            <v>NUEVO</v>
          </cell>
          <cell r="K98" t="str">
            <v>53</v>
          </cell>
          <cell r="L98">
            <v>530502</v>
          </cell>
          <cell r="M98" t="str">
            <v>Edificios, Locales y Residencias, Parqueaderos, Casilleros Judiciales y Bancarios (Arrendamiento)</v>
          </cell>
          <cell r="N98">
            <v>1501</v>
          </cell>
          <cell r="O98">
            <v>2</v>
          </cell>
          <cell r="P98">
            <v>0</v>
          </cell>
          <cell r="Q98">
            <v>0</v>
          </cell>
          <cell r="R98">
            <v>14</v>
          </cell>
          <cell r="S98">
            <v>0</v>
          </cell>
          <cell r="T98">
            <v>0</v>
          </cell>
          <cell r="U98">
            <v>0</v>
          </cell>
          <cell r="V98">
            <v>0</v>
          </cell>
          <cell r="W98">
            <v>14</v>
          </cell>
          <cell r="X98">
            <v>14</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v>93</v>
          </cell>
          <cell r="B99" t="str">
            <v>E5. INSTITUCIONAL</v>
          </cell>
          <cell r="C99" t="str">
            <v>FORTALECER LAS CAPACIDADES DEL ESTADO CON ÉNFASIS EN LA ADMINISTRACIÓN DE JUSTICIA Y EFICIENCIA EN LOS PROCESOS DE REGULACIÓN Y CONTROL, CON INDEPENDENCIA Y AUTONOMÍA.</v>
          </cell>
          <cell r="D99" t="str">
            <v>INCREMENTAR LOS NIVELES DE SATISFACCIÓN DE LOS USUARIOS</v>
          </cell>
          <cell r="E99">
            <v>0</v>
          </cell>
          <cell r="F99" t="str">
            <v>01: ADMINISTRACIÓN CENTRAL</v>
          </cell>
          <cell r="G99" t="str">
            <v>COORDINACIÓN ZONAL 2</v>
          </cell>
          <cell r="H99" t="str">
            <v>SIN PROYECTO</v>
          </cell>
          <cell r="I99" t="str">
            <v>PAGO DE ARRIENDO DE CASILLERO JUDICIAL SUCUMBÍOS</v>
          </cell>
          <cell r="J99" t="str">
            <v>NUEVO</v>
          </cell>
          <cell r="K99" t="str">
            <v>53</v>
          </cell>
          <cell r="L99">
            <v>530502</v>
          </cell>
          <cell r="M99" t="str">
            <v>Edificios, Locales y Residencias, Parqueaderos, Casilleros Judiciales y Bancarios (Arrendamiento)</v>
          </cell>
          <cell r="N99">
            <v>1501</v>
          </cell>
          <cell r="O99">
            <v>2</v>
          </cell>
          <cell r="P99">
            <v>0</v>
          </cell>
          <cell r="Q99">
            <v>0</v>
          </cell>
          <cell r="R99">
            <v>14</v>
          </cell>
          <cell r="S99">
            <v>0</v>
          </cell>
          <cell r="T99">
            <v>0</v>
          </cell>
          <cell r="U99">
            <v>0</v>
          </cell>
          <cell r="V99">
            <v>0</v>
          </cell>
          <cell r="W99">
            <v>14</v>
          </cell>
          <cell r="X99">
            <v>14</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13.44</v>
          </cell>
          <cell r="AT99">
            <v>13.44</v>
          </cell>
          <cell r="AU99">
            <v>0</v>
          </cell>
        </row>
        <row r="100">
          <cell r="A100">
            <v>94</v>
          </cell>
          <cell r="B100" t="str">
            <v>E5. INSTITUCIONAL</v>
          </cell>
          <cell r="C100" t="str">
            <v>FORTALECER LAS CAPACIDADES DEL ESTADO CON ÉNFASIS EN LA ADMINISTRACIÓN DE JUSTICIA Y EFICIENCIA EN LOS PROCESOS DE REGULACIÓN Y CONTROL, CON INDEPENDENCIA Y AUTONOMÍA.</v>
          </cell>
          <cell r="D100" t="str">
            <v>INCREMENTAR LOS NIVELES DE SATISFACCIÓN DE LOS USUARIOS</v>
          </cell>
          <cell r="E100">
            <v>0</v>
          </cell>
          <cell r="F100" t="str">
            <v>01: ADMINISTRACIÓN CENTRAL</v>
          </cell>
          <cell r="G100" t="str">
            <v>COORDINACIÓN ZONAL 2</v>
          </cell>
          <cell r="H100" t="str">
            <v>SIN PROYECTO</v>
          </cell>
          <cell r="I100" t="str">
            <v>PAGO DE TASAS GENERALES, IMPUESTOS DE LAS AGENCIAS DE  LA COORDINACIÓN ZONAL 2</v>
          </cell>
          <cell r="J100" t="str">
            <v>NUEVO</v>
          </cell>
          <cell r="K100" t="str">
            <v>57</v>
          </cell>
          <cell r="L100">
            <v>570102</v>
          </cell>
          <cell r="M100" t="str">
            <v>Tasas Generales, Impuestos, Contribuciones, Permisos, Licencias y Patentes</v>
          </cell>
          <cell r="N100">
            <v>1501</v>
          </cell>
          <cell r="O100">
            <v>2</v>
          </cell>
          <cell r="P100">
            <v>0</v>
          </cell>
          <cell r="Q100">
            <v>0</v>
          </cell>
          <cell r="R100">
            <v>3706.43</v>
          </cell>
          <cell r="S100">
            <v>0</v>
          </cell>
          <cell r="T100">
            <v>0</v>
          </cell>
          <cell r="U100">
            <v>0</v>
          </cell>
          <cell r="V100">
            <v>0</v>
          </cell>
          <cell r="W100">
            <v>3251.15</v>
          </cell>
          <cell r="X100">
            <v>3251.15</v>
          </cell>
          <cell r="Y100">
            <v>94.48</v>
          </cell>
          <cell r="Z100">
            <v>94.48</v>
          </cell>
          <cell r="AA100">
            <v>0</v>
          </cell>
          <cell r="AB100">
            <v>0</v>
          </cell>
          <cell r="AC100">
            <v>0</v>
          </cell>
          <cell r="AD100">
            <v>203.2</v>
          </cell>
          <cell r="AE100">
            <v>157.6</v>
          </cell>
          <cell r="AF100">
            <v>157.6</v>
          </cell>
          <cell r="AG100">
            <v>0</v>
          </cell>
          <cell r="AH100">
            <v>0</v>
          </cell>
          <cell r="AI100">
            <v>0</v>
          </cell>
          <cell r="AJ100">
            <v>0</v>
          </cell>
          <cell r="AK100">
            <v>0</v>
          </cell>
          <cell r="AL100">
            <v>0</v>
          </cell>
          <cell r="AM100">
            <v>0</v>
          </cell>
          <cell r="AN100">
            <v>0</v>
          </cell>
          <cell r="AO100">
            <v>0</v>
          </cell>
          <cell r="AP100">
            <v>0</v>
          </cell>
          <cell r="AQ100">
            <v>0</v>
          </cell>
          <cell r="AR100">
            <v>0</v>
          </cell>
          <cell r="AS100">
            <v>3271.19</v>
          </cell>
          <cell r="AT100">
            <v>3271.19</v>
          </cell>
          <cell r="AU100">
            <v>2186.84</v>
          </cell>
        </row>
        <row r="101">
          <cell r="A101">
            <v>95</v>
          </cell>
          <cell r="B101" t="str">
            <v>E5. INSTITUCIONAL</v>
          </cell>
          <cell r="C101" t="str">
            <v>FORTALECER LAS CAPACIDADES DEL ESTADO CON ÉNFASIS EN LA ADMINISTRACIÓN DE JUSTICIA Y EFICIENCIA EN LOS PROCESOS DE REGULACIÓN Y CONTROL, CON INDEPENDENCIA Y AUTONOMÍA.</v>
          </cell>
          <cell r="D101" t="str">
            <v>INCREMENTAR LOS NIVELES DE SATISFACCIÓN DE LOS USUARIOS</v>
          </cell>
          <cell r="E101">
            <v>0</v>
          </cell>
          <cell r="F101" t="str">
            <v>01: ADMINISTRACIÓN CENTRAL</v>
          </cell>
          <cell r="G101" t="str">
            <v>COORDINACIÓN ZONAL 2</v>
          </cell>
          <cell r="H101" t="str">
            <v>SIN PROYECTO</v>
          </cell>
          <cell r="I101" t="str">
            <v>PAGO DE VIÁTICOS A LOS FUNCIONARIOS  DE LA COORDINACIÓN ZONAL 2</v>
          </cell>
          <cell r="J101" t="str">
            <v>NUEVO</v>
          </cell>
          <cell r="K101" t="str">
            <v>53</v>
          </cell>
          <cell r="L101">
            <v>530303</v>
          </cell>
          <cell r="M101" t="str">
            <v>Viáticos y Subsistencias en el Interior</v>
          </cell>
          <cell r="N101">
            <v>1501</v>
          </cell>
          <cell r="O101">
            <v>2</v>
          </cell>
          <cell r="P101">
            <v>0</v>
          </cell>
          <cell r="Q101">
            <v>0</v>
          </cell>
          <cell r="R101">
            <v>6473.32</v>
          </cell>
          <cell r="S101">
            <v>0</v>
          </cell>
          <cell r="T101">
            <v>0</v>
          </cell>
          <cell r="U101">
            <v>532.34</v>
          </cell>
          <cell r="V101">
            <v>532.34</v>
          </cell>
          <cell r="W101">
            <v>532.34</v>
          </cell>
          <cell r="X101">
            <v>532.34</v>
          </cell>
          <cell r="Y101">
            <v>532.34</v>
          </cell>
          <cell r="Z101">
            <v>532.34</v>
          </cell>
          <cell r="AA101">
            <v>532.34</v>
          </cell>
          <cell r="AB101">
            <v>532.34</v>
          </cell>
          <cell r="AC101">
            <v>532.34</v>
          </cell>
          <cell r="AD101">
            <v>532.34</v>
          </cell>
          <cell r="AE101">
            <v>532.34</v>
          </cell>
          <cell r="AF101">
            <v>532.34</v>
          </cell>
          <cell r="AG101">
            <v>1153.54</v>
          </cell>
          <cell r="AH101">
            <v>1153.54</v>
          </cell>
          <cell r="AI101">
            <v>1153.54</v>
          </cell>
          <cell r="AJ101">
            <v>1153.54</v>
          </cell>
          <cell r="AK101">
            <v>629.78</v>
          </cell>
          <cell r="AL101">
            <v>629.78</v>
          </cell>
          <cell r="AM101">
            <v>342.42</v>
          </cell>
          <cell r="AN101">
            <v>342.42</v>
          </cell>
          <cell r="AO101">
            <v>0</v>
          </cell>
          <cell r="AP101">
            <v>0</v>
          </cell>
          <cell r="AQ101">
            <v>0</v>
          </cell>
          <cell r="AR101">
            <v>0</v>
          </cell>
          <cell r="AS101">
            <v>6473.32</v>
          </cell>
          <cell r="AT101">
            <v>1450.8</v>
          </cell>
          <cell r="AU101">
            <v>1444.8</v>
          </cell>
        </row>
        <row r="102">
          <cell r="A102">
            <v>96</v>
          </cell>
          <cell r="B102" t="str">
            <v>E5. INSTITUCIONAL</v>
          </cell>
          <cell r="C102" t="str">
            <v>FORTALECER LAS CAPACIDADES DEL ESTADO CON ÉNFASIS EN LA ADMINISTRACIÓN DE JUSTICIA Y EFICIENCIA EN LOS PROCESOS DE REGULACIÓN Y CONTROL, CON INDEPENDENCIA Y AUTONOMÍA.</v>
          </cell>
          <cell r="D102" t="str">
            <v>INCREMENTAR LOS NIVELES DE SATISFACCIÓN DE LOS USUARIOS</v>
          </cell>
          <cell r="E102">
            <v>0</v>
          </cell>
          <cell r="F102" t="str">
            <v>01: ADMINISTRACIÓN CENTRAL</v>
          </cell>
          <cell r="G102" t="str">
            <v>COORDINACIÓN ZONAL 2</v>
          </cell>
          <cell r="H102" t="str">
            <v>SIN PROYECTO</v>
          </cell>
          <cell r="I102" t="str">
            <v>PASAJES AL INTERIOR</v>
          </cell>
          <cell r="J102" t="str">
            <v>NUEVO</v>
          </cell>
          <cell r="K102" t="str">
            <v>53</v>
          </cell>
          <cell r="L102">
            <v>530301</v>
          </cell>
          <cell r="M102" t="str">
            <v>Pasajes al Interior</v>
          </cell>
          <cell r="N102">
            <v>1501</v>
          </cell>
          <cell r="O102">
            <v>2</v>
          </cell>
          <cell r="P102">
            <v>0</v>
          </cell>
          <cell r="Q102">
            <v>0</v>
          </cell>
          <cell r="R102">
            <v>101</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105.2</v>
          </cell>
          <cell r="AH102">
            <v>0</v>
          </cell>
          <cell r="AI102">
            <v>0</v>
          </cell>
          <cell r="AJ102">
            <v>0</v>
          </cell>
          <cell r="AK102">
            <v>200</v>
          </cell>
          <cell r="AL102">
            <v>101</v>
          </cell>
          <cell r="AM102">
            <v>0</v>
          </cell>
          <cell r="AN102">
            <v>0</v>
          </cell>
          <cell r="AO102">
            <v>0</v>
          </cell>
          <cell r="AP102">
            <v>0</v>
          </cell>
          <cell r="AQ102">
            <v>0</v>
          </cell>
          <cell r="AR102">
            <v>0</v>
          </cell>
          <cell r="AS102">
            <v>0</v>
          </cell>
          <cell r="AT102">
            <v>0</v>
          </cell>
          <cell r="AU102">
            <v>0</v>
          </cell>
        </row>
        <row r="103">
          <cell r="A103">
            <v>97</v>
          </cell>
          <cell r="B103" t="str">
            <v>E5. INSTITUCIONAL</v>
          </cell>
          <cell r="C103" t="str">
            <v>FORTALECER LAS CAPACIDADES DEL ESTADO CON ÉNFASIS EN LA ADMINISTRACIÓN DE JUSTICIA Y EFICIENCIA EN LOS PROCESOS DE REGULACIÓN Y CONTROL, CON INDEPENDENCIA Y AUTONOMÍA.</v>
          </cell>
          <cell r="D103" t="str">
            <v>INCREMENTAR LOS NIVELES DE SATISFACCIÓN DE LOS USUARIOS</v>
          </cell>
          <cell r="E103">
            <v>0</v>
          </cell>
          <cell r="F103" t="str">
            <v>01: ADMINISTRACIÓN CENTRAL</v>
          </cell>
          <cell r="G103" t="str">
            <v>COORDINACIÓN ZONAL 2</v>
          </cell>
          <cell r="H103" t="str">
            <v>SIN PROYECTO</v>
          </cell>
          <cell r="I103" t="str">
            <v>SERVICIO DE ABASTECIMIENTO DE COMBUSTIBLE PARA LOS GENERADORES DE LA  OFICINA TÉCNICA NAPO Y LOS VEHÍCULOS PERTENECIENTES A LA COORDINACIÓN ZONAL 2 DE REGISTRO CIVIL, IDENTIFICACIÓN Y CEDULACIÓN</v>
          </cell>
          <cell r="J103" t="str">
            <v>NUEVO</v>
          </cell>
          <cell r="K103" t="str">
            <v>53</v>
          </cell>
          <cell r="L103">
            <v>530255</v>
          </cell>
          <cell r="M103" t="str">
            <v>Combustibles</v>
          </cell>
          <cell r="N103">
            <v>1501</v>
          </cell>
          <cell r="O103">
            <v>2</v>
          </cell>
          <cell r="P103">
            <v>0</v>
          </cell>
          <cell r="Q103">
            <v>0</v>
          </cell>
          <cell r="R103">
            <v>3000</v>
          </cell>
          <cell r="S103">
            <v>0</v>
          </cell>
          <cell r="T103">
            <v>0</v>
          </cell>
          <cell r="U103">
            <v>0</v>
          </cell>
          <cell r="V103">
            <v>0</v>
          </cell>
          <cell r="W103">
            <v>0</v>
          </cell>
          <cell r="X103">
            <v>0</v>
          </cell>
          <cell r="Y103">
            <v>0</v>
          </cell>
          <cell r="Z103">
            <v>0</v>
          </cell>
          <cell r="AA103">
            <v>0</v>
          </cell>
          <cell r="AB103">
            <v>0</v>
          </cell>
          <cell r="AC103">
            <v>2732.81</v>
          </cell>
          <cell r="AD103">
            <v>3000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v>98</v>
          </cell>
          <cell r="B104" t="str">
            <v>E5. INSTITUCIONAL</v>
          </cell>
          <cell r="C104" t="str">
            <v>FORTALECER LAS CAPACIDADES DEL ESTADO CON ÉNFASIS EN LA ADMINISTRACIÓN DE JUSTICIA Y EFICIENCIA EN LOS PROCESOS DE REGULACIÓN Y CONTROL, CON INDEPENDENCIA Y AUTONOMÍA.</v>
          </cell>
          <cell r="D104" t="str">
            <v>INCREMENTAR LOS NIVELES DE SATISFACCIÓN DE LOS USUARIOS</v>
          </cell>
          <cell r="E104">
            <v>0</v>
          </cell>
          <cell r="F104" t="str">
            <v>01: ADMINISTRACIÓN CENTRAL</v>
          </cell>
          <cell r="G104" t="str">
            <v>COORDINACIÓN ZONAL 2</v>
          </cell>
          <cell r="H104" t="str">
            <v>SIN PROYECTO</v>
          </cell>
          <cell r="I104" t="str">
            <v>SERVICIO DE ABASTECIMIENTO DE COMBUSTIBLE PARA LOS GENERADORES DE LA  OFICINA TÉCNICA ORELLANA Y LOS VEHÍCULOS PERTENECIENTES A LA COORDINACIÓN ZONAL 2 DE REGISTRO CIVIL, IDENTIFICACIÓN Y CEDULACIÓN</v>
          </cell>
          <cell r="J104" t="str">
            <v>NUEVO</v>
          </cell>
          <cell r="K104" t="str">
            <v>53</v>
          </cell>
          <cell r="L104">
            <v>530255</v>
          </cell>
          <cell r="M104" t="str">
            <v>Combustibles</v>
          </cell>
          <cell r="N104">
            <v>2201</v>
          </cell>
          <cell r="O104">
            <v>2</v>
          </cell>
          <cell r="P104">
            <v>0</v>
          </cell>
          <cell r="Q104">
            <v>0</v>
          </cell>
          <cell r="R104">
            <v>1200</v>
          </cell>
          <cell r="S104">
            <v>0</v>
          </cell>
          <cell r="T104">
            <v>0</v>
          </cell>
          <cell r="U104">
            <v>0</v>
          </cell>
          <cell r="V104">
            <v>0</v>
          </cell>
          <cell r="W104">
            <v>0</v>
          </cell>
          <cell r="X104">
            <v>0</v>
          </cell>
          <cell r="Y104">
            <v>0</v>
          </cell>
          <cell r="Z104">
            <v>0</v>
          </cell>
          <cell r="AA104">
            <v>0</v>
          </cell>
          <cell r="AB104">
            <v>0</v>
          </cell>
          <cell r="AC104">
            <v>0</v>
          </cell>
          <cell r="AD104">
            <v>0</v>
          </cell>
          <cell r="AE104">
            <v>956.63</v>
          </cell>
          <cell r="AF104">
            <v>1200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v>99</v>
          </cell>
          <cell r="B105" t="str">
            <v>E5. INSTITUCIONAL</v>
          </cell>
          <cell r="C105" t="str">
            <v>FORTALECER LAS CAPACIDADES DEL ESTADO CON ÉNFASIS EN LA ADMINISTRACIÓN DE JUSTICIA Y EFICIENCIA EN LOS PROCESOS DE REGULACIÓN Y CONTROL, CON INDEPENDENCIA Y AUTONOMÍA.</v>
          </cell>
          <cell r="D105" t="str">
            <v>INCREMENTAR LOS NIVELES DE SATISFACCIÓN DE LOS USUARIOS</v>
          </cell>
          <cell r="E105">
            <v>0</v>
          </cell>
          <cell r="F105" t="str">
            <v>01: ADMINISTRACIÓN CENTRAL</v>
          </cell>
          <cell r="G105" t="str">
            <v>COORDINACIÓN ZONAL 2</v>
          </cell>
          <cell r="H105" t="str">
            <v>SIN PROYECTO</v>
          </cell>
          <cell r="I105" t="str">
            <v>SERVICIO DE ABASTECIMIENTO DE COMBUSTIBLE PARA LOS GENERADORES DE LA OFICINA TÉCNICA PASTAZA Y LOS VEHÍCULOS PERTENECIENTES A LA COORDINACIÓN ZONAL 2 DE REGISTRO CIVIL, IDENTIFICACIÓN Y CEDULACIÓN</v>
          </cell>
          <cell r="J105" t="str">
            <v>NUEVO</v>
          </cell>
          <cell r="K105" t="str">
            <v>53</v>
          </cell>
          <cell r="L105">
            <v>530255</v>
          </cell>
          <cell r="M105" t="str">
            <v>Combustibles</v>
          </cell>
          <cell r="N105">
            <v>1601</v>
          </cell>
          <cell r="O105">
            <v>2</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1471.3</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v>100</v>
          </cell>
          <cell r="B106" t="str">
            <v>E5. INSTITUCIONAL</v>
          </cell>
          <cell r="C106" t="str">
            <v>FORTALECER LAS CAPACIDADES DEL ESTADO CON ÉNFASIS EN LA ADMINISTRACIÓN DE JUSTICIA Y EFICIENCIA EN LOS PROCESOS DE REGULACIÓN Y CONTROL, CON INDEPENDENCIA Y AUTONOMÍA.</v>
          </cell>
          <cell r="D106" t="str">
            <v>INCREMENTAR LOS NIVELES DE SATISFACCIÓN DE LOS USUARIOS</v>
          </cell>
          <cell r="E106">
            <v>0</v>
          </cell>
          <cell r="F106" t="str">
            <v>01: ADMINISTRACIÓN CENTRAL</v>
          </cell>
          <cell r="G106" t="str">
            <v>COORDINACIÓN ZONAL 2</v>
          </cell>
          <cell r="H106" t="str">
            <v>SIN PROYECTO</v>
          </cell>
          <cell r="I106" t="str">
            <v>SERVICIO DE ABASTECIMIENTO DE COMBUSTIBLE PARA LOS GENERADORES DE LA OFICINA TÉCNICA SUCUMBÍOS Y LOS VEHÍCULOS PERTENECIENTES A LA COORDINACIÓN ZONAL 2 DE REGISTRO CIVIL, IDENTIFICACIÓN Y CEDULACIÓN</v>
          </cell>
          <cell r="J106" t="str">
            <v>NUEVO</v>
          </cell>
          <cell r="K106" t="str">
            <v>53</v>
          </cell>
          <cell r="L106">
            <v>530255</v>
          </cell>
          <cell r="M106" t="str">
            <v>Combustibles</v>
          </cell>
          <cell r="N106">
            <v>2101</v>
          </cell>
          <cell r="O106">
            <v>2</v>
          </cell>
          <cell r="P106">
            <v>0</v>
          </cell>
          <cell r="Q106">
            <v>0</v>
          </cell>
          <cell r="R106">
            <v>1500</v>
          </cell>
          <cell r="S106">
            <v>0</v>
          </cell>
          <cell r="T106">
            <v>0</v>
          </cell>
          <cell r="U106">
            <v>0</v>
          </cell>
          <cell r="V106">
            <v>0</v>
          </cell>
          <cell r="W106">
            <v>0</v>
          </cell>
          <cell r="X106">
            <v>0</v>
          </cell>
          <cell r="Y106">
            <v>0</v>
          </cell>
          <cell r="Z106">
            <v>0</v>
          </cell>
          <cell r="AA106">
            <v>0</v>
          </cell>
          <cell r="AB106">
            <v>0</v>
          </cell>
          <cell r="AC106">
            <v>1339.29</v>
          </cell>
          <cell r="AD106">
            <v>1500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v>101</v>
          </cell>
          <cell r="B107" t="str">
            <v>E5. INSTITUCIONAL</v>
          </cell>
          <cell r="C107" t="str">
            <v>FORTALECER LAS CAPACIDADES DEL ESTADO CON ÉNFASIS EN LA ADMINISTRACIÓN DE JUSTICIA Y EFICIENCIA EN LOS PROCESOS DE REGULACIÓN Y CONTROL, CON INDEPENDENCIA Y AUTONOMÍA.</v>
          </cell>
          <cell r="D107" t="str">
            <v>INCREMENTAR LOS NIVELES DE SATISFACCIÓN DE LOS USUARIOS</v>
          </cell>
          <cell r="E107">
            <v>0</v>
          </cell>
          <cell r="F107" t="str">
            <v>01: ADMINISTRACIÓN CENTRAL</v>
          </cell>
          <cell r="G107" t="str">
            <v>COORDINACIÓN ZONAL 2</v>
          </cell>
          <cell r="H107" t="str">
            <v>SIN PROYECTO</v>
          </cell>
          <cell r="I107" t="str">
            <v>FONDO DE CAJA CHICA PARA LA OFICINA TÉCNICA DE PASTAZA</v>
          </cell>
          <cell r="J107" t="str">
            <v>NUEVO</v>
          </cell>
          <cell r="K107" t="str">
            <v>53</v>
          </cell>
          <cell r="L107">
            <v>531601</v>
          </cell>
          <cell r="M107" t="str">
            <v>Fondos de Reposición Cajas Chicas</v>
          </cell>
          <cell r="N107">
            <v>1601</v>
          </cell>
          <cell r="O107">
            <v>2</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200</v>
          </cell>
          <cell r="AL107">
            <v>0</v>
          </cell>
          <cell r="AM107">
            <v>0</v>
          </cell>
          <cell r="AN107">
            <v>0</v>
          </cell>
          <cell r="AO107">
            <v>0</v>
          </cell>
          <cell r="AP107">
            <v>0</v>
          </cell>
          <cell r="AQ107">
            <v>0</v>
          </cell>
          <cell r="AR107">
            <v>0</v>
          </cell>
          <cell r="AS107">
            <v>0</v>
          </cell>
          <cell r="AT107">
            <v>0</v>
          </cell>
          <cell r="AU107">
            <v>0</v>
          </cell>
        </row>
        <row r="108">
          <cell r="A108">
            <v>102</v>
          </cell>
          <cell r="B108" t="str">
            <v>E5. INSTITUCIONAL</v>
          </cell>
          <cell r="C108" t="str">
            <v>FORTALECER LAS CAPACIDADES DEL ESTADO CON ÉNFASIS EN LA ADMINISTRACIÓN DE JUSTICIA Y EFICIENCIA EN LOS PROCESOS DE REGULACIÓN Y CONTROL, CON INDEPENDENCIA Y AUTONOMÍA.</v>
          </cell>
          <cell r="D108" t="str">
            <v>INCREMENTAR LOS NIVELES DE SATISFACCIÓN DE LOS USUARIOS</v>
          </cell>
          <cell r="E108">
            <v>0</v>
          </cell>
          <cell r="F108" t="str">
            <v>01: ADMINISTRACIÓN CENTRAL</v>
          </cell>
          <cell r="G108" t="str">
            <v>COORDINACIÓN ZONAL 2</v>
          </cell>
          <cell r="H108" t="str">
            <v>SIN PROYECTO</v>
          </cell>
          <cell r="I108" t="str">
            <v>FONDO DE CAJA CHICA PARA LA OFICINA TÉCNICA DE ORELLANA.</v>
          </cell>
          <cell r="J108" t="str">
            <v>NUEVO</v>
          </cell>
          <cell r="K108" t="str">
            <v>53</v>
          </cell>
          <cell r="L108">
            <v>531601</v>
          </cell>
          <cell r="M108" t="str">
            <v>Fondos de Reposición Cajas Chicas</v>
          </cell>
          <cell r="N108">
            <v>2201</v>
          </cell>
          <cell r="O108">
            <v>2</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200</v>
          </cell>
          <cell r="AL108">
            <v>0</v>
          </cell>
          <cell r="AM108">
            <v>0</v>
          </cell>
          <cell r="AN108">
            <v>0</v>
          </cell>
          <cell r="AO108">
            <v>0</v>
          </cell>
          <cell r="AP108">
            <v>0</v>
          </cell>
          <cell r="AQ108">
            <v>0</v>
          </cell>
          <cell r="AR108">
            <v>0</v>
          </cell>
          <cell r="AS108">
            <v>0</v>
          </cell>
          <cell r="AT108">
            <v>0</v>
          </cell>
          <cell r="AU108">
            <v>0</v>
          </cell>
        </row>
        <row r="109">
          <cell r="A109">
            <v>103</v>
          </cell>
          <cell r="B109" t="str">
            <v>E5. INSTITUCIONAL</v>
          </cell>
          <cell r="C109" t="str">
            <v>FORTALECER LAS CAPACIDADES DEL ESTADO CON ÉNFASIS EN LA ADMINISTRACIÓN DE JUSTICIA Y EFICIENCIA EN LOS PROCESOS DE REGULACIÓN Y CONTROL, CON INDEPENDENCIA Y AUTONOMÍA.</v>
          </cell>
          <cell r="D109" t="str">
            <v>INCREMENTAR LOS NIVELES DE SATISFACCIÓN DE LOS USUARIOS</v>
          </cell>
          <cell r="E109">
            <v>0</v>
          </cell>
          <cell r="F109" t="str">
            <v>01: ADMINISTRACIÓN CENTRAL</v>
          </cell>
          <cell r="G109" t="str">
            <v>COORDINACIÓN ZONAL 2</v>
          </cell>
          <cell r="H109" t="str">
            <v>SIN PROYECTO</v>
          </cell>
          <cell r="I109" t="str">
            <v>FONDO DE CAJA CHICA PARA LA OFICINA TÉCNICA DE SUCUMBIOS.</v>
          </cell>
          <cell r="J109" t="str">
            <v>NUEVO</v>
          </cell>
          <cell r="K109" t="str">
            <v>53</v>
          </cell>
          <cell r="L109">
            <v>531601</v>
          </cell>
          <cell r="M109" t="str">
            <v>Fondos de Reposición Cajas Chicas</v>
          </cell>
          <cell r="N109">
            <v>2101</v>
          </cell>
          <cell r="O109">
            <v>2</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200</v>
          </cell>
          <cell r="AL109">
            <v>0</v>
          </cell>
          <cell r="AM109">
            <v>0</v>
          </cell>
          <cell r="AN109">
            <v>0</v>
          </cell>
          <cell r="AO109">
            <v>0</v>
          </cell>
          <cell r="AP109">
            <v>0</v>
          </cell>
          <cell r="AQ109">
            <v>0</v>
          </cell>
          <cell r="AR109">
            <v>0</v>
          </cell>
          <cell r="AS109">
            <v>0</v>
          </cell>
          <cell r="AT109">
            <v>0</v>
          </cell>
          <cell r="AU109">
            <v>0</v>
          </cell>
        </row>
        <row r="110">
          <cell r="A110">
            <v>104</v>
          </cell>
          <cell r="B110" t="str">
            <v>E5. INSTITUCIONAL</v>
          </cell>
          <cell r="C110" t="str">
            <v>FORTALECER LAS CAPACIDADES DEL ESTADO CON ÉNFASIS EN LA ADMINISTRACIÓN DE JUSTICIA Y EFICIENCIA EN LOS PROCESOS DE REGULACIÓN Y CONTROL, CON INDEPENDENCIA Y AUTONOMÍA.</v>
          </cell>
          <cell r="D110" t="str">
            <v>INCREMENTAR LOS NIVELES DE SATISFACCIÓN DE LOS USUARIOS</v>
          </cell>
          <cell r="E110">
            <v>0</v>
          </cell>
          <cell r="F110" t="str">
            <v>01: ADMINISTRACIÓN CENTRAL</v>
          </cell>
          <cell r="G110" t="str">
            <v>COORDINACIÓN ZONAL 2</v>
          </cell>
          <cell r="H110" t="str">
            <v>SIN PROYECTO</v>
          </cell>
          <cell r="I110" t="str">
            <v>MANTENIMIENTO PREVENTIVO Y CORRECTIVO DEL SISTEMA DE CLIMATIZACIÓN DE LA COORDINACIÓN ZONAL 2 DE REGISTRO CIVIL, IDENTIFICACIÓN Y CEDULACIÓN</v>
          </cell>
          <cell r="J110" t="str">
            <v>NUEVO</v>
          </cell>
          <cell r="K110" t="str">
            <v>53</v>
          </cell>
          <cell r="L110">
            <v>530402</v>
          </cell>
          <cell r="M110" t="str">
            <v>Edificios, Locales, Residencias y Cableado Estructurado (Instalación, Mantenimiento y Reparación)</v>
          </cell>
          <cell r="N110">
            <v>1500</v>
          </cell>
          <cell r="O110">
            <v>2</v>
          </cell>
          <cell r="P110">
            <v>0</v>
          </cell>
          <cell r="Q110">
            <v>0</v>
          </cell>
          <cell r="R110">
            <v>5905</v>
          </cell>
          <cell r="S110">
            <v>0</v>
          </cell>
          <cell r="T110">
            <v>0</v>
          </cell>
          <cell r="U110">
            <v>0</v>
          </cell>
          <cell r="V110">
            <v>0</v>
          </cell>
          <cell r="W110">
            <v>0</v>
          </cell>
          <cell r="X110">
            <v>0</v>
          </cell>
          <cell r="Y110">
            <v>0</v>
          </cell>
          <cell r="Z110">
            <v>0</v>
          </cell>
          <cell r="AA110">
            <v>0</v>
          </cell>
          <cell r="AB110">
            <v>0</v>
          </cell>
          <cell r="AC110">
            <v>0</v>
          </cell>
          <cell r="AD110">
            <v>5905</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v>105</v>
          </cell>
          <cell r="B111" t="str">
            <v>E5. INSTITUCIONAL</v>
          </cell>
          <cell r="C111" t="str">
            <v>FORTALECER LAS CAPACIDADES DEL ESTADO CON ÉNFASIS EN LA ADMINISTRACIÓN DE JUSTICIA Y EFICIENCIA EN LOS PROCESOS DE REGULACIÓN Y CONTROL, CON INDEPENDENCIA Y AUTONOMÍA.</v>
          </cell>
          <cell r="D111" t="str">
            <v>INCREMENTAR LOS NIVELES DE SATISFACCIÓN DE LOS USUARIOS</v>
          </cell>
          <cell r="E111">
            <v>0</v>
          </cell>
          <cell r="F111" t="str">
            <v>01: ADMINISTRACIÓN CENTRAL</v>
          </cell>
          <cell r="G111" t="str">
            <v>COORDINACIÓN ZONAL 2</v>
          </cell>
          <cell r="H111" t="str">
            <v>SIN PROYECTO</v>
          </cell>
          <cell r="I111" t="str">
            <v>MANTENIMIENTO PREVENTIVO Y CORRECTIVO DEL SISTEMA HIDRONEUMATICO DE LA COORDINACIÓN ZONAL 2 DE REGISTRO CIVIL, IDENTIFICACIÓN Y CEDULACIÓN</v>
          </cell>
          <cell r="J111" t="str">
            <v>NUEVO</v>
          </cell>
          <cell r="K111" t="str">
            <v>53</v>
          </cell>
          <cell r="L111">
            <v>530402</v>
          </cell>
          <cell r="M111" t="str">
            <v>Edificios, Locales, Residencias y Cableado Estructurado (Instalación, Mantenimiento y Reparación)</v>
          </cell>
          <cell r="N111">
            <v>1500</v>
          </cell>
          <cell r="O111">
            <v>2</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v>106</v>
          </cell>
          <cell r="B112" t="str">
            <v>E5. INSTITUCIONAL</v>
          </cell>
          <cell r="C112" t="str">
            <v>FORTALECER LAS CAPACIDADES DEL ESTADO CON ÉNFASIS EN LA ADMINISTRACIÓN DE JUSTICIA Y EFICIENCIA EN LOS PROCESOS DE REGULACIÓN Y CONTROL, CON INDEPENDENCIA Y AUTONOMÍA.</v>
          </cell>
          <cell r="D112" t="str">
            <v>INCREMENTAR LOS NIVELES DE SATISFACCIÓN DE LOS USUARIOS</v>
          </cell>
          <cell r="E112">
            <v>0</v>
          </cell>
          <cell r="F112" t="str">
            <v>01: ADMINISTRACIÓN CENTRAL</v>
          </cell>
          <cell r="G112" t="str">
            <v>COORDINACIÓN ZONAL 2</v>
          </cell>
          <cell r="H112" t="str">
            <v>SIN PROYECTO</v>
          </cell>
          <cell r="I112" t="str">
            <v>PROVISIÓN E INSTALACIÓN DE PUERTA ENROLLABLE EN  LA AGENCIA LORETO  PERTENECIENTE A LA COORDINACIÓN ZONAL 2 DE REGISTRO CIVIL, IDENTIFICACIÓN Y CEDULACIÓN</v>
          </cell>
          <cell r="J112" t="str">
            <v>NUEVO</v>
          </cell>
          <cell r="K112" t="str">
            <v>53</v>
          </cell>
          <cell r="L112">
            <v>530813</v>
          </cell>
          <cell r="M112" t="str">
            <v>Repuestos y Accesorios</v>
          </cell>
          <cell r="N112">
            <v>1500</v>
          </cell>
          <cell r="O112">
            <v>2</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v>107</v>
          </cell>
          <cell r="B113" t="str">
            <v>E5. INSTITUCIONAL</v>
          </cell>
          <cell r="C113" t="str">
            <v>FORTALECER LAS CAPACIDADES DEL ESTADO CON ÉNFASIS EN LA ADMINISTRACIÓN DE JUSTICIA Y EFICIENCIA EN LOS PROCESOS DE REGULACIÓN Y CONTROL, CON INDEPENDENCIA Y AUTONOMÍA.</v>
          </cell>
          <cell r="D113" t="str">
            <v>INCREMENTAR LOS NIVELES DE SATISFACCIÓN DE LOS USUARIOS</v>
          </cell>
          <cell r="E113">
            <v>0</v>
          </cell>
          <cell r="F113" t="str">
            <v>01: ADMINISTRACIÓN CENTRAL</v>
          </cell>
          <cell r="G113" t="str">
            <v>COORDINACIÓN ZONAL 2</v>
          </cell>
          <cell r="H113" t="str">
            <v>SIN PROYECTO</v>
          </cell>
          <cell r="I113" t="str">
            <v>PROVISIÓN E INSTALACIÓN DE 2 AIRES ACONDICIONADOS TIPO SPILT DE 24.000 BTU EN LA AGENCIA SHUSHUFINDI DE LA COORDINACIÓN ZONAL 2 DE REGISTRO CIVIL, IDENTIFICACIÓN Y CEDULACIÓN</v>
          </cell>
          <cell r="J113" t="str">
            <v>NUEVO</v>
          </cell>
          <cell r="K113" t="str">
            <v>53</v>
          </cell>
          <cell r="L113">
            <v>530813</v>
          </cell>
          <cell r="M113" t="str">
            <v>Repuestos y Accesorios</v>
          </cell>
          <cell r="N113">
            <v>2101</v>
          </cell>
          <cell r="O113">
            <v>2</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4000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v>108</v>
          </cell>
          <cell r="B114" t="str">
            <v>E5. INSTITUCIONAL</v>
          </cell>
          <cell r="C114" t="str">
            <v>FORTALECER LAS CAPACIDADES DEL ESTADO CON ÉNFASIS EN LA ADMINISTRACIÓN DE JUSTICIA Y EFICIENCIA EN LOS PROCESOS DE REGULACIÓN Y CONTROL, CON INDEPENDENCIA Y AUTONOMÍA.</v>
          </cell>
          <cell r="D114" t="str">
            <v>INCREMENTAR LOS NIVELES DE SATISFACCIÓN DE LOS USUARIOS</v>
          </cell>
          <cell r="E114">
            <v>0</v>
          </cell>
          <cell r="F114" t="str">
            <v>01: ADMINISTRACIÓN CENTRAL</v>
          </cell>
          <cell r="G114" t="str">
            <v>COORDINACIÓN ZONAL 2</v>
          </cell>
          <cell r="H114" t="str">
            <v>SIN PROYECTO</v>
          </cell>
          <cell r="I114" t="str">
            <v>ADQUISICION DE BATERIAS PARA LOS GENERADORES Y MODULOS DE LOS SISTEMAS CONTRAINCENDIOS DE LA COORDINACIÓN ZONAL 2 DE REGISTRO CIVIL, IDENTIFICACIÓN Y CEDULACIÓN</v>
          </cell>
          <cell r="J114" t="str">
            <v>NUEVO</v>
          </cell>
          <cell r="K114" t="str">
            <v>53</v>
          </cell>
          <cell r="L114">
            <v>530813</v>
          </cell>
          <cell r="M114" t="str">
            <v>Repuestos y Accesorios</v>
          </cell>
          <cell r="N114">
            <v>1500</v>
          </cell>
          <cell r="O114">
            <v>2</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v>109</v>
          </cell>
          <cell r="B115" t="str">
            <v>E5. INSTITUCIONAL</v>
          </cell>
          <cell r="C115" t="str">
            <v>FORTALECER LAS CAPACIDADES DEL ESTADO CON ÉNFASIS EN LA ADMINISTRACIÓN DE JUSTICIA Y EFICIENCIA EN LOS PROCESOS DE REGULACIÓN Y CONTROL, CON INDEPENDENCIA Y AUTONOMÍA.</v>
          </cell>
          <cell r="D115" t="str">
            <v>INCREMENTAR LOS NIVELES DE SATISFACCIÓN DE LOS USUARIOS</v>
          </cell>
          <cell r="E115">
            <v>0</v>
          </cell>
          <cell r="F115" t="str">
            <v>01: ADMINISTRACIÓN CENTRAL</v>
          </cell>
          <cell r="G115" t="str">
            <v>COORDINACIÓN ZONAL 2</v>
          </cell>
          <cell r="H115" t="str">
            <v>SIN PROYECTO</v>
          </cell>
          <cell r="I115" t="str">
            <v>ADQUISICIÓN DE 2 IMPRESOEAS TERMICAS PARA LAS AGENCIAS DE PUTUMAYO Y SANTA CLARA</v>
          </cell>
          <cell r="J115" t="str">
            <v>NUEVO</v>
          </cell>
          <cell r="K115" t="str">
            <v>53</v>
          </cell>
          <cell r="L115">
            <v>531407</v>
          </cell>
          <cell r="M115" t="str">
            <v>Equipos, Sistemas y Paquetes Informáticos</v>
          </cell>
          <cell r="N115">
            <v>1500</v>
          </cell>
          <cell r="O115">
            <v>2</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v>110</v>
          </cell>
          <cell r="B116" t="str">
            <v>E5. INSTITUCIONAL</v>
          </cell>
          <cell r="C116" t="str">
            <v>FORTALECER LAS CAPACIDADES DEL ESTADO CON ÉNFASIS EN LA ADMINISTRACIÓN DE JUSTICIA Y EFICIENCIA EN LOS PROCESOS DE REGULACIÓN Y CONTROL, CON INDEPENDENCIA Y AUTONOMÍA.</v>
          </cell>
          <cell r="D116" t="str">
            <v>INCREMENTAR LOS NIVELES DE SATISFACCIÓN DE LOS USUARIOS</v>
          </cell>
          <cell r="E116">
            <v>0</v>
          </cell>
          <cell r="F116" t="str">
            <v>01: ADMINISTRACIÓN CENTRAL</v>
          </cell>
          <cell r="G116" t="str">
            <v>COORDINACIÓN ZONAL 2</v>
          </cell>
          <cell r="H116" t="str">
            <v>SIN PROYECTO</v>
          </cell>
          <cell r="I116" t="str">
            <v>REEMPLAZO DE CUBIERTA VIDRIO POR  POLICARBONATO EN LAS AGENCIAS TENA Y LAGO AGRIO DE LA COORDINACIÓN ZONAL 2 DE REGISTRO CIVIL, IDENTIFICACIÓN Y CEDULACIÓN</v>
          </cell>
          <cell r="J116" t="str">
            <v>NUEVO</v>
          </cell>
          <cell r="K116" t="str">
            <v>53</v>
          </cell>
          <cell r="L116">
            <v>530402</v>
          </cell>
          <cell r="M116" t="str">
            <v>Edificios, Locales, Residencias y Cableado Estructurado (Instalación, Mantenimiento y Reparación)</v>
          </cell>
          <cell r="N116">
            <v>1500</v>
          </cell>
          <cell r="O116">
            <v>2</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A117">
            <v>111</v>
          </cell>
          <cell r="B117" t="str">
            <v>E5. INSTITUCIONAL</v>
          </cell>
          <cell r="C117" t="str">
            <v>FORTALECER LAS CAPACIDADES DEL ESTADO CON ÉNFASIS EN LA ADMINISTRACIÓN DE JUSTICIA Y EFICIENCIA EN LOS PROCESOS DE REGULACIÓN Y CONTROL, CON INDEPENDENCIA Y AUTONOMÍA.</v>
          </cell>
          <cell r="D117" t="str">
            <v>INCREMENTAR LOS NIVELES DE SATISFACCIÓN DE LOS USUARIOS</v>
          </cell>
          <cell r="E117">
            <v>0</v>
          </cell>
          <cell r="F117" t="str">
            <v>01: ADMINISTRACIÓN CENTRAL</v>
          </cell>
          <cell r="G117" t="str">
            <v>COORDINACIÓN ZONAL 3</v>
          </cell>
          <cell r="H117" t="str">
            <v>SIN PROYECTO</v>
          </cell>
          <cell r="I117" t="str">
            <v>ADQUISICIÓN DE ESTANTERÍAS PARA LAS AGENCIAS DE LA COORDINACIÓN ZONAL 3, DE REGISTRO CIVIL.</v>
          </cell>
          <cell r="J117" t="str">
            <v>NUEVO</v>
          </cell>
          <cell r="K117" t="str">
            <v>84</v>
          </cell>
          <cell r="L117">
            <v>840103</v>
          </cell>
          <cell r="M117" t="str">
            <v>Mobiliarios</v>
          </cell>
          <cell r="N117">
            <v>201</v>
          </cell>
          <cell r="O117">
            <v>2</v>
          </cell>
          <cell r="P117">
            <v>0</v>
          </cell>
          <cell r="Q117">
            <v>0</v>
          </cell>
          <cell r="R117">
            <v>1000</v>
          </cell>
          <cell r="S117">
            <v>0</v>
          </cell>
          <cell r="T117">
            <v>0</v>
          </cell>
          <cell r="U117">
            <v>0</v>
          </cell>
          <cell r="V117">
            <v>0</v>
          </cell>
          <cell r="W117">
            <v>0</v>
          </cell>
          <cell r="X117">
            <v>0</v>
          </cell>
          <cell r="Y117">
            <v>1000</v>
          </cell>
          <cell r="Z117">
            <v>0</v>
          </cell>
          <cell r="AA117">
            <v>0</v>
          </cell>
          <cell r="AB117">
            <v>0</v>
          </cell>
          <cell r="AC117">
            <v>0</v>
          </cell>
          <cell r="AD117">
            <v>0</v>
          </cell>
          <cell r="AE117">
            <v>0</v>
          </cell>
          <cell r="AF117">
            <v>1000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A118">
            <v>112</v>
          </cell>
          <cell r="B118" t="str">
            <v>E5. INSTITUCIONAL</v>
          </cell>
          <cell r="C118" t="str">
            <v>FORTALECER LAS CAPACIDADES DEL ESTADO CON ÉNFASIS EN LA ADMINISTRACIÓN DE JUSTICIA Y EFICIENCIA EN LOS PROCESOS DE REGULACIÓN Y CONTROL, CON INDEPENDENCIA Y AUTONOMÍA.</v>
          </cell>
          <cell r="D118" t="str">
            <v>INCREMENTAR LOS NIVELES DE SATISFACCIÓN DE LOS USUARIOS</v>
          </cell>
          <cell r="E118">
            <v>0</v>
          </cell>
          <cell r="F118" t="str">
            <v>01: ADMINISTRACIÓN CENTRAL</v>
          </cell>
          <cell r="G118" t="str">
            <v>COORDINACIÓN ZONAL 3</v>
          </cell>
          <cell r="H118" t="str">
            <v>SIN PROYECTO</v>
          </cell>
          <cell r="I118" t="str">
            <v>ADQUISICIÓN DE ESTANTERÍAS PARA LAS AGENCIAS DE LA COORDINACIÓN ZONAL 3, DE REGISTRO CIVIL.</v>
          </cell>
          <cell r="J118" t="str">
            <v>NUEVO</v>
          </cell>
          <cell r="K118" t="str">
            <v>84</v>
          </cell>
          <cell r="L118">
            <v>840103</v>
          </cell>
          <cell r="M118" t="str">
            <v>Mobiliarios</v>
          </cell>
          <cell r="N118">
            <v>501</v>
          </cell>
          <cell r="O118">
            <v>2</v>
          </cell>
          <cell r="P118">
            <v>0</v>
          </cell>
          <cell r="Q118">
            <v>0</v>
          </cell>
          <cell r="R118">
            <v>1500</v>
          </cell>
          <cell r="S118">
            <v>0</v>
          </cell>
          <cell r="T118">
            <v>0</v>
          </cell>
          <cell r="U118">
            <v>0</v>
          </cell>
          <cell r="V118">
            <v>0</v>
          </cell>
          <cell r="W118">
            <v>0</v>
          </cell>
          <cell r="X118">
            <v>0</v>
          </cell>
          <cell r="Y118">
            <v>1500</v>
          </cell>
          <cell r="Z118">
            <v>0</v>
          </cell>
          <cell r="AA118">
            <v>0</v>
          </cell>
          <cell r="AB118">
            <v>0</v>
          </cell>
          <cell r="AC118">
            <v>0</v>
          </cell>
          <cell r="AD118">
            <v>0</v>
          </cell>
          <cell r="AE118">
            <v>0</v>
          </cell>
          <cell r="AF118">
            <v>1500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A119">
            <v>113</v>
          </cell>
          <cell r="B119" t="str">
            <v>E5. INSTITUCIONAL</v>
          </cell>
          <cell r="C119" t="str">
            <v>FORTALECER LAS CAPACIDADES DEL ESTADO CON ÉNFASIS EN LA ADMINISTRACIÓN DE JUSTICIA Y EFICIENCIA EN LOS PROCESOS DE REGULACIÓN Y CONTROL, CON INDEPENDENCIA Y AUTONOMÍA.</v>
          </cell>
          <cell r="D119" t="str">
            <v>INCREMENTAR LOS NIVELES DE SATISFACCIÓN DE LOS USUARIOS</v>
          </cell>
          <cell r="E119">
            <v>0</v>
          </cell>
          <cell r="F119" t="str">
            <v>01: ADMINISTRACIÓN CENTRAL</v>
          </cell>
          <cell r="G119" t="str">
            <v>COORDINACIÓN ZONAL 3</v>
          </cell>
          <cell r="H119" t="str">
            <v>SIN PROYECTO</v>
          </cell>
          <cell r="I119" t="str">
            <v>ADQUISICIÓN DE ESTANTERÍAS PARA LAS AGENCIAS DE LA COORDINACIÓN ZONAL 3, DE REGISTRO CIVIL.</v>
          </cell>
          <cell r="J119" t="str">
            <v>NUEVO</v>
          </cell>
          <cell r="K119" t="str">
            <v>84</v>
          </cell>
          <cell r="L119">
            <v>840103</v>
          </cell>
          <cell r="M119" t="str">
            <v>Mobiliarios</v>
          </cell>
          <cell r="N119">
            <v>601</v>
          </cell>
          <cell r="O119">
            <v>2</v>
          </cell>
          <cell r="P119">
            <v>0</v>
          </cell>
          <cell r="Q119">
            <v>0</v>
          </cell>
          <cell r="R119">
            <v>1500</v>
          </cell>
          <cell r="S119">
            <v>0</v>
          </cell>
          <cell r="T119">
            <v>0</v>
          </cell>
          <cell r="U119">
            <v>0</v>
          </cell>
          <cell r="V119">
            <v>0</v>
          </cell>
          <cell r="W119">
            <v>0</v>
          </cell>
          <cell r="X119">
            <v>0</v>
          </cell>
          <cell r="Y119">
            <v>1500</v>
          </cell>
          <cell r="Z119">
            <v>0</v>
          </cell>
          <cell r="AA119">
            <v>0</v>
          </cell>
          <cell r="AB119">
            <v>0</v>
          </cell>
          <cell r="AC119">
            <v>0</v>
          </cell>
          <cell r="AD119">
            <v>0</v>
          </cell>
          <cell r="AE119">
            <v>0</v>
          </cell>
          <cell r="AF119">
            <v>1500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A120">
            <v>114</v>
          </cell>
          <cell r="B120" t="str">
            <v>E5. INSTITUCIONAL</v>
          </cell>
          <cell r="C120" t="str">
            <v>FORTALECER LAS CAPACIDADES DEL ESTADO CON ÉNFASIS EN LA ADMINISTRACIÓN DE JUSTICIA Y EFICIENCIA EN LOS PROCESOS DE REGULACIÓN Y CONTROL, CON INDEPENDENCIA Y AUTONOMÍA.</v>
          </cell>
          <cell r="D120" t="str">
            <v>INCREMENTAR LOS NIVELES DE SATISFACCIÓN DE LOS USUARIOS</v>
          </cell>
          <cell r="E120">
            <v>0</v>
          </cell>
          <cell r="F120" t="str">
            <v>01: ADMINISTRACIÓN CENTRAL</v>
          </cell>
          <cell r="G120" t="str">
            <v>COORDINACIÓN ZONAL 3</v>
          </cell>
          <cell r="H120" t="str">
            <v>SIN PROYECTO</v>
          </cell>
          <cell r="I120" t="str">
            <v>ADQUISICIÓN DE ESTANTERÍAS PARA LAS AGENCIAS DE LA COORDINACIÓN ZONAL 3, DE REGISTRO CIVIL.</v>
          </cell>
          <cell r="J120" t="str">
            <v>NUEVO</v>
          </cell>
          <cell r="K120" t="str">
            <v>84</v>
          </cell>
          <cell r="L120">
            <v>840103</v>
          </cell>
          <cell r="M120" t="str">
            <v>Mobiliarios</v>
          </cell>
          <cell r="N120">
            <v>1801</v>
          </cell>
          <cell r="O120">
            <v>2</v>
          </cell>
          <cell r="P120">
            <v>0</v>
          </cell>
          <cell r="Q120">
            <v>0</v>
          </cell>
          <cell r="R120">
            <v>2000</v>
          </cell>
          <cell r="S120">
            <v>0</v>
          </cell>
          <cell r="T120">
            <v>0</v>
          </cell>
          <cell r="U120">
            <v>0</v>
          </cell>
          <cell r="V120">
            <v>0</v>
          </cell>
          <cell r="W120">
            <v>0</v>
          </cell>
          <cell r="X120">
            <v>0</v>
          </cell>
          <cell r="Y120">
            <v>2000</v>
          </cell>
          <cell r="Z120">
            <v>0</v>
          </cell>
          <cell r="AA120">
            <v>0</v>
          </cell>
          <cell r="AB120">
            <v>0</v>
          </cell>
          <cell r="AC120">
            <v>0</v>
          </cell>
          <cell r="AD120">
            <v>0</v>
          </cell>
          <cell r="AE120">
            <v>0</v>
          </cell>
          <cell r="AF120">
            <v>2000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v>115</v>
          </cell>
          <cell r="B121" t="str">
            <v>E5. INSTITUCIONAL</v>
          </cell>
          <cell r="C121" t="str">
            <v>FORTALECER LAS CAPACIDADES DEL ESTADO CON ÉNFASIS EN LA ADMINISTRACIÓN DE JUSTICIA Y EFICIENCIA EN LOS PROCESOS DE REGULACIÓN Y CONTROL, CON INDEPENDENCIA Y AUTONOMÍA.</v>
          </cell>
          <cell r="D121" t="str">
            <v>INCREMENTAR LOS NIVELES DE SATISFACCIÓN DE LOS USUARIOS</v>
          </cell>
          <cell r="E121">
            <v>0</v>
          </cell>
          <cell r="F121" t="str">
            <v>01: ADMINISTRACIÓN CENTRAL</v>
          </cell>
          <cell r="G121" t="str">
            <v>COORDINACIÓN ZONAL 3</v>
          </cell>
          <cell r="H121" t="str">
            <v>SIN PROYECTO</v>
          </cell>
          <cell r="I121" t="str">
            <v>PAGO DEL SERVICIO DE AGUA POTABLE AÑO 2024 DE LA OFICINA TÉCNICA DE BOLÍVAR</v>
          </cell>
          <cell r="J121" t="str">
            <v>NUEVO</v>
          </cell>
          <cell r="K121" t="str">
            <v>53</v>
          </cell>
          <cell r="L121">
            <v>530101</v>
          </cell>
          <cell r="M121" t="str">
            <v>Agua Potable</v>
          </cell>
          <cell r="N121">
            <v>201</v>
          </cell>
          <cell r="O121">
            <v>2</v>
          </cell>
          <cell r="P121">
            <v>0</v>
          </cell>
          <cell r="Q121">
            <v>0</v>
          </cell>
          <cell r="R121">
            <v>184</v>
          </cell>
          <cell r="S121">
            <v>15.37</v>
          </cell>
          <cell r="T121">
            <v>0</v>
          </cell>
          <cell r="U121">
            <v>15.33</v>
          </cell>
          <cell r="V121">
            <v>60.32</v>
          </cell>
          <cell r="W121">
            <v>15.33</v>
          </cell>
          <cell r="X121">
            <v>15.33</v>
          </cell>
          <cell r="Y121">
            <v>15.33</v>
          </cell>
          <cell r="Z121">
            <v>10.33</v>
          </cell>
          <cell r="AA121">
            <v>15.33</v>
          </cell>
          <cell r="AB121">
            <v>10.33</v>
          </cell>
          <cell r="AC121">
            <v>15.33</v>
          </cell>
          <cell r="AD121">
            <v>10.33</v>
          </cell>
          <cell r="AE121">
            <v>15.33</v>
          </cell>
          <cell r="AF121">
            <v>10.33</v>
          </cell>
          <cell r="AG121">
            <v>15.33</v>
          </cell>
          <cell r="AH121">
            <v>10.33</v>
          </cell>
          <cell r="AI121">
            <v>15.33</v>
          </cell>
          <cell r="AJ121">
            <v>10.71</v>
          </cell>
          <cell r="AK121">
            <v>15.33</v>
          </cell>
          <cell r="AL121">
            <v>15.33</v>
          </cell>
          <cell r="AM121">
            <v>15.33</v>
          </cell>
          <cell r="AN121">
            <v>15.33</v>
          </cell>
          <cell r="AO121">
            <v>15.33</v>
          </cell>
          <cell r="AP121">
            <v>15.33</v>
          </cell>
          <cell r="AQ121">
            <v>0</v>
          </cell>
          <cell r="AR121">
            <v>0</v>
          </cell>
          <cell r="AS121">
            <v>184</v>
          </cell>
          <cell r="AT121">
            <v>184</v>
          </cell>
          <cell r="AU121">
            <v>74.260000000000005</v>
          </cell>
        </row>
        <row r="122">
          <cell r="A122">
            <v>116</v>
          </cell>
          <cell r="B122" t="str">
            <v>E5. INSTITUCIONAL</v>
          </cell>
          <cell r="C122" t="str">
            <v>FORTALECER LAS CAPACIDADES DEL ESTADO CON ÉNFASIS EN LA ADMINISTRACIÓN DE JUSTICIA Y EFICIENCIA EN LOS PROCESOS DE REGULACIÓN Y CONTROL, CON INDEPENDENCIA Y AUTONOMÍA.</v>
          </cell>
          <cell r="D122" t="str">
            <v>INCREMENTAR LOS NIVELES DE SATISFACCIÓN DE LOS USUARIOS</v>
          </cell>
          <cell r="E122">
            <v>0</v>
          </cell>
          <cell r="F122" t="str">
            <v>01: ADMINISTRACIÓN CENTRAL</v>
          </cell>
          <cell r="G122" t="str">
            <v>COORDINACIÓN ZONAL 3</v>
          </cell>
          <cell r="H122" t="str">
            <v>SIN PROYECTO</v>
          </cell>
          <cell r="I122" t="str">
            <v>PAGO DEL SERVICIO DE AGUA POTABLE AÑO 2024 DE LA OFICINA TÉCNICA DE COTOPAXI</v>
          </cell>
          <cell r="J122" t="str">
            <v>NUEVO</v>
          </cell>
          <cell r="K122" t="str">
            <v>53</v>
          </cell>
          <cell r="L122">
            <v>530101</v>
          </cell>
          <cell r="M122" t="str">
            <v>Agua Potable</v>
          </cell>
          <cell r="N122">
            <v>501</v>
          </cell>
          <cell r="O122">
            <v>2</v>
          </cell>
          <cell r="P122">
            <v>0</v>
          </cell>
          <cell r="Q122">
            <v>0</v>
          </cell>
          <cell r="R122">
            <v>1000</v>
          </cell>
          <cell r="S122">
            <v>83.37</v>
          </cell>
          <cell r="T122">
            <v>85.76</v>
          </cell>
          <cell r="U122">
            <v>83.33</v>
          </cell>
          <cell r="V122">
            <v>66.64</v>
          </cell>
          <cell r="W122">
            <v>83.33</v>
          </cell>
          <cell r="X122">
            <v>83.33</v>
          </cell>
          <cell r="Y122">
            <v>83.33</v>
          </cell>
          <cell r="Z122">
            <v>83.33</v>
          </cell>
          <cell r="AA122">
            <v>83.33</v>
          </cell>
          <cell r="AB122">
            <v>90.33</v>
          </cell>
          <cell r="AC122">
            <v>83.33</v>
          </cell>
          <cell r="AD122">
            <v>90.63</v>
          </cell>
          <cell r="AE122">
            <v>83.33</v>
          </cell>
          <cell r="AF122">
            <v>83.33</v>
          </cell>
          <cell r="AG122">
            <v>83.33</v>
          </cell>
          <cell r="AH122">
            <v>83.33</v>
          </cell>
          <cell r="AI122">
            <v>83.33</v>
          </cell>
          <cell r="AJ122">
            <v>83.33</v>
          </cell>
          <cell r="AK122">
            <v>83.33</v>
          </cell>
          <cell r="AL122">
            <v>83.33</v>
          </cell>
          <cell r="AM122">
            <v>83.33</v>
          </cell>
          <cell r="AN122">
            <v>83.33</v>
          </cell>
          <cell r="AO122">
            <v>83.33</v>
          </cell>
          <cell r="AP122">
            <v>83.33</v>
          </cell>
          <cell r="AQ122">
            <v>0</v>
          </cell>
          <cell r="AR122">
            <v>0</v>
          </cell>
          <cell r="AS122">
            <v>1000</v>
          </cell>
          <cell r="AT122">
            <v>1000</v>
          </cell>
          <cell r="AU122">
            <v>244.84</v>
          </cell>
        </row>
        <row r="123">
          <cell r="A123">
            <v>117</v>
          </cell>
          <cell r="B123" t="str">
            <v>E5. INSTITUCIONAL</v>
          </cell>
          <cell r="C123" t="str">
            <v>FORTALECER LAS CAPACIDADES DEL ESTADO CON ÉNFASIS EN LA ADMINISTRACIÓN DE JUSTICIA Y EFICIENCIA EN LOS PROCESOS DE REGULACIÓN Y CONTROL, CON INDEPENDENCIA Y AUTONOMÍA.</v>
          </cell>
          <cell r="D123" t="str">
            <v>INCREMENTAR LOS NIVELES DE SATISFACCIÓN DE LOS USUARIOS</v>
          </cell>
          <cell r="E123">
            <v>0</v>
          </cell>
          <cell r="F123" t="str">
            <v>01: ADMINISTRACIÓN CENTRAL</v>
          </cell>
          <cell r="G123" t="str">
            <v>COORDINACIÓN ZONAL 3</v>
          </cell>
          <cell r="H123" t="str">
            <v>SIN PROYECTO</v>
          </cell>
          <cell r="I123" t="str">
            <v>PAGO DEL SERVICIO DE AGUA POTABLE AÑO 2024 DE LA OFICINA TÉCNICA DE CHIMBORAZO</v>
          </cell>
          <cell r="J123" t="str">
            <v>NUEVO</v>
          </cell>
          <cell r="K123" t="str">
            <v>53</v>
          </cell>
          <cell r="L123">
            <v>530101</v>
          </cell>
          <cell r="M123" t="str">
            <v>Agua Potable</v>
          </cell>
          <cell r="N123">
            <v>601</v>
          </cell>
          <cell r="O123">
            <v>2</v>
          </cell>
          <cell r="P123">
            <v>0</v>
          </cell>
          <cell r="Q123">
            <v>0</v>
          </cell>
          <cell r="R123">
            <v>1300</v>
          </cell>
          <cell r="S123">
            <v>108.37</v>
          </cell>
          <cell r="T123">
            <v>134.1</v>
          </cell>
          <cell r="U123">
            <v>108.33</v>
          </cell>
          <cell r="V123">
            <v>80.87</v>
          </cell>
          <cell r="W123">
            <v>108.33</v>
          </cell>
          <cell r="X123">
            <v>108.33</v>
          </cell>
          <cell r="Y123">
            <v>108.33</v>
          </cell>
          <cell r="Z123">
            <v>110.06</v>
          </cell>
          <cell r="AA123">
            <v>108.33</v>
          </cell>
          <cell r="AB123">
            <v>108.33</v>
          </cell>
          <cell r="AC123">
            <v>108.33</v>
          </cell>
          <cell r="AD123">
            <v>108.33</v>
          </cell>
          <cell r="AE123">
            <v>108.33</v>
          </cell>
          <cell r="AF123">
            <v>108.33</v>
          </cell>
          <cell r="AG123">
            <v>108.33</v>
          </cell>
          <cell r="AH123">
            <v>108.33</v>
          </cell>
          <cell r="AI123">
            <v>108.33</v>
          </cell>
          <cell r="AJ123">
            <v>108.33</v>
          </cell>
          <cell r="AK123">
            <v>108.33</v>
          </cell>
          <cell r="AL123">
            <v>108.33</v>
          </cell>
          <cell r="AM123">
            <v>108.33</v>
          </cell>
          <cell r="AN123">
            <v>108.33</v>
          </cell>
          <cell r="AO123">
            <v>108.33</v>
          </cell>
          <cell r="AP123">
            <v>108.33</v>
          </cell>
          <cell r="AQ123">
            <v>0</v>
          </cell>
          <cell r="AR123">
            <v>0</v>
          </cell>
          <cell r="AS123">
            <v>1300</v>
          </cell>
          <cell r="AT123">
            <v>1300</v>
          </cell>
          <cell r="AU123">
            <v>324.11</v>
          </cell>
        </row>
        <row r="124">
          <cell r="A124">
            <v>118</v>
          </cell>
          <cell r="B124" t="str">
            <v>E5. INSTITUCIONAL</v>
          </cell>
          <cell r="C124" t="str">
            <v>FORTALECER LAS CAPACIDADES DEL ESTADO CON ÉNFASIS EN LA ADMINISTRACIÓN DE JUSTICIA Y EFICIENCIA EN LOS PROCESOS DE REGULACIÓN Y CONTROL, CON INDEPENDENCIA Y AUTONOMÍA.</v>
          </cell>
          <cell r="D124" t="str">
            <v>INCREMENTAR LOS NIVELES DE SATISFACCIÓN DE LOS USUARIOS</v>
          </cell>
          <cell r="E124">
            <v>0</v>
          </cell>
          <cell r="F124" t="str">
            <v>01: ADMINISTRACIÓN CENTRAL</v>
          </cell>
          <cell r="G124" t="str">
            <v>COORDINACIÓN ZONAL 3</v>
          </cell>
          <cell r="H124" t="str">
            <v>SIN PROYECTO</v>
          </cell>
          <cell r="I124" t="str">
            <v>PAGO DEL SERVICIO DE AGUA POTABLE AÑO 2024 DE LA OFICINA TÉCNICA DE TUNGURAHUA</v>
          </cell>
          <cell r="J124" t="str">
            <v>NUEVO</v>
          </cell>
          <cell r="K124" t="str">
            <v>53</v>
          </cell>
          <cell r="L124">
            <v>530101</v>
          </cell>
          <cell r="M124" t="str">
            <v>Agua Potable</v>
          </cell>
          <cell r="N124">
            <v>1801</v>
          </cell>
          <cell r="O124">
            <v>2</v>
          </cell>
          <cell r="P124">
            <v>0</v>
          </cell>
          <cell r="Q124">
            <v>0</v>
          </cell>
          <cell r="R124">
            <v>2882.49</v>
          </cell>
          <cell r="S124">
            <v>283.37</v>
          </cell>
          <cell r="T124">
            <v>115.92</v>
          </cell>
          <cell r="U124">
            <v>283.33</v>
          </cell>
          <cell r="V124">
            <v>83.05</v>
          </cell>
          <cell r="W124">
            <v>283.33</v>
          </cell>
          <cell r="X124">
            <v>283.33</v>
          </cell>
          <cell r="Y124">
            <v>283.33</v>
          </cell>
          <cell r="Z124">
            <v>283.33</v>
          </cell>
          <cell r="AA124">
            <v>283.33</v>
          </cell>
          <cell r="AB124">
            <v>344.58</v>
          </cell>
          <cell r="AC124">
            <v>283.33</v>
          </cell>
          <cell r="AD124">
            <v>344.58</v>
          </cell>
          <cell r="AE124">
            <v>283.33</v>
          </cell>
          <cell r="AF124">
            <v>344.58</v>
          </cell>
          <cell r="AG124">
            <v>283.33</v>
          </cell>
          <cell r="AH124">
            <v>344.58</v>
          </cell>
          <cell r="AI124">
            <v>283.33</v>
          </cell>
          <cell r="AJ124">
            <v>344.58</v>
          </cell>
          <cell r="AK124">
            <v>283.33</v>
          </cell>
          <cell r="AL124">
            <v>344.81</v>
          </cell>
          <cell r="AM124">
            <v>49.15</v>
          </cell>
          <cell r="AN124">
            <v>49.15</v>
          </cell>
          <cell r="AO124">
            <v>0</v>
          </cell>
          <cell r="AP124">
            <v>0</v>
          </cell>
          <cell r="AQ124">
            <v>0</v>
          </cell>
          <cell r="AR124">
            <v>0</v>
          </cell>
          <cell r="AS124">
            <v>2882.49</v>
          </cell>
          <cell r="AT124">
            <v>2882.49</v>
          </cell>
          <cell r="AU124">
            <v>304.32</v>
          </cell>
        </row>
        <row r="125">
          <cell r="A125">
            <v>119</v>
          </cell>
          <cell r="B125" t="str">
            <v>E5. INSTITUCIONAL</v>
          </cell>
          <cell r="C125" t="str">
            <v>FORTALECER LAS CAPACIDADES DEL ESTADO CON ÉNFASIS EN LA ADMINISTRACIÓN DE JUSTICIA Y EFICIENCIA EN LOS PROCESOS DE REGULACIÓN Y CONTROL, CON INDEPENDENCIA Y AUTONOMÍA.</v>
          </cell>
          <cell r="D125" t="str">
            <v>INCREMENTAR LOS NIVELES DE SATISFACCIÓN DE LOS USUARIOS</v>
          </cell>
          <cell r="E125">
            <v>0</v>
          </cell>
          <cell r="F125" t="str">
            <v>01: ADMINISTRACIÓN CENTRAL</v>
          </cell>
          <cell r="G125" t="str">
            <v>COORDINACIÓN ZONAL 3</v>
          </cell>
          <cell r="H125" t="str">
            <v>SIN PROYECTO</v>
          </cell>
          <cell r="I125" t="str">
            <v>PAGO DEL SERVICIO DE ENERGÍA ELÉCTRICA AÑO 2024 DE LA OFICINA TÉCNICA DE BOLÍVAR</v>
          </cell>
          <cell r="J125" t="str">
            <v>NUEVO</v>
          </cell>
          <cell r="K125" t="str">
            <v>53</v>
          </cell>
          <cell r="L125">
            <v>530104</v>
          </cell>
          <cell r="M125" t="str">
            <v>Energía Eléctrica</v>
          </cell>
          <cell r="N125">
            <v>201</v>
          </cell>
          <cell r="O125">
            <v>2</v>
          </cell>
          <cell r="P125">
            <v>0</v>
          </cell>
          <cell r="Q125">
            <v>0</v>
          </cell>
          <cell r="R125">
            <v>8000</v>
          </cell>
          <cell r="S125">
            <v>666.7</v>
          </cell>
          <cell r="T125">
            <v>1163.5</v>
          </cell>
          <cell r="U125">
            <v>666.7</v>
          </cell>
          <cell r="V125">
            <v>569.08000000000004</v>
          </cell>
          <cell r="W125">
            <v>666.66</v>
          </cell>
          <cell r="X125">
            <v>666.66</v>
          </cell>
          <cell r="Y125">
            <v>666.66</v>
          </cell>
          <cell r="Z125">
            <v>666.66</v>
          </cell>
          <cell r="AA125">
            <v>666.66</v>
          </cell>
          <cell r="AB125">
            <v>599.63</v>
          </cell>
          <cell r="AC125">
            <v>666.66</v>
          </cell>
          <cell r="AD125">
            <v>599.63</v>
          </cell>
          <cell r="AE125">
            <v>666.66</v>
          </cell>
          <cell r="AF125">
            <v>599.63</v>
          </cell>
          <cell r="AG125">
            <v>666.66</v>
          </cell>
          <cell r="AH125">
            <v>599.63</v>
          </cell>
          <cell r="AI125">
            <v>666.66</v>
          </cell>
          <cell r="AJ125">
            <v>599.63</v>
          </cell>
          <cell r="AK125">
            <v>666.66</v>
          </cell>
          <cell r="AL125">
            <v>602.63</v>
          </cell>
          <cell r="AM125">
            <v>666.66</v>
          </cell>
          <cell r="AN125">
            <v>666.66</v>
          </cell>
          <cell r="AO125">
            <v>666.66</v>
          </cell>
          <cell r="AP125">
            <v>666.66</v>
          </cell>
          <cell r="AQ125">
            <v>0</v>
          </cell>
          <cell r="AR125">
            <v>0</v>
          </cell>
          <cell r="AS125">
            <v>8000</v>
          </cell>
          <cell r="AT125">
            <v>8000</v>
          </cell>
          <cell r="AU125">
            <v>2290.0500000000002</v>
          </cell>
        </row>
        <row r="126">
          <cell r="A126">
            <v>120</v>
          </cell>
          <cell r="B126" t="str">
            <v>E5. INSTITUCIONAL</v>
          </cell>
          <cell r="C126" t="str">
            <v>FORTALECER LAS CAPACIDADES DEL ESTADO CON ÉNFASIS EN LA ADMINISTRACIÓN DE JUSTICIA Y EFICIENCIA EN LOS PROCESOS DE REGULACIÓN Y CONTROL, CON INDEPENDENCIA Y AUTONOMÍA.</v>
          </cell>
          <cell r="D126" t="str">
            <v>INCREMENTAR LOS NIVELES DE SATISFACCIÓN DE LOS USUARIOS</v>
          </cell>
          <cell r="E126">
            <v>0</v>
          </cell>
          <cell r="F126" t="str">
            <v>01: ADMINISTRACIÓN CENTRAL</v>
          </cell>
          <cell r="G126" t="str">
            <v>COORDINACIÓN ZONAL 3</v>
          </cell>
          <cell r="H126" t="str">
            <v>SIN PROYECTO</v>
          </cell>
          <cell r="I126" t="str">
            <v>PAGO DEL SERVICIO DE ENERGÍA ELÉCTRICA AÑO 2024 DE LA OFICINA TÉCNICA DE COTOPAXI</v>
          </cell>
          <cell r="J126" t="str">
            <v>NUEVO</v>
          </cell>
          <cell r="K126" t="str">
            <v>53</v>
          </cell>
          <cell r="L126">
            <v>530104</v>
          </cell>
          <cell r="M126" t="str">
            <v>Energía Eléctrica</v>
          </cell>
          <cell r="N126">
            <v>501</v>
          </cell>
          <cell r="O126">
            <v>2</v>
          </cell>
          <cell r="P126">
            <v>0</v>
          </cell>
          <cell r="Q126">
            <v>0</v>
          </cell>
          <cell r="R126">
            <v>13200</v>
          </cell>
          <cell r="S126">
            <v>1100</v>
          </cell>
          <cell r="T126">
            <v>807.38</v>
          </cell>
          <cell r="U126">
            <v>1100</v>
          </cell>
          <cell r="V126">
            <v>844.1</v>
          </cell>
          <cell r="W126">
            <v>1100</v>
          </cell>
          <cell r="X126">
            <v>1100</v>
          </cell>
          <cell r="Y126">
            <v>1100</v>
          </cell>
          <cell r="Z126">
            <v>1100</v>
          </cell>
          <cell r="AA126">
            <v>1100</v>
          </cell>
          <cell r="AB126">
            <v>1191.42</v>
          </cell>
          <cell r="AC126">
            <v>1100</v>
          </cell>
          <cell r="AD126">
            <v>1191.42</v>
          </cell>
          <cell r="AE126">
            <v>1100</v>
          </cell>
          <cell r="AF126">
            <v>1191.42</v>
          </cell>
          <cell r="AG126">
            <v>1100</v>
          </cell>
          <cell r="AH126">
            <v>1191.42</v>
          </cell>
          <cell r="AI126">
            <v>1100</v>
          </cell>
          <cell r="AJ126">
            <v>1191.42</v>
          </cell>
          <cell r="AK126">
            <v>1100</v>
          </cell>
          <cell r="AL126">
            <v>1191.42</v>
          </cell>
          <cell r="AM126">
            <v>1100</v>
          </cell>
          <cell r="AN126">
            <v>1100</v>
          </cell>
          <cell r="AO126">
            <v>1100</v>
          </cell>
          <cell r="AP126">
            <v>1100</v>
          </cell>
          <cell r="AQ126">
            <v>0</v>
          </cell>
          <cell r="AR126">
            <v>0</v>
          </cell>
          <cell r="AS126">
            <v>13200</v>
          </cell>
          <cell r="AT126">
            <v>13200</v>
          </cell>
          <cell r="AU126">
            <v>2526.4499999999998</v>
          </cell>
        </row>
        <row r="127">
          <cell r="A127">
            <v>121</v>
          </cell>
          <cell r="B127" t="str">
            <v>E5. INSTITUCIONAL</v>
          </cell>
          <cell r="C127" t="str">
            <v>FORTALECER LAS CAPACIDADES DEL ESTADO CON ÉNFASIS EN LA ADMINISTRACIÓN DE JUSTICIA Y EFICIENCIA EN LOS PROCESOS DE REGULACIÓN Y CONTROL, CON INDEPENDENCIA Y AUTONOMÍA.</v>
          </cell>
          <cell r="D127" t="str">
            <v>INCREMENTAR LOS NIVELES DE SATISFACCIÓN DE LOS USUARIOS</v>
          </cell>
          <cell r="E127">
            <v>0</v>
          </cell>
          <cell r="F127" t="str">
            <v>01: ADMINISTRACIÓN CENTRAL</v>
          </cell>
          <cell r="G127" t="str">
            <v>COORDINACIÓN ZONAL 3</v>
          </cell>
          <cell r="H127" t="str">
            <v>SIN PROYECTO</v>
          </cell>
          <cell r="I127" t="str">
            <v>PAGO DEL SERVICIO DE ENERGÍA ELÉCTRICA AÑO 2024 DE LA OFICINA TÉCNICA DE CHIMBORAZO</v>
          </cell>
          <cell r="J127" t="str">
            <v>NUEVO</v>
          </cell>
          <cell r="K127" t="str">
            <v>53</v>
          </cell>
          <cell r="L127">
            <v>530104</v>
          </cell>
          <cell r="M127" t="str">
            <v>Energía Eléctrica</v>
          </cell>
          <cell r="N127">
            <v>601</v>
          </cell>
          <cell r="O127">
            <v>2</v>
          </cell>
          <cell r="P127">
            <v>0</v>
          </cell>
          <cell r="Q127">
            <v>0</v>
          </cell>
          <cell r="R127">
            <v>13300</v>
          </cell>
          <cell r="S127">
            <v>1108.3699999999999</v>
          </cell>
          <cell r="T127">
            <v>727.27</v>
          </cell>
          <cell r="U127">
            <v>1108.33</v>
          </cell>
          <cell r="V127">
            <v>1293.53</v>
          </cell>
          <cell r="W127">
            <v>1108.33</v>
          </cell>
          <cell r="X127">
            <v>1108.33</v>
          </cell>
          <cell r="Y127">
            <v>1108.33</v>
          </cell>
          <cell r="Z127">
            <v>1108.33</v>
          </cell>
          <cell r="AA127">
            <v>1108.33</v>
          </cell>
          <cell r="AB127">
            <v>1108.33</v>
          </cell>
          <cell r="AC127">
            <v>1108.33</v>
          </cell>
          <cell r="AD127">
            <v>1108.33</v>
          </cell>
          <cell r="AE127">
            <v>1108.33</v>
          </cell>
          <cell r="AF127">
            <v>1108.33</v>
          </cell>
          <cell r="AG127">
            <v>1108.33</v>
          </cell>
          <cell r="AH127">
            <v>1108.33</v>
          </cell>
          <cell r="AI127">
            <v>1108.33</v>
          </cell>
          <cell r="AJ127">
            <v>1173.8</v>
          </cell>
          <cell r="AK127">
            <v>1108.33</v>
          </cell>
          <cell r="AL127">
            <v>1173.8</v>
          </cell>
          <cell r="AM127">
            <v>1108.33</v>
          </cell>
          <cell r="AN127">
            <v>1173.29</v>
          </cell>
          <cell r="AO127">
            <v>1108.33</v>
          </cell>
          <cell r="AP127">
            <v>1108.33</v>
          </cell>
          <cell r="AQ127">
            <v>0</v>
          </cell>
          <cell r="AR127">
            <v>0</v>
          </cell>
          <cell r="AS127">
            <v>13300</v>
          </cell>
          <cell r="AT127">
            <v>13300</v>
          </cell>
          <cell r="AU127">
            <v>2726.1</v>
          </cell>
        </row>
        <row r="128">
          <cell r="A128">
            <v>122</v>
          </cell>
          <cell r="B128" t="str">
            <v>E5. INSTITUCIONAL</v>
          </cell>
          <cell r="C128" t="str">
            <v>FORTALECER LAS CAPACIDADES DEL ESTADO CON ÉNFASIS EN LA ADMINISTRACIÓN DE JUSTICIA Y EFICIENCIA EN LOS PROCESOS DE REGULACIÓN Y CONTROL, CON INDEPENDENCIA Y AUTONOMÍA.</v>
          </cell>
          <cell r="D128" t="str">
            <v>INCREMENTAR LOS NIVELES DE SATISFACCIÓN DE LOS USUARIOS</v>
          </cell>
          <cell r="E128">
            <v>0</v>
          </cell>
          <cell r="F128" t="str">
            <v>01: ADMINISTRACIÓN CENTRAL</v>
          </cell>
          <cell r="G128" t="str">
            <v>COORDINACIÓN ZONAL 3</v>
          </cell>
          <cell r="H128" t="str">
            <v>SIN PROYECTO</v>
          </cell>
          <cell r="I128" t="str">
            <v>PAGO DEL SERVICIO DE ENERGÍA ELÉCTRICA AÑO 2024  DE LA OFICINA TÉCNICA DE TUNGURAHUA</v>
          </cell>
          <cell r="J128" t="str">
            <v>NUEVO</v>
          </cell>
          <cell r="K128" t="str">
            <v>53</v>
          </cell>
          <cell r="L128">
            <v>530104</v>
          </cell>
          <cell r="M128" t="str">
            <v>Energía Eléctrica</v>
          </cell>
          <cell r="N128">
            <v>1801</v>
          </cell>
          <cell r="O128">
            <v>2</v>
          </cell>
          <cell r="P128">
            <v>0</v>
          </cell>
          <cell r="Q128">
            <v>0</v>
          </cell>
          <cell r="R128">
            <v>10788.75</v>
          </cell>
          <cell r="S128">
            <v>941.7</v>
          </cell>
          <cell r="T128">
            <v>772.26</v>
          </cell>
          <cell r="U128">
            <v>941.7</v>
          </cell>
          <cell r="V128">
            <v>864.71</v>
          </cell>
          <cell r="W128">
            <v>941.66</v>
          </cell>
          <cell r="X128">
            <v>941.66</v>
          </cell>
          <cell r="Y128">
            <v>941.66</v>
          </cell>
          <cell r="Z128">
            <v>941.66</v>
          </cell>
          <cell r="AA128">
            <v>941.66</v>
          </cell>
          <cell r="AB128">
            <v>941.66</v>
          </cell>
          <cell r="AC128">
            <v>941.66</v>
          </cell>
          <cell r="AD128">
            <v>941.66</v>
          </cell>
          <cell r="AE128">
            <v>941.66</v>
          </cell>
          <cell r="AF128">
            <v>941.66</v>
          </cell>
          <cell r="AG128">
            <v>941.66</v>
          </cell>
          <cell r="AH128">
            <v>1023.8</v>
          </cell>
          <cell r="AI128">
            <v>941.66</v>
          </cell>
          <cell r="AJ128">
            <v>1023.8</v>
          </cell>
          <cell r="AK128">
            <v>941.66</v>
          </cell>
          <cell r="AL128">
            <v>1023.81</v>
          </cell>
          <cell r="AM128">
            <v>941.66</v>
          </cell>
          <cell r="AN128">
            <v>941.66</v>
          </cell>
          <cell r="AO128">
            <v>430.41</v>
          </cell>
          <cell r="AP128">
            <v>430.41</v>
          </cell>
          <cell r="AQ128">
            <v>0</v>
          </cell>
          <cell r="AR128">
            <v>0</v>
          </cell>
          <cell r="AS128">
            <v>10788.75</v>
          </cell>
          <cell r="AT128">
            <v>10788.75</v>
          </cell>
          <cell r="AU128">
            <v>2459.59</v>
          </cell>
        </row>
        <row r="129">
          <cell r="A129">
            <v>123</v>
          </cell>
          <cell r="B129" t="str">
            <v>E5. INSTITUCIONAL</v>
          </cell>
          <cell r="C129" t="str">
            <v>FORTALECER LAS CAPACIDADES DEL ESTADO CON ÉNFASIS EN LA ADMINISTRACIÓN DE JUSTICIA Y EFICIENCIA EN LOS PROCESOS DE REGULACIÓN Y CONTROL, CON INDEPENDENCIA Y AUTONOMÍA.</v>
          </cell>
          <cell r="D129" t="str">
            <v>INCREMENTAR LOS NIVELES DE SATISFACCIÓN DE LOS USUARIOS</v>
          </cell>
          <cell r="E129">
            <v>0</v>
          </cell>
          <cell r="F129" t="str">
            <v>01: ADMINISTRACIÓN CENTRAL</v>
          </cell>
          <cell r="G129" t="str">
            <v>COORDINACIÓN ZONAL 3</v>
          </cell>
          <cell r="H129" t="str">
            <v>SIN PROYECTO</v>
          </cell>
          <cell r="I129" t="str">
            <v>MANTENIMIENTO PREVENTIVO, CORRECTIVO QUE INCLUYE CAMBIO DE  ACCESORIOS EN EXTINTORES Y GABINETES CONTRAINCENDIOS DE LAS AGENCIAS DE LA COORDINACIÓN ZONAL 3 DE REGISTRO CIVIL IDENTIFICACIÓN Y CEDULACIÓN</v>
          </cell>
          <cell r="J129" t="str">
            <v>NUEVO</v>
          </cell>
          <cell r="K129" t="str">
            <v>53</v>
          </cell>
          <cell r="L129">
            <v>530203</v>
          </cell>
          <cell r="M129" t="str">
            <v>Almacenamiento, Embalaje, Desembalaje, Envase, Desenvase y Recarga de Extintores</v>
          </cell>
          <cell r="N129">
            <v>201</v>
          </cell>
          <cell r="O129">
            <v>2</v>
          </cell>
          <cell r="P129">
            <v>0</v>
          </cell>
          <cell r="Q129">
            <v>0</v>
          </cell>
          <cell r="R129">
            <v>310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310</v>
          </cell>
          <cell r="AJ129">
            <v>310</v>
          </cell>
          <cell r="AK129">
            <v>0</v>
          </cell>
          <cell r="AL129">
            <v>0</v>
          </cell>
          <cell r="AM129">
            <v>0</v>
          </cell>
          <cell r="AN129">
            <v>0</v>
          </cell>
          <cell r="AO129">
            <v>0</v>
          </cell>
          <cell r="AP129">
            <v>0</v>
          </cell>
          <cell r="AQ129">
            <v>0</v>
          </cell>
          <cell r="AR129">
            <v>0</v>
          </cell>
          <cell r="AS129">
            <v>0</v>
          </cell>
          <cell r="AT129">
            <v>0</v>
          </cell>
          <cell r="AU129">
            <v>0</v>
          </cell>
        </row>
        <row r="130">
          <cell r="A130">
            <v>124</v>
          </cell>
          <cell r="B130" t="str">
            <v>E5. INSTITUCIONAL</v>
          </cell>
          <cell r="C130" t="str">
            <v>FORTALECER LAS CAPACIDADES DEL ESTADO CON ÉNFASIS EN LA ADMINISTRACIÓN DE JUSTICIA Y EFICIENCIA EN LOS PROCESOS DE REGULACIÓN Y CONTROL, CON INDEPENDENCIA Y AUTONOMÍA.</v>
          </cell>
          <cell r="D130" t="str">
            <v>INCREMENTAR LOS NIVELES DE SATISFACCIÓN DE LOS USUARIOS</v>
          </cell>
          <cell r="E130">
            <v>0</v>
          </cell>
          <cell r="F130" t="str">
            <v>01: ADMINISTRACIÓN CENTRAL</v>
          </cell>
          <cell r="G130" t="str">
            <v>COORDINACIÓN ZONAL 3</v>
          </cell>
          <cell r="H130" t="str">
            <v>SIN PROYECTO</v>
          </cell>
          <cell r="I130" t="str">
            <v>MANTENIMIENTO PREVENTIVO, CORRECTIVO QUE INCLUYE CAMBIO DE  ACCESORIOS EN EXTINTORES Y GABINETES CONTRAINCENDIOS DE LAS AGENCIAS DE LA COORDINACIÓN ZONAL 3 DE REGISTRO CIVIL IDENTIFICACIÓN Y CEDULACIÓN</v>
          </cell>
          <cell r="J130" t="str">
            <v>NUEVO</v>
          </cell>
          <cell r="K130" t="str">
            <v>53</v>
          </cell>
          <cell r="L130">
            <v>530203</v>
          </cell>
          <cell r="M130" t="str">
            <v>Almacenamiento, Embalaje, Desembalaje, Envase, Desenvase y Recarga de Extintores</v>
          </cell>
          <cell r="N130">
            <v>501</v>
          </cell>
          <cell r="O130">
            <v>2</v>
          </cell>
          <cell r="P130">
            <v>0</v>
          </cell>
          <cell r="Q130">
            <v>0</v>
          </cell>
          <cell r="R130">
            <v>535</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535</v>
          </cell>
          <cell r="AJ130">
            <v>535</v>
          </cell>
          <cell r="AK130">
            <v>0</v>
          </cell>
          <cell r="AL130">
            <v>0</v>
          </cell>
          <cell r="AM130">
            <v>0</v>
          </cell>
          <cell r="AN130">
            <v>0</v>
          </cell>
          <cell r="AO130">
            <v>0</v>
          </cell>
          <cell r="AP130">
            <v>0</v>
          </cell>
          <cell r="AQ130">
            <v>0</v>
          </cell>
          <cell r="AR130">
            <v>0</v>
          </cell>
          <cell r="AS130">
            <v>0</v>
          </cell>
          <cell r="AT130">
            <v>0</v>
          </cell>
          <cell r="AU130">
            <v>0</v>
          </cell>
        </row>
        <row r="131">
          <cell r="A131">
            <v>125</v>
          </cell>
          <cell r="B131" t="str">
            <v>E5. INSTITUCIONAL</v>
          </cell>
          <cell r="C131" t="str">
            <v>FORTALECER LAS CAPACIDADES DEL ESTADO CON ÉNFASIS EN LA ADMINISTRACIÓN DE JUSTICIA Y EFICIENCIA EN LOS PROCESOS DE REGULACIÓN Y CONTROL, CON INDEPENDENCIA Y AUTONOMÍA.</v>
          </cell>
          <cell r="D131" t="str">
            <v>INCREMENTAR LOS NIVELES DE SATISFACCIÓN DE LOS USUARIOS</v>
          </cell>
          <cell r="E131">
            <v>0</v>
          </cell>
          <cell r="F131" t="str">
            <v>01: ADMINISTRACIÓN CENTRAL</v>
          </cell>
          <cell r="G131" t="str">
            <v>COORDINACIÓN ZONAL 3</v>
          </cell>
          <cell r="H131" t="str">
            <v>SIN PROYECTO</v>
          </cell>
          <cell r="I131" t="str">
            <v>MANTENIMIENTO PREVENTIVO, CORRECTIVO QUE INCLUYE CAMBIO DE  ACCESORIOS EN EXTINTORES Y GABINETES CONTRAINCENDIOS DE LAS AGENCIAS DE LA COORDINACIÓN ZONAL 3 DE REGISTRO CIVIL IDENTIFICACIÓN Y CEDULACIÓN</v>
          </cell>
          <cell r="J131" t="str">
            <v>NUEVO</v>
          </cell>
          <cell r="K131" t="str">
            <v>53</v>
          </cell>
          <cell r="L131">
            <v>530203</v>
          </cell>
          <cell r="M131" t="str">
            <v>Almacenamiento, Embalaje, Desembalaje, Envase, Desenvase y Recarga de Extintores</v>
          </cell>
          <cell r="N131">
            <v>601</v>
          </cell>
          <cell r="O131">
            <v>2</v>
          </cell>
          <cell r="P131">
            <v>0</v>
          </cell>
          <cell r="Q131">
            <v>0</v>
          </cell>
          <cell r="R131">
            <v>320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320</v>
          </cell>
          <cell r="AJ131">
            <v>320</v>
          </cell>
          <cell r="AK131">
            <v>0</v>
          </cell>
          <cell r="AL131">
            <v>0</v>
          </cell>
          <cell r="AM131">
            <v>0</v>
          </cell>
          <cell r="AN131">
            <v>0</v>
          </cell>
          <cell r="AO131">
            <v>0</v>
          </cell>
          <cell r="AP131">
            <v>0</v>
          </cell>
          <cell r="AQ131">
            <v>0</v>
          </cell>
          <cell r="AR131">
            <v>0</v>
          </cell>
          <cell r="AS131">
            <v>0</v>
          </cell>
          <cell r="AT131">
            <v>0</v>
          </cell>
          <cell r="AU131">
            <v>0</v>
          </cell>
        </row>
        <row r="132">
          <cell r="A132">
            <v>126</v>
          </cell>
          <cell r="B132" t="str">
            <v>E5. INSTITUCIONAL</v>
          </cell>
          <cell r="C132" t="str">
            <v>FORTALECER LAS CAPACIDADES DEL ESTADO CON ÉNFASIS EN LA ADMINISTRACIÓN DE JUSTICIA Y EFICIENCIA EN LOS PROCESOS DE REGULACIÓN Y CONTROL, CON INDEPENDENCIA Y AUTONOMÍA.</v>
          </cell>
          <cell r="D132" t="str">
            <v>INCREMENTAR LOS NIVELES DE SATISFACCIÓN DE LOS USUARIOS</v>
          </cell>
          <cell r="E132">
            <v>0</v>
          </cell>
          <cell r="F132" t="str">
            <v>01: ADMINISTRACIÓN CENTRAL</v>
          </cell>
          <cell r="G132" t="str">
            <v>COORDINACIÓN ZONAL 3</v>
          </cell>
          <cell r="H132" t="str">
            <v>SIN PROYECTO</v>
          </cell>
          <cell r="I132" t="str">
            <v>MANTENIMIENTO PREVENTIVO, CORRECTIVO QUE INCLUYE CAMBIO DE  ACCESORIOS EN EXTINTORES Y GABINETES CONTRAINCENDIOS DE LAS AGENCIAS DE LA COORDINACIÓN ZONAL 3 DE REGISTRO CIVIL IDENTIFICACIÓN Y CEDULACIÓN</v>
          </cell>
          <cell r="J132" t="str">
            <v>NUEVO</v>
          </cell>
          <cell r="K132" t="str">
            <v>53</v>
          </cell>
          <cell r="L132">
            <v>530203</v>
          </cell>
          <cell r="M132" t="str">
            <v>Almacenamiento, Embalaje, Desembalaje, Envase, Desenvase y Recarga de Extintores</v>
          </cell>
          <cell r="N132">
            <v>1801</v>
          </cell>
          <cell r="O132">
            <v>2</v>
          </cell>
          <cell r="P132">
            <v>0</v>
          </cell>
          <cell r="Q132">
            <v>0</v>
          </cell>
          <cell r="R132">
            <v>410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410</v>
          </cell>
          <cell r="AJ132">
            <v>410</v>
          </cell>
          <cell r="AK132">
            <v>0</v>
          </cell>
          <cell r="AL132">
            <v>0</v>
          </cell>
          <cell r="AM132">
            <v>0</v>
          </cell>
          <cell r="AN132">
            <v>0</v>
          </cell>
          <cell r="AO132">
            <v>0</v>
          </cell>
          <cell r="AP132">
            <v>0</v>
          </cell>
          <cell r="AQ132">
            <v>0</v>
          </cell>
          <cell r="AR132">
            <v>0</v>
          </cell>
          <cell r="AS132">
            <v>0</v>
          </cell>
          <cell r="AT132">
            <v>0</v>
          </cell>
          <cell r="AU132">
            <v>0</v>
          </cell>
        </row>
        <row r="133">
          <cell r="A133">
            <v>127</v>
          </cell>
          <cell r="B133" t="str">
            <v>E5. INSTITUCIONAL</v>
          </cell>
          <cell r="C133" t="str">
            <v>FORTALECER LAS CAPACIDADES DEL ESTADO CON ÉNFASIS EN LA ADMINISTRACIÓN DE JUSTICIA Y EFICIENCIA EN LOS PROCESOS DE REGULACIÓN Y CONTROL, CON INDEPENDENCIA Y AUTONOMÍA.</v>
          </cell>
          <cell r="D133" t="str">
            <v>INCREMENTAR LOS NIVELES DE SATISFACCIÓN DE LOS USUARIOS</v>
          </cell>
          <cell r="E133">
            <v>0</v>
          </cell>
          <cell r="F133" t="str">
            <v>01: ADMINISTRACIÓN CENTRAL</v>
          </cell>
          <cell r="G133" t="str">
            <v>COORDINACIÓN ZONAL 3</v>
          </cell>
          <cell r="H133" t="str">
            <v>SIN PROYECTO</v>
          </cell>
          <cell r="I133" t="str">
            <v>MANTENIMIENTO PREVENTIVO, CORRECTIVO QUE INCLUYE CAMBIO DE  ACCESORIOS EN EXTINTORES Y GABINETES CONTRAINCENDIOS DE LAS AGENCIAS DE LA COORDINACIÓN ZONAL 3 DE REGISTRO CIVIL IDENTIFICACIÓN Y CEDULACIÓN</v>
          </cell>
          <cell r="J133" t="str">
            <v>NUEVO</v>
          </cell>
          <cell r="K133" t="str">
            <v>53</v>
          </cell>
          <cell r="L133">
            <v>530813</v>
          </cell>
          <cell r="M133" t="str">
            <v>Repuestos y Accesorios</v>
          </cell>
          <cell r="N133">
            <v>1801</v>
          </cell>
          <cell r="O133">
            <v>2</v>
          </cell>
          <cell r="P133">
            <v>0</v>
          </cell>
          <cell r="Q133">
            <v>0</v>
          </cell>
          <cell r="R133">
            <v>720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720</v>
          </cell>
          <cell r="AJ133">
            <v>720</v>
          </cell>
          <cell r="AK133">
            <v>0</v>
          </cell>
          <cell r="AL133">
            <v>0</v>
          </cell>
          <cell r="AM133">
            <v>0</v>
          </cell>
          <cell r="AN133">
            <v>0</v>
          </cell>
          <cell r="AO133">
            <v>0</v>
          </cell>
          <cell r="AP133">
            <v>0</v>
          </cell>
          <cell r="AQ133">
            <v>0</v>
          </cell>
          <cell r="AR133">
            <v>0</v>
          </cell>
          <cell r="AS133">
            <v>0</v>
          </cell>
          <cell r="AT133">
            <v>0</v>
          </cell>
          <cell r="AU133">
            <v>0</v>
          </cell>
        </row>
        <row r="134">
          <cell r="A134">
            <v>128</v>
          </cell>
          <cell r="B134" t="str">
            <v>E5. INSTITUCIONAL</v>
          </cell>
          <cell r="C134" t="str">
            <v>FORTALECER LAS CAPACIDADES DEL ESTADO CON ÉNFASIS EN LA ADMINISTRACIÓN DE JUSTICIA Y EFICIENCIA EN LOS PROCESOS DE REGULACIÓN Y CONTROL, CON INDEPENDENCIA Y AUTONOMÍA.</v>
          </cell>
          <cell r="D134" t="str">
            <v>INCREMENTAR LOS NIVELES DE SATISFACCIÓN DE LOS USUARIOS</v>
          </cell>
          <cell r="E134">
            <v>0</v>
          </cell>
          <cell r="F134" t="str">
            <v>01: ADMINISTRACIÓN CENTRAL</v>
          </cell>
          <cell r="G134" t="str">
            <v>COORDINACIÓN ZONAL 3</v>
          </cell>
          <cell r="H134" t="str">
            <v>SIN PROYECTO</v>
          </cell>
          <cell r="I134" t="str">
            <v>PAGO DE ARRIENDO DE CASILLERO JUDICIAL DE LA OFICINA TÉCNICA DE BOLÍVAR</v>
          </cell>
          <cell r="J134" t="str">
            <v>NUEVO</v>
          </cell>
          <cell r="K134" t="str">
            <v>53</v>
          </cell>
          <cell r="L134">
            <v>530502</v>
          </cell>
          <cell r="M134" t="str">
            <v>Edificios, Locales y Residencias, Parqueaderos, Casilleros Judiciales y Bancarios (Arrendamiento)</v>
          </cell>
          <cell r="N134">
            <v>201</v>
          </cell>
          <cell r="O134">
            <v>2</v>
          </cell>
          <cell r="P134">
            <v>0</v>
          </cell>
          <cell r="Q134">
            <v>0</v>
          </cell>
          <cell r="R134">
            <v>12</v>
          </cell>
          <cell r="S134">
            <v>0</v>
          </cell>
          <cell r="T134">
            <v>0</v>
          </cell>
          <cell r="U134">
            <v>15</v>
          </cell>
          <cell r="V134">
            <v>12</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12</v>
          </cell>
          <cell r="AT134">
            <v>12</v>
          </cell>
          <cell r="AU134">
            <v>12</v>
          </cell>
        </row>
        <row r="135">
          <cell r="A135">
            <v>129</v>
          </cell>
          <cell r="B135" t="str">
            <v>E5. INSTITUCIONAL</v>
          </cell>
          <cell r="C135" t="str">
            <v>FORTALECER LAS CAPACIDADES DEL ESTADO CON ÉNFASIS EN LA ADMINISTRACIÓN DE JUSTICIA Y EFICIENCIA EN LOS PROCESOS DE REGULACIÓN Y CONTROL, CON INDEPENDENCIA Y AUTONOMÍA.</v>
          </cell>
          <cell r="D135" t="str">
            <v>INCREMENTAR LOS NIVELES DE SATISFACCIÓN DE LOS USUARIOS</v>
          </cell>
          <cell r="E135">
            <v>0</v>
          </cell>
          <cell r="F135" t="str">
            <v>01: ADMINISTRACIÓN CENTRAL</v>
          </cell>
          <cell r="G135" t="str">
            <v>COORDINACIÓN ZONAL 3</v>
          </cell>
          <cell r="H135" t="str">
            <v>SIN PROYECTO</v>
          </cell>
          <cell r="I135" t="str">
            <v>PAGO DE ARRIENDO DE CASILLERO JUDICIAL DE LA COORDINACIÓN DE LA OFICINA TÉCNICA DE COTOPAXI</v>
          </cell>
          <cell r="J135" t="str">
            <v>NUEVO</v>
          </cell>
          <cell r="K135" t="str">
            <v>53</v>
          </cell>
          <cell r="L135">
            <v>530502</v>
          </cell>
          <cell r="M135" t="str">
            <v>Edificios, Locales y Residencias, Parqueaderos, Casilleros Judiciales y Bancarios (Arrendamiento)</v>
          </cell>
          <cell r="N135">
            <v>501</v>
          </cell>
          <cell r="O135">
            <v>2</v>
          </cell>
          <cell r="P135">
            <v>0</v>
          </cell>
          <cell r="Q135">
            <v>0</v>
          </cell>
          <cell r="R135">
            <v>0</v>
          </cell>
          <cell r="S135">
            <v>0</v>
          </cell>
          <cell r="T135">
            <v>0</v>
          </cell>
          <cell r="U135">
            <v>15</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A136">
            <v>130</v>
          </cell>
          <cell r="B136" t="str">
            <v>E5. INSTITUCIONAL</v>
          </cell>
          <cell r="C136" t="str">
            <v>FORTALECER LAS CAPACIDADES DEL ESTADO CON ÉNFASIS EN LA ADMINISTRACIÓN DE JUSTICIA Y EFICIENCIA EN LOS PROCESOS DE REGULACIÓN Y CONTROL, CON INDEPENDENCIA Y AUTONOMÍA.</v>
          </cell>
          <cell r="D136" t="str">
            <v>INCREMENTAR LOS NIVELES DE SATISFACCIÓN DE LOS USUARIOS</v>
          </cell>
          <cell r="E136">
            <v>0</v>
          </cell>
          <cell r="F136" t="str">
            <v>01: ADMINISTRACIÓN CENTRAL</v>
          </cell>
          <cell r="G136" t="str">
            <v>COORDINACIÓN ZONAL 3</v>
          </cell>
          <cell r="H136" t="str">
            <v>SIN PROYECTO</v>
          </cell>
          <cell r="I136" t="str">
            <v>PAGO DE ARRIENDO DE CASILLERO JUDICIAL DE LA OFICINA TÉCNICA DE CHIMBORAZO</v>
          </cell>
          <cell r="J136" t="str">
            <v>NUEVO</v>
          </cell>
          <cell r="K136" t="str">
            <v>53</v>
          </cell>
          <cell r="L136">
            <v>530502</v>
          </cell>
          <cell r="M136" t="str">
            <v>Edificios, Locales y Residencias, Parqueaderos, Casilleros Judiciales y Bancarios (Arrendamiento)</v>
          </cell>
          <cell r="N136">
            <v>601</v>
          </cell>
          <cell r="O136">
            <v>2</v>
          </cell>
          <cell r="P136">
            <v>0</v>
          </cell>
          <cell r="Q136">
            <v>0</v>
          </cell>
          <cell r="R136">
            <v>13.44</v>
          </cell>
          <cell r="S136">
            <v>0</v>
          </cell>
          <cell r="T136">
            <v>0</v>
          </cell>
          <cell r="U136">
            <v>15</v>
          </cell>
          <cell r="V136">
            <v>0</v>
          </cell>
          <cell r="W136">
            <v>0</v>
          </cell>
          <cell r="X136">
            <v>13.44</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13.44</v>
          </cell>
          <cell r="AT136">
            <v>13.44</v>
          </cell>
          <cell r="AU136">
            <v>13.44</v>
          </cell>
        </row>
        <row r="137">
          <cell r="A137">
            <v>131</v>
          </cell>
          <cell r="B137" t="str">
            <v>E5. INSTITUCIONAL</v>
          </cell>
          <cell r="C137" t="str">
            <v>FORTALECER LAS CAPACIDADES DEL ESTADO CON ÉNFASIS EN LA ADMINISTRACIÓN DE JUSTICIA Y EFICIENCIA EN LOS PROCESOS DE REGULACIÓN Y CONTROL, CON INDEPENDENCIA Y AUTONOMÍA.</v>
          </cell>
          <cell r="D137" t="str">
            <v>INCREMENTAR LOS NIVELES DE SATISFACCIÓN DE LOS USUARIOS</v>
          </cell>
          <cell r="E137">
            <v>0</v>
          </cell>
          <cell r="F137" t="str">
            <v>01: ADMINISTRACIÓN CENTRAL</v>
          </cell>
          <cell r="G137" t="str">
            <v>COORDINACIÓN ZONAL 3</v>
          </cell>
          <cell r="H137" t="str">
            <v>SIN PROYECTO</v>
          </cell>
          <cell r="I137" t="str">
            <v>PAGO DE ARRIENDO DE CASILLERO JUDICIAL DE LA OFICINA TÉCNICA DE TUNGURAHUA</v>
          </cell>
          <cell r="J137" t="str">
            <v>NUEVO</v>
          </cell>
          <cell r="K137" t="str">
            <v>53</v>
          </cell>
          <cell r="L137">
            <v>530502</v>
          </cell>
          <cell r="M137" t="str">
            <v>Edificios, Locales y Residencias, Parqueaderos, Casilleros Judiciales y Bancarios (Arrendamiento)</v>
          </cell>
          <cell r="N137">
            <v>1801</v>
          </cell>
          <cell r="O137">
            <v>2</v>
          </cell>
          <cell r="P137">
            <v>0</v>
          </cell>
          <cell r="Q137">
            <v>0</v>
          </cell>
          <cell r="R137">
            <v>12</v>
          </cell>
          <cell r="S137">
            <v>0</v>
          </cell>
          <cell r="T137">
            <v>0</v>
          </cell>
          <cell r="U137">
            <v>13.79</v>
          </cell>
          <cell r="V137">
            <v>12</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12</v>
          </cell>
          <cell r="AT137">
            <v>12</v>
          </cell>
          <cell r="AU137">
            <v>12</v>
          </cell>
        </row>
        <row r="138">
          <cell r="A138">
            <v>132</v>
          </cell>
          <cell r="B138" t="str">
            <v>E5. INSTITUCIONAL</v>
          </cell>
          <cell r="C138" t="str">
            <v>FORTALECER LAS CAPACIDADES DEL ESTADO CON ÉNFASIS EN LA ADMINISTRACIÓN DE JUSTICIA Y EFICIENCIA EN LOS PROCESOS DE REGULACIÓN Y CONTROL, CON INDEPENDENCIA Y AUTONOMÍA.</v>
          </cell>
          <cell r="D138" t="str">
            <v>INCREMENTAR LOS NIVELES DE SATISFACCIÓN DE LOS USUARIOS</v>
          </cell>
          <cell r="E138">
            <v>0</v>
          </cell>
          <cell r="F138" t="str">
            <v>01: ADMINISTRACIÓN CENTRAL</v>
          </cell>
          <cell r="G138" t="str">
            <v>COORDINACIÓN ZONAL 3</v>
          </cell>
          <cell r="H138" t="str">
            <v>SIN PROYECTO</v>
          </cell>
          <cell r="I138" t="str">
            <v>COMPRA DE COMBUSTIBLE - DIESEL PARA EL VEHÍCULO INSTITUCIONAL Y GENERADORES ELÉCTRICOS DE LA COORDINACIÓN DE OFICINA TÉCNICA BOLÍVAR</v>
          </cell>
          <cell r="J138" t="str">
            <v>ARRASTRE</v>
          </cell>
          <cell r="K138" t="str">
            <v>53</v>
          </cell>
          <cell r="L138">
            <v>530255</v>
          </cell>
          <cell r="M138" t="str">
            <v>Combustibles</v>
          </cell>
          <cell r="N138">
            <v>201</v>
          </cell>
          <cell r="O138">
            <v>2</v>
          </cell>
          <cell r="P138">
            <v>0</v>
          </cell>
          <cell r="Q138">
            <v>0</v>
          </cell>
          <cell r="R138">
            <v>1400</v>
          </cell>
          <cell r="S138">
            <v>116.68</v>
          </cell>
          <cell r="T138">
            <v>35.119999999999997</v>
          </cell>
          <cell r="U138">
            <v>116.68</v>
          </cell>
          <cell r="V138">
            <v>40.619999999999997</v>
          </cell>
          <cell r="W138">
            <v>116.68</v>
          </cell>
          <cell r="X138">
            <v>116.68</v>
          </cell>
          <cell r="Y138">
            <v>116.68</v>
          </cell>
          <cell r="Z138">
            <v>116.68</v>
          </cell>
          <cell r="AA138">
            <v>116.66</v>
          </cell>
          <cell r="AB138">
            <v>116.66</v>
          </cell>
          <cell r="AC138">
            <v>116.66</v>
          </cell>
          <cell r="AD138">
            <v>116.66</v>
          </cell>
          <cell r="AE138">
            <v>116.66</v>
          </cell>
          <cell r="AF138">
            <v>155.86000000000001</v>
          </cell>
          <cell r="AG138">
            <v>116.66</v>
          </cell>
          <cell r="AH138">
            <v>155.86000000000001</v>
          </cell>
          <cell r="AI138">
            <v>116.66</v>
          </cell>
          <cell r="AJ138">
            <v>156.06</v>
          </cell>
          <cell r="AK138">
            <v>116.66</v>
          </cell>
          <cell r="AL138">
            <v>156.47999999999999</v>
          </cell>
          <cell r="AM138">
            <v>116.66</v>
          </cell>
          <cell r="AN138">
            <v>116.66</v>
          </cell>
          <cell r="AO138">
            <v>116.66</v>
          </cell>
          <cell r="AP138">
            <v>116.66</v>
          </cell>
          <cell r="AQ138">
            <v>0</v>
          </cell>
          <cell r="AR138">
            <v>0</v>
          </cell>
          <cell r="AS138">
            <v>1400</v>
          </cell>
          <cell r="AT138">
            <v>1400</v>
          </cell>
          <cell r="AU138">
            <v>75.739999999999995</v>
          </cell>
        </row>
        <row r="139">
          <cell r="A139">
            <v>133</v>
          </cell>
          <cell r="B139" t="str">
            <v>E5. INSTITUCIONAL</v>
          </cell>
          <cell r="C139" t="str">
            <v>FORTALECER LAS CAPACIDADES DEL ESTADO CON ÉNFASIS EN LA ADMINISTRACIÓN DE JUSTICIA Y EFICIENCIA EN LOS PROCESOS DE REGULACIÓN Y CONTROL, CON INDEPENDENCIA Y AUTONOMÍA.</v>
          </cell>
          <cell r="D139" t="str">
            <v>INCREMENTAR LOS NIVELES DE SATISFACCIÓN DE LOS USUARIOS</v>
          </cell>
          <cell r="E139">
            <v>0</v>
          </cell>
          <cell r="F139" t="str">
            <v>01: ADMINISTRACIÓN CENTRAL</v>
          </cell>
          <cell r="G139" t="str">
            <v>COORDINACIÓN ZONAL 3</v>
          </cell>
          <cell r="H139" t="str">
            <v>SIN PROYECTO</v>
          </cell>
          <cell r="I139" t="str">
            <v>COMPRA DE COMBUSTIBLE - DIESEL PARA EL VEHÍCULO INSTITUCIONAL Y GENERADORES ELÉCTRICOS DE LA COORDINACIÓN DE OFICINA TÉCNICA COTOPAXI</v>
          </cell>
          <cell r="J139" t="str">
            <v>ARRASTRE</v>
          </cell>
          <cell r="K139" t="str">
            <v>53</v>
          </cell>
          <cell r="L139">
            <v>530255</v>
          </cell>
          <cell r="M139" t="str">
            <v>Combustibles</v>
          </cell>
          <cell r="N139">
            <v>501</v>
          </cell>
          <cell r="O139">
            <v>2</v>
          </cell>
          <cell r="P139">
            <v>0</v>
          </cell>
          <cell r="Q139">
            <v>0</v>
          </cell>
          <cell r="R139">
            <v>1750</v>
          </cell>
          <cell r="S139">
            <v>145.87</v>
          </cell>
          <cell r="T139">
            <v>122.8</v>
          </cell>
          <cell r="U139">
            <v>145.83000000000001</v>
          </cell>
          <cell r="V139">
            <v>147.68</v>
          </cell>
          <cell r="W139">
            <v>145.83000000000001</v>
          </cell>
          <cell r="X139">
            <v>145.83000000000001</v>
          </cell>
          <cell r="Y139">
            <v>145.83000000000001</v>
          </cell>
          <cell r="Z139">
            <v>145.83000000000001</v>
          </cell>
          <cell r="AA139">
            <v>145.83000000000001</v>
          </cell>
          <cell r="AB139">
            <v>145.83000000000001</v>
          </cell>
          <cell r="AC139">
            <v>145.83000000000001</v>
          </cell>
          <cell r="AD139">
            <v>145.83000000000001</v>
          </cell>
          <cell r="AE139">
            <v>145.83000000000001</v>
          </cell>
          <cell r="AF139">
            <v>145.83000000000001</v>
          </cell>
          <cell r="AG139">
            <v>145.83000000000001</v>
          </cell>
          <cell r="AH139">
            <v>155.83000000000001</v>
          </cell>
          <cell r="AI139">
            <v>145.83000000000001</v>
          </cell>
          <cell r="AJ139">
            <v>157.05000000000001</v>
          </cell>
          <cell r="AK139">
            <v>145.83000000000001</v>
          </cell>
          <cell r="AL139">
            <v>145.83000000000001</v>
          </cell>
          <cell r="AM139">
            <v>145.83000000000001</v>
          </cell>
          <cell r="AN139">
            <v>145.83000000000001</v>
          </cell>
          <cell r="AO139">
            <v>145.83000000000001</v>
          </cell>
          <cell r="AP139">
            <v>145.83000000000001</v>
          </cell>
          <cell r="AQ139">
            <v>0</v>
          </cell>
          <cell r="AR139">
            <v>0</v>
          </cell>
          <cell r="AS139">
            <v>1750</v>
          </cell>
          <cell r="AT139">
            <v>1750</v>
          </cell>
          <cell r="AU139">
            <v>396.58</v>
          </cell>
        </row>
        <row r="140">
          <cell r="A140">
            <v>134</v>
          </cell>
          <cell r="B140" t="str">
            <v>E5. INSTITUCIONAL</v>
          </cell>
          <cell r="C140" t="str">
            <v>FORTALECER LAS CAPACIDADES DEL ESTADO CON ÉNFASIS EN LA ADMINISTRACIÓN DE JUSTICIA Y EFICIENCIA EN LOS PROCESOS DE REGULACIÓN Y CONTROL, CON INDEPENDENCIA Y AUTONOMÍA.</v>
          </cell>
          <cell r="D140" t="str">
            <v>INCREMENTAR LOS NIVELES DE SATISFACCIÓN DE LOS USUARIOS</v>
          </cell>
          <cell r="E140">
            <v>0</v>
          </cell>
          <cell r="F140" t="str">
            <v>01: ADMINISTRACIÓN CENTRAL</v>
          </cell>
          <cell r="G140" t="str">
            <v>COORDINACIÓN ZONAL 3</v>
          </cell>
          <cell r="H140" t="str">
            <v>SIN PROYECTO</v>
          </cell>
          <cell r="I140" t="str">
            <v>COMPRA DE COMBUSTIBLE - DIESEL PARA LOS VEHÍCULOS INSTITUCIONALES Y GENERADORES ELÉCTRICOS DE LA COORDINACIÓN DE OFICINA TÉCNICA CHIMBORAZO</v>
          </cell>
          <cell r="J140" t="str">
            <v>ARRASTRE</v>
          </cell>
          <cell r="K140" t="str">
            <v>53</v>
          </cell>
          <cell r="L140">
            <v>530255</v>
          </cell>
          <cell r="M140" t="str">
            <v>Combustibles</v>
          </cell>
          <cell r="N140">
            <v>601</v>
          </cell>
          <cell r="O140">
            <v>2</v>
          </cell>
          <cell r="P140">
            <v>0</v>
          </cell>
          <cell r="Q140">
            <v>0</v>
          </cell>
          <cell r="R140">
            <v>2050</v>
          </cell>
          <cell r="S140">
            <v>170.87</v>
          </cell>
          <cell r="T140">
            <v>172.77</v>
          </cell>
          <cell r="U140">
            <v>170.83</v>
          </cell>
          <cell r="V140">
            <v>99.69</v>
          </cell>
          <cell r="W140">
            <v>170.83</v>
          </cell>
          <cell r="X140">
            <v>170.83</v>
          </cell>
          <cell r="Y140">
            <v>170.83</v>
          </cell>
          <cell r="Z140">
            <v>170.83</v>
          </cell>
          <cell r="AA140">
            <v>170.83</v>
          </cell>
          <cell r="AB140">
            <v>170.83</v>
          </cell>
          <cell r="AC140">
            <v>170.83</v>
          </cell>
          <cell r="AD140">
            <v>170.83</v>
          </cell>
          <cell r="AE140">
            <v>170.83</v>
          </cell>
          <cell r="AF140">
            <v>170.83</v>
          </cell>
          <cell r="AG140">
            <v>170.83</v>
          </cell>
          <cell r="AH140">
            <v>190.83</v>
          </cell>
          <cell r="AI140">
            <v>170.83</v>
          </cell>
          <cell r="AJ140">
            <v>190.83</v>
          </cell>
          <cell r="AK140">
            <v>170.83</v>
          </cell>
          <cell r="AL140">
            <v>200.07</v>
          </cell>
          <cell r="AM140">
            <v>170.83</v>
          </cell>
          <cell r="AN140">
            <v>170.83</v>
          </cell>
          <cell r="AO140">
            <v>170.83</v>
          </cell>
          <cell r="AP140">
            <v>170.83</v>
          </cell>
          <cell r="AQ140">
            <v>0</v>
          </cell>
          <cell r="AR140">
            <v>0</v>
          </cell>
          <cell r="AS140">
            <v>2050</v>
          </cell>
          <cell r="AT140">
            <v>2050</v>
          </cell>
          <cell r="AU140">
            <v>324.25</v>
          </cell>
        </row>
        <row r="141">
          <cell r="A141">
            <v>135</v>
          </cell>
          <cell r="B141" t="str">
            <v>E5. INSTITUCIONAL</v>
          </cell>
          <cell r="C141" t="str">
            <v>FORTALECER LAS CAPACIDADES DEL ESTADO CON ÉNFASIS EN LA ADMINISTRACIÓN DE JUSTICIA Y EFICIENCIA EN LOS PROCESOS DE REGULACIÓN Y CONTROL, CON INDEPENDENCIA Y AUTONOMÍA.</v>
          </cell>
          <cell r="D141" t="str">
            <v>INCREMENTAR LOS NIVELES DE SATISFACCIÓN DE LOS USUARIOS</v>
          </cell>
          <cell r="E141">
            <v>0</v>
          </cell>
          <cell r="F141" t="str">
            <v>01: ADMINISTRACIÓN CENTRAL</v>
          </cell>
          <cell r="G141" t="str">
            <v>COORDINACIÓN ZONAL 3</v>
          </cell>
          <cell r="H141" t="str">
            <v>SIN PROYECTO</v>
          </cell>
          <cell r="I141" t="str">
            <v>COMPRA  DE COMBUSTIBLE - DIESEL PARA LOS VEHÍCULOS INSTITUCIONALES Y GENERADORES ELÉCTRICOS DE LA COORDINACIÓN DE OFICINA TÉCNICA TUNGURAHUA</v>
          </cell>
          <cell r="J141" t="str">
            <v>ARRASTRE</v>
          </cell>
          <cell r="K141" t="str">
            <v>53</v>
          </cell>
          <cell r="L141">
            <v>530255</v>
          </cell>
          <cell r="M141" t="str">
            <v>Combustibles</v>
          </cell>
          <cell r="N141">
            <v>1801</v>
          </cell>
          <cell r="O141">
            <v>2</v>
          </cell>
          <cell r="P141">
            <v>0</v>
          </cell>
          <cell r="Q141">
            <v>0</v>
          </cell>
          <cell r="R141">
            <v>60.81</v>
          </cell>
          <cell r="S141">
            <v>141.68</v>
          </cell>
          <cell r="T141">
            <v>0</v>
          </cell>
          <cell r="U141">
            <v>141.68</v>
          </cell>
          <cell r="V141">
            <v>0</v>
          </cell>
          <cell r="W141">
            <v>141.68</v>
          </cell>
          <cell r="X141">
            <v>60.81</v>
          </cell>
          <cell r="Y141">
            <v>141.68</v>
          </cell>
          <cell r="Z141">
            <v>0</v>
          </cell>
          <cell r="AA141">
            <v>141.66</v>
          </cell>
          <cell r="AB141">
            <v>0</v>
          </cell>
          <cell r="AC141">
            <v>141.66</v>
          </cell>
          <cell r="AD141">
            <v>0</v>
          </cell>
          <cell r="AE141">
            <v>141.66</v>
          </cell>
          <cell r="AF141">
            <v>0</v>
          </cell>
          <cell r="AG141">
            <v>141.66</v>
          </cell>
          <cell r="AH141">
            <v>0</v>
          </cell>
          <cell r="AI141">
            <v>141.66</v>
          </cell>
          <cell r="AJ141">
            <v>0</v>
          </cell>
          <cell r="AK141">
            <v>93.28</v>
          </cell>
          <cell r="AL141">
            <v>0</v>
          </cell>
          <cell r="AM141">
            <v>0</v>
          </cell>
          <cell r="AN141">
            <v>0</v>
          </cell>
          <cell r="AO141">
            <v>0</v>
          </cell>
          <cell r="AP141">
            <v>0</v>
          </cell>
          <cell r="AQ141">
            <v>0</v>
          </cell>
          <cell r="AR141">
            <v>0</v>
          </cell>
          <cell r="AS141">
            <v>0</v>
          </cell>
          <cell r="AT141">
            <v>0</v>
          </cell>
          <cell r="AU141">
            <v>0</v>
          </cell>
        </row>
        <row r="142">
          <cell r="A142">
            <v>136</v>
          </cell>
          <cell r="B142" t="str">
            <v>E5. INSTITUCIONAL</v>
          </cell>
          <cell r="C142" t="str">
            <v>FORTALECER LAS CAPACIDADES DEL ESTADO CON ÉNFASIS EN LA ADMINISTRACIÓN DE JUSTICIA Y EFICIENCIA EN LOS PROCESOS DE REGULACIÓN Y CONTROL, CON INDEPENDENCIA Y AUTONOMÍA.</v>
          </cell>
          <cell r="D142" t="str">
            <v>INCREMENTAR LOS NIVELES DE SATISFACCIÓN DE LOS USUARIOS</v>
          </cell>
          <cell r="E142">
            <v>0</v>
          </cell>
          <cell r="F142" t="str">
            <v>01: ADMINISTRACIÓN CENTRAL</v>
          </cell>
          <cell r="G142" t="str">
            <v>COORDINACIÓN ZONAL 3</v>
          </cell>
          <cell r="H142" t="str">
            <v>SIN PROYECTO</v>
          </cell>
          <cell r="I142" t="str">
            <v>ADQUISICIÓN DE COMBUSTIBLE - DIESEL PARA EL VEHÍCULO INSTITUCIONAL Y GENERADORES ELÉCTRICOS DE LA COORDINACIÓN DE OFICINA TÉCNICA BOLÍVAR</v>
          </cell>
          <cell r="J142" t="str">
            <v>NUEVO</v>
          </cell>
          <cell r="K142" t="str">
            <v>53</v>
          </cell>
          <cell r="L142">
            <v>530255</v>
          </cell>
          <cell r="M142" t="str">
            <v>Combustibles</v>
          </cell>
          <cell r="N142">
            <v>201</v>
          </cell>
          <cell r="O142">
            <v>2</v>
          </cell>
          <cell r="P142">
            <v>0</v>
          </cell>
          <cell r="Q142">
            <v>0</v>
          </cell>
          <cell r="R142">
            <v>0.01</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0.01</v>
          </cell>
          <cell r="AP142">
            <v>0.01</v>
          </cell>
          <cell r="AQ142">
            <v>0</v>
          </cell>
          <cell r="AR142">
            <v>0</v>
          </cell>
          <cell r="AS142">
            <v>0</v>
          </cell>
          <cell r="AT142">
            <v>0</v>
          </cell>
          <cell r="AU142">
            <v>0</v>
          </cell>
        </row>
        <row r="143">
          <cell r="A143">
            <v>137</v>
          </cell>
          <cell r="B143" t="str">
            <v>E5. INSTITUCIONAL</v>
          </cell>
          <cell r="C143" t="str">
            <v>FORTALECER LAS CAPACIDADES DEL ESTADO CON ÉNFASIS EN LA ADMINISTRACIÓN DE JUSTICIA Y EFICIENCIA EN LOS PROCESOS DE REGULACIÓN Y CONTROL, CON INDEPENDENCIA Y AUTONOMÍA.</v>
          </cell>
          <cell r="D143" t="str">
            <v>INCREMENTAR LOS NIVELES DE SATISFACCIÓN DE LOS USUARIOS</v>
          </cell>
          <cell r="E143">
            <v>0</v>
          </cell>
          <cell r="F143" t="str">
            <v>01: ADMINISTRACIÓN CENTRAL</v>
          </cell>
          <cell r="G143" t="str">
            <v>COORDINACIÓN ZONAL 3</v>
          </cell>
          <cell r="H143" t="str">
            <v>SIN PROYECTO</v>
          </cell>
          <cell r="I143" t="str">
            <v>ADQUISICIÓN DE COMBUSTIBLE - DIESEL PARA EL VEHÍCULO INSTITUCIONAL Y GENERADORES ELÉCTRICOS DE LA COORDINACIÓN DE OFICINA TÉCNICA COTOPAXI</v>
          </cell>
          <cell r="J143" t="str">
            <v>NUEVO</v>
          </cell>
          <cell r="K143" t="str">
            <v>53</v>
          </cell>
          <cell r="L143">
            <v>530255</v>
          </cell>
          <cell r="M143" t="str">
            <v>Combustibles</v>
          </cell>
          <cell r="N143">
            <v>501</v>
          </cell>
          <cell r="O143">
            <v>2</v>
          </cell>
          <cell r="P143">
            <v>0</v>
          </cell>
          <cell r="Q143">
            <v>0</v>
          </cell>
          <cell r="R143">
            <v>0.01</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0.01</v>
          </cell>
          <cell r="AP143">
            <v>0.01</v>
          </cell>
          <cell r="AQ143">
            <v>0</v>
          </cell>
          <cell r="AR143">
            <v>0</v>
          </cell>
          <cell r="AS143">
            <v>0</v>
          </cell>
          <cell r="AT143">
            <v>0</v>
          </cell>
          <cell r="AU143">
            <v>0</v>
          </cell>
        </row>
        <row r="144">
          <cell r="A144">
            <v>138</v>
          </cell>
          <cell r="B144" t="str">
            <v>E5. INSTITUCIONAL</v>
          </cell>
          <cell r="C144" t="str">
            <v>FORTALECER LAS CAPACIDADES DEL ESTADO CON ÉNFASIS EN LA ADMINISTRACIÓN DE JUSTICIA Y EFICIENCIA EN LOS PROCESOS DE REGULACIÓN Y CONTROL, CON INDEPENDENCIA Y AUTONOMÍA.</v>
          </cell>
          <cell r="D144" t="str">
            <v>INCREMENTAR LOS NIVELES DE SATISFACCIÓN DE LOS USUARIOS</v>
          </cell>
          <cell r="E144">
            <v>0</v>
          </cell>
          <cell r="F144" t="str">
            <v>01: ADMINISTRACIÓN CENTRAL</v>
          </cell>
          <cell r="G144" t="str">
            <v>COORDINACIÓN ZONAL 3</v>
          </cell>
          <cell r="H144" t="str">
            <v>SIN PROYECTO</v>
          </cell>
          <cell r="I144" t="str">
            <v>ADQUISICIÓN DE COMBUSTIBLE - DIESEL PARA LOS VEHÍCULOS INSTITUCIONALES Y GENERADORES ELÉCTRICOS DE LA COORDINACIÓN DE OFICINA TÉCNICA CHIMBORAZO</v>
          </cell>
          <cell r="J144" t="str">
            <v>NUEVO</v>
          </cell>
          <cell r="K144" t="str">
            <v>53</v>
          </cell>
          <cell r="L144">
            <v>530255</v>
          </cell>
          <cell r="M144" t="str">
            <v>Combustibles</v>
          </cell>
          <cell r="N144">
            <v>601</v>
          </cell>
          <cell r="O144">
            <v>2</v>
          </cell>
          <cell r="P144">
            <v>0</v>
          </cell>
          <cell r="Q144">
            <v>0</v>
          </cell>
          <cell r="R144">
            <v>0.01</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0.01</v>
          </cell>
          <cell r="AP144">
            <v>0.01</v>
          </cell>
          <cell r="AQ144">
            <v>0</v>
          </cell>
          <cell r="AR144">
            <v>0</v>
          </cell>
          <cell r="AS144">
            <v>0</v>
          </cell>
          <cell r="AT144">
            <v>0</v>
          </cell>
          <cell r="AU144">
            <v>0</v>
          </cell>
        </row>
        <row r="145">
          <cell r="A145">
            <v>139</v>
          </cell>
          <cell r="B145" t="str">
            <v>E5. INSTITUCIONAL</v>
          </cell>
          <cell r="C145" t="str">
            <v>FORTALECER LAS CAPACIDADES DEL ESTADO CON ÉNFASIS EN LA ADMINISTRACIÓN DE JUSTICIA Y EFICIENCIA EN LOS PROCESOS DE REGULACIÓN Y CONTROL, CON INDEPENDENCIA Y AUTONOMÍA.</v>
          </cell>
          <cell r="D145" t="str">
            <v>INCREMENTAR LOS NIVELES DE SATISFACCIÓN DE LOS USUARIOS</v>
          </cell>
          <cell r="E145">
            <v>0</v>
          </cell>
          <cell r="F145" t="str">
            <v>01: ADMINISTRACIÓN CENTRAL</v>
          </cell>
          <cell r="G145" t="str">
            <v>COORDINACIÓN ZONAL 3</v>
          </cell>
          <cell r="H145" t="str">
            <v>SIN PROYECTO</v>
          </cell>
          <cell r="I145" t="str">
            <v>ADQUISICIÓN DE COMBUSTIBLE - DIESEL PARA LOS VEHÍCULOS INSTITUCIONALES Y GENERADORES ELÉCTRICOS DE LA COORDINACIÓN DE OFICINA TÉCNICA TUNGURAHUA</v>
          </cell>
          <cell r="J145" t="str">
            <v>NUEVO</v>
          </cell>
          <cell r="K145" t="str">
            <v>53</v>
          </cell>
          <cell r="L145">
            <v>530255</v>
          </cell>
          <cell r="M145" t="str">
            <v>Combustibles</v>
          </cell>
          <cell r="N145">
            <v>1801</v>
          </cell>
          <cell r="O145">
            <v>2</v>
          </cell>
          <cell r="P145">
            <v>0</v>
          </cell>
          <cell r="Q145">
            <v>0</v>
          </cell>
          <cell r="R145">
            <v>0.01</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0.01</v>
          </cell>
          <cell r="AP145">
            <v>0.01</v>
          </cell>
          <cell r="AQ145">
            <v>0</v>
          </cell>
          <cell r="AR145">
            <v>0</v>
          </cell>
          <cell r="AS145">
            <v>0</v>
          </cell>
          <cell r="AT145">
            <v>0</v>
          </cell>
          <cell r="AU145">
            <v>0</v>
          </cell>
        </row>
        <row r="146">
          <cell r="A146">
            <v>140</v>
          </cell>
          <cell r="B146" t="str">
            <v>E5. INSTITUCIONAL</v>
          </cell>
          <cell r="C146" t="str">
            <v>FORTALECER LAS CAPACIDADES DEL ESTADO CON ÉNFASIS EN LA ADMINISTRACIÓN DE JUSTICIA Y EFICIENCIA EN LOS PROCESOS DE REGULACIÓN Y CONTROL, CON INDEPENDENCIA Y AUTONOMÍA.</v>
          </cell>
          <cell r="D146" t="str">
            <v>INCREMENTAR LOS NIVELES DE SATISFACCIÓN DE LOS USUARIOS</v>
          </cell>
          <cell r="E146">
            <v>0</v>
          </cell>
          <cell r="F146" t="str">
            <v>01: ADMINISTRACIÓN CENTRAL</v>
          </cell>
          <cell r="G146" t="str">
            <v>COORDINACIÓN ZONAL 3</v>
          </cell>
          <cell r="H146" t="str">
            <v>SIN PROYECTO</v>
          </cell>
          <cell r="I146" t="str">
            <v>PAGO DE PERMISO DE BOMBEROS, TASAS Y RODAJES DE LAS AGENCIAS DE LA OFICINA TÉCNICA DE BOLÍVAR</v>
          </cell>
          <cell r="J146" t="str">
            <v>NUEVO</v>
          </cell>
          <cell r="K146" t="str">
            <v>57</v>
          </cell>
          <cell r="L146">
            <v>570102</v>
          </cell>
          <cell r="M146" t="str">
            <v>Tasas Generales, Impuestos, Contribuciones, Permisos, Licencias y Patentes</v>
          </cell>
          <cell r="N146">
            <v>201</v>
          </cell>
          <cell r="O146">
            <v>2</v>
          </cell>
          <cell r="P146">
            <v>0</v>
          </cell>
          <cell r="Q146">
            <v>0</v>
          </cell>
          <cell r="R146">
            <v>1219.9000000000001</v>
          </cell>
          <cell r="S146">
            <v>0</v>
          </cell>
          <cell r="T146">
            <v>0</v>
          </cell>
          <cell r="U146">
            <v>205</v>
          </cell>
          <cell r="V146">
            <v>291.23</v>
          </cell>
          <cell r="W146">
            <v>205</v>
          </cell>
          <cell r="X146">
            <v>140.08000000000001</v>
          </cell>
          <cell r="Y146">
            <v>205</v>
          </cell>
          <cell r="Z146">
            <v>263.69</v>
          </cell>
          <cell r="AA146">
            <v>205</v>
          </cell>
          <cell r="AB146">
            <v>319.89999999999998</v>
          </cell>
          <cell r="AC146">
            <v>205</v>
          </cell>
          <cell r="AD146">
            <v>205</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431.31</v>
          </cell>
          <cell r="AT146">
            <v>431.31</v>
          </cell>
          <cell r="AU146">
            <v>431.31</v>
          </cell>
        </row>
        <row r="147">
          <cell r="A147">
            <v>141</v>
          </cell>
          <cell r="B147" t="str">
            <v>E5. INSTITUCIONAL</v>
          </cell>
          <cell r="C147" t="str">
            <v>FORTALECER LAS CAPACIDADES DEL ESTADO CON ÉNFASIS EN LA ADMINISTRACIÓN DE JUSTICIA Y EFICIENCIA EN LOS PROCESOS DE REGULACIÓN Y CONTROL, CON INDEPENDENCIA Y AUTONOMÍA.</v>
          </cell>
          <cell r="D147" t="str">
            <v>INCREMENTAR LOS NIVELES DE SATISFACCIÓN DE LOS USUARIOS</v>
          </cell>
          <cell r="E147">
            <v>0</v>
          </cell>
          <cell r="F147" t="str">
            <v>01: ADMINISTRACIÓN CENTRAL</v>
          </cell>
          <cell r="G147" t="str">
            <v>COORDINACIÓN ZONAL 3</v>
          </cell>
          <cell r="H147" t="str">
            <v>SIN PROYECTO</v>
          </cell>
          <cell r="I147" t="str">
            <v>PAGO DE PERMISO DE BOMBEROS, TASAS Y RODAJES DE LAS AGENCIAS DE LA OFICINA TÉCNICA DE COTOPAXI</v>
          </cell>
          <cell r="J147" t="str">
            <v>NUEVO</v>
          </cell>
          <cell r="K147" t="str">
            <v>57</v>
          </cell>
          <cell r="L147">
            <v>570102</v>
          </cell>
          <cell r="M147" t="str">
            <v>Tasas Generales, Impuestos, Contribuciones, Permisos, Licencias y Patentes</v>
          </cell>
          <cell r="N147">
            <v>501</v>
          </cell>
          <cell r="O147">
            <v>2</v>
          </cell>
          <cell r="P147">
            <v>0</v>
          </cell>
          <cell r="Q147">
            <v>0</v>
          </cell>
          <cell r="R147">
            <v>618.15</v>
          </cell>
          <cell r="S147">
            <v>0</v>
          </cell>
          <cell r="T147">
            <v>0</v>
          </cell>
          <cell r="U147">
            <v>100.2</v>
          </cell>
          <cell r="V147">
            <v>100.2</v>
          </cell>
          <cell r="W147">
            <v>100.2</v>
          </cell>
          <cell r="X147">
            <v>100.2</v>
          </cell>
          <cell r="Y147">
            <v>100.2</v>
          </cell>
          <cell r="Z147">
            <v>100.2</v>
          </cell>
          <cell r="AA147">
            <v>100.2</v>
          </cell>
          <cell r="AB147">
            <v>217.35</v>
          </cell>
          <cell r="AC147">
            <v>100.2</v>
          </cell>
          <cell r="AD147">
            <v>100.2</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392.66</v>
          </cell>
          <cell r="AT147">
            <v>392.66</v>
          </cell>
          <cell r="AU147">
            <v>366.89</v>
          </cell>
        </row>
        <row r="148">
          <cell r="A148">
            <v>142</v>
          </cell>
          <cell r="B148" t="str">
            <v>E5. INSTITUCIONAL</v>
          </cell>
          <cell r="C148" t="str">
            <v>FORTALECER LAS CAPACIDADES DEL ESTADO CON ÉNFASIS EN LA ADMINISTRACIÓN DE JUSTICIA Y EFICIENCIA EN LOS PROCESOS DE REGULACIÓN Y CONTROL, CON INDEPENDENCIA Y AUTONOMÍA.</v>
          </cell>
          <cell r="D148" t="str">
            <v>INCREMENTAR LOS NIVELES DE SATISFACCIÓN DE LOS USUARIOS</v>
          </cell>
          <cell r="E148">
            <v>0</v>
          </cell>
          <cell r="F148" t="str">
            <v>01: ADMINISTRACIÓN CENTRAL</v>
          </cell>
          <cell r="G148" t="str">
            <v>COORDINACIÓN ZONAL 3</v>
          </cell>
          <cell r="H148" t="str">
            <v>SIN PROYECTO</v>
          </cell>
          <cell r="I148" t="str">
            <v>PAGO DE PERMISO DE BOMBEROS, TASAS Y RODAJES DE LAS AGENCIAS DE LA OFICINA TÉCNICA DE  CHIMBORAZO</v>
          </cell>
          <cell r="J148" t="str">
            <v>NUEVO</v>
          </cell>
          <cell r="K148" t="str">
            <v>57</v>
          </cell>
          <cell r="L148">
            <v>570102</v>
          </cell>
          <cell r="M148" t="str">
            <v>Tasas Generales, Impuestos, Contribuciones, Permisos, Licencias y Patentes</v>
          </cell>
          <cell r="N148">
            <v>601</v>
          </cell>
          <cell r="O148">
            <v>2</v>
          </cell>
          <cell r="P148">
            <v>0</v>
          </cell>
          <cell r="Q148">
            <v>0</v>
          </cell>
          <cell r="R148">
            <v>508.51</v>
          </cell>
          <cell r="S148">
            <v>0</v>
          </cell>
          <cell r="T148">
            <v>0</v>
          </cell>
          <cell r="U148">
            <v>130</v>
          </cell>
          <cell r="V148">
            <v>74</v>
          </cell>
          <cell r="W148">
            <v>130</v>
          </cell>
          <cell r="X148">
            <v>0</v>
          </cell>
          <cell r="Y148">
            <v>130</v>
          </cell>
          <cell r="Z148">
            <v>316</v>
          </cell>
          <cell r="AA148">
            <v>130</v>
          </cell>
          <cell r="AB148">
            <v>118.51</v>
          </cell>
          <cell r="AC148">
            <v>130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74</v>
          </cell>
          <cell r="AT148">
            <v>74</v>
          </cell>
          <cell r="AU148">
            <v>74</v>
          </cell>
        </row>
        <row r="149">
          <cell r="A149">
            <v>143</v>
          </cell>
          <cell r="B149" t="str">
            <v>E5. INSTITUCIONAL</v>
          </cell>
          <cell r="C149" t="str">
            <v>FORTALECER LAS CAPACIDADES DEL ESTADO CON ÉNFASIS EN LA ADMINISTRACIÓN DE JUSTICIA Y EFICIENCIA EN LOS PROCESOS DE REGULACIÓN Y CONTROL, CON INDEPENDENCIA Y AUTONOMÍA.</v>
          </cell>
          <cell r="D149" t="str">
            <v>INCREMENTAR LOS NIVELES DE SATISFACCIÓN DE LOS USUARIOS</v>
          </cell>
          <cell r="E149">
            <v>0</v>
          </cell>
          <cell r="F149" t="str">
            <v>01: ADMINISTRACIÓN CENTRAL</v>
          </cell>
          <cell r="G149" t="str">
            <v>COORDINACIÓN ZONAL 3</v>
          </cell>
          <cell r="H149" t="str">
            <v>SIN PROYECTO</v>
          </cell>
          <cell r="I149" t="str">
            <v>PAGO DE PERMISO DE BOMBEROS, TASAS Y RODAJES DE LAS AGENCIAS DE LA OFICINA TÉCNICA DE TUNGURAHUA</v>
          </cell>
          <cell r="J149" t="str">
            <v>NUEVO</v>
          </cell>
          <cell r="K149" t="str">
            <v>57</v>
          </cell>
          <cell r="L149">
            <v>570102</v>
          </cell>
          <cell r="M149" t="str">
            <v>Tasas Generales, Impuestos, Contribuciones, Permisos, Licencias y Patentes</v>
          </cell>
          <cell r="N149">
            <v>1801</v>
          </cell>
          <cell r="O149">
            <v>2</v>
          </cell>
          <cell r="P149">
            <v>0</v>
          </cell>
          <cell r="Q149">
            <v>0</v>
          </cell>
          <cell r="R149">
            <v>700.21</v>
          </cell>
          <cell r="S149">
            <v>0</v>
          </cell>
          <cell r="T149">
            <v>0</v>
          </cell>
          <cell r="U149">
            <v>140</v>
          </cell>
          <cell r="V149">
            <v>140</v>
          </cell>
          <cell r="W149">
            <v>140</v>
          </cell>
          <cell r="X149">
            <v>140</v>
          </cell>
          <cell r="Y149">
            <v>140</v>
          </cell>
          <cell r="Z149">
            <v>140.21</v>
          </cell>
          <cell r="AA149">
            <v>140</v>
          </cell>
          <cell r="AB149">
            <v>140</v>
          </cell>
          <cell r="AC149">
            <v>140</v>
          </cell>
          <cell r="AD149">
            <v>140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271.32</v>
          </cell>
          <cell r="AT149">
            <v>271.32</v>
          </cell>
          <cell r="AU149">
            <v>271.32</v>
          </cell>
        </row>
        <row r="150">
          <cell r="A150">
            <v>144</v>
          </cell>
          <cell r="B150" t="str">
            <v>E5. INSTITUCIONAL</v>
          </cell>
          <cell r="C150" t="str">
            <v>FORTALECER LAS CAPACIDADES DEL ESTADO CON ÉNFASIS EN LA ADMINISTRACIÓN DE JUSTICIA Y EFICIENCIA EN LOS PROCESOS DE REGULACIÓN Y CONTROL, CON INDEPENDENCIA Y AUTONOMÍA.</v>
          </cell>
          <cell r="D150" t="str">
            <v>INCREMENTAR LOS NIVELES DE SATISFACCIÓN DE LOS USUARIOS</v>
          </cell>
          <cell r="E150">
            <v>0</v>
          </cell>
          <cell r="F150" t="str">
            <v>01: ADMINISTRACIÓN CENTRAL</v>
          </cell>
          <cell r="G150" t="str">
            <v>COORDINACIÓN ZONAL 3</v>
          </cell>
          <cell r="H150" t="str">
            <v>SIN PROYECTO</v>
          </cell>
          <cell r="I150" t="str">
            <v>REPOSICIÓN DE CAJA CHICA</v>
          </cell>
          <cell r="J150" t="str">
            <v>NUEVO</v>
          </cell>
          <cell r="K150" t="str">
            <v>57</v>
          </cell>
          <cell r="L150">
            <v>570102</v>
          </cell>
          <cell r="M150" t="str">
            <v>Tasas Generales, Impuestos, Contribuciones, Permisos, Licencias y Patentes</v>
          </cell>
          <cell r="N150">
            <v>1801</v>
          </cell>
          <cell r="O150">
            <v>2</v>
          </cell>
          <cell r="P150">
            <v>0</v>
          </cell>
          <cell r="Q150">
            <v>0</v>
          </cell>
          <cell r="R150">
            <v>200</v>
          </cell>
          <cell r="S150">
            <v>0</v>
          </cell>
          <cell r="T150">
            <v>0</v>
          </cell>
          <cell r="U150">
            <v>0</v>
          </cell>
          <cell r="V150">
            <v>0</v>
          </cell>
          <cell r="W150">
            <v>0</v>
          </cell>
          <cell r="X150">
            <v>0</v>
          </cell>
          <cell r="Y150">
            <v>0</v>
          </cell>
          <cell r="Z150">
            <v>0</v>
          </cell>
          <cell r="AA150">
            <v>0</v>
          </cell>
          <cell r="AB150">
            <v>0</v>
          </cell>
          <cell r="AC150">
            <v>100</v>
          </cell>
          <cell r="AD150">
            <v>100</v>
          </cell>
          <cell r="AE150">
            <v>0</v>
          </cell>
          <cell r="AF150">
            <v>0</v>
          </cell>
          <cell r="AG150">
            <v>0</v>
          </cell>
          <cell r="AH150">
            <v>0</v>
          </cell>
          <cell r="AI150">
            <v>0</v>
          </cell>
          <cell r="AJ150">
            <v>0</v>
          </cell>
          <cell r="AK150">
            <v>0</v>
          </cell>
          <cell r="AL150">
            <v>0</v>
          </cell>
          <cell r="AM150">
            <v>100</v>
          </cell>
          <cell r="AN150">
            <v>100</v>
          </cell>
          <cell r="AO150">
            <v>0</v>
          </cell>
          <cell r="AP150">
            <v>0</v>
          </cell>
          <cell r="AQ150">
            <v>0</v>
          </cell>
          <cell r="AR150">
            <v>0</v>
          </cell>
          <cell r="AS150">
            <v>92</v>
          </cell>
          <cell r="AT150">
            <v>92</v>
          </cell>
          <cell r="AU150">
            <v>92</v>
          </cell>
        </row>
        <row r="151">
          <cell r="A151">
            <v>145</v>
          </cell>
          <cell r="B151" t="str">
            <v>E5. INSTITUCIONAL</v>
          </cell>
          <cell r="C151" t="str">
            <v>FORTALECER LAS CAPACIDADES DEL ESTADO CON ÉNFASIS EN LA ADMINISTRACIÓN DE JUSTICIA Y EFICIENCIA EN LOS PROCESOS DE REGULACIÓN Y CONTROL, CON INDEPENDENCIA Y AUTONOMÍA.</v>
          </cell>
          <cell r="D151" t="str">
            <v>INCREMENTAR LOS NIVELES DE SATISFACCIÓN DE LOS USUARIOS</v>
          </cell>
          <cell r="E151">
            <v>0</v>
          </cell>
          <cell r="F151" t="str">
            <v>01: ADMINISTRACIÓN CENTRAL</v>
          </cell>
          <cell r="G151" t="str">
            <v>COORDINACIÓN ZONAL 3</v>
          </cell>
          <cell r="H151" t="str">
            <v>SIN PROYECTO</v>
          </cell>
          <cell r="I151" t="str">
            <v>REPOSICIÓN DE CAJA CHICA</v>
          </cell>
          <cell r="J151" t="str">
            <v>NUEVO</v>
          </cell>
          <cell r="K151" t="str">
            <v>53</v>
          </cell>
          <cell r="L151">
            <v>531601</v>
          </cell>
          <cell r="M151" t="str">
            <v>Fondos de Reposición Cajas Chicas</v>
          </cell>
          <cell r="N151">
            <v>1801</v>
          </cell>
          <cell r="O151">
            <v>2</v>
          </cell>
          <cell r="P151">
            <v>0</v>
          </cell>
          <cell r="Q151">
            <v>0</v>
          </cell>
          <cell r="R151">
            <v>200</v>
          </cell>
          <cell r="S151">
            <v>0</v>
          </cell>
          <cell r="T151">
            <v>0</v>
          </cell>
          <cell r="U151">
            <v>0</v>
          </cell>
          <cell r="V151">
            <v>0</v>
          </cell>
          <cell r="W151">
            <v>0</v>
          </cell>
          <cell r="X151">
            <v>0</v>
          </cell>
          <cell r="Y151">
            <v>0</v>
          </cell>
          <cell r="Z151">
            <v>0</v>
          </cell>
          <cell r="AA151">
            <v>0</v>
          </cell>
          <cell r="AB151">
            <v>0</v>
          </cell>
          <cell r="AC151">
            <v>100</v>
          </cell>
          <cell r="AD151">
            <v>100</v>
          </cell>
          <cell r="AE151">
            <v>0</v>
          </cell>
          <cell r="AF151">
            <v>0</v>
          </cell>
          <cell r="AG151">
            <v>0</v>
          </cell>
          <cell r="AH151">
            <v>0</v>
          </cell>
          <cell r="AI151">
            <v>0</v>
          </cell>
          <cell r="AJ151">
            <v>0</v>
          </cell>
          <cell r="AK151">
            <v>0</v>
          </cell>
          <cell r="AL151">
            <v>0</v>
          </cell>
          <cell r="AM151">
            <v>100</v>
          </cell>
          <cell r="AN151">
            <v>100</v>
          </cell>
          <cell r="AO151">
            <v>0</v>
          </cell>
          <cell r="AP151">
            <v>0</v>
          </cell>
          <cell r="AQ151">
            <v>0</v>
          </cell>
          <cell r="AR151">
            <v>0</v>
          </cell>
          <cell r="AS151">
            <v>0</v>
          </cell>
          <cell r="AT151">
            <v>0</v>
          </cell>
          <cell r="AU151">
            <v>0</v>
          </cell>
        </row>
        <row r="152">
          <cell r="A152">
            <v>146</v>
          </cell>
          <cell r="B152" t="str">
            <v>E5. INSTITUCIONAL</v>
          </cell>
          <cell r="C152" t="str">
            <v>FORTALECER LAS CAPACIDADES DEL ESTADO CON ÉNFASIS EN LA ADMINISTRACIÓN DE JUSTICIA Y EFICIENCIA EN LOS PROCESOS DE REGULACIÓN Y CONTROL, CON INDEPENDENCIA Y AUTONOMÍA.</v>
          </cell>
          <cell r="D152" t="str">
            <v>INCREMENTAR LOS NIVELES DE SATISFACCIÓN DE LOS USUARIOS</v>
          </cell>
          <cell r="E152">
            <v>0</v>
          </cell>
          <cell r="F152" t="str">
            <v>01: ADMINISTRACIÓN CENTRAL</v>
          </cell>
          <cell r="G152" t="str">
            <v>COORDINACIÓN ZONAL 3</v>
          </cell>
          <cell r="H152" t="str">
            <v>SIN PROYECTO</v>
          </cell>
          <cell r="I152" t="str">
            <v>PAGO DE CONTRIBUCIONES ESPECIALES Y DE MEJORA DE LAS AGENCIAS DE LA  OFICINA TÉCNICA DE BOLÍVAR</v>
          </cell>
          <cell r="J152" t="str">
            <v>NUEVO</v>
          </cell>
          <cell r="K152" t="str">
            <v>57</v>
          </cell>
          <cell r="L152">
            <v>570104</v>
          </cell>
          <cell r="M152" t="str">
            <v>Contribuciones Especiales y de Mejora</v>
          </cell>
          <cell r="N152">
            <v>201</v>
          </cell>
          <cell r="O152">
            <v>2</v>
          </cell>
          <cell r="P152">
            <v>0</v>
          </cell>
          <cell r="Q152">
            <v>0</v>
          </cell>
          <cell r="R152">
            <v>24.72</v>
          </cell>
          <cell r="S152">
            <v>0</v>
          </cell>
          <cell r="T152">
            <v>0</v>
          </cell>
          <cell r="U152">
            <v>53.33</v>
          </cell>
          <cell r="V152">
            <v>24.72</v>
          </cell>
          <cell r="W152">
            <v>53.33</v>
          </cell>
          <cell r="X152">
            <v>0</v>
          </cell>
          <cell r="Y152">
            <v>53.34</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24.72</v>
          </cell>
          <cell r="AT152">
            <v>24.72</v>
          </cell>
          <cell r="AU152">
            <v>24.72</v>
          </cell>
        </row>
        <row r="153">
          <cell r="A153">
            <v>147</v>
          </cell>
          <cell r="B153" t="str">
            <v>E5. INSTITUCIONAL</v>
          </cell>
          <cell r="C153" t="str">
            <v>FORTALECER LAS CAPACIDADES DEL ESTADO CON ÉNFASIS EN LA ADMINISTRACIÓN DE JUSTICIA Y EFICIENCIA EN LOS PROCESOS DE REGULACIÓN Y CONTROL, CON INDEPENDENCIA Y AUTONOMÍA.</v>
          </cell>
          <cell r="D153" t="str">
            <v>INCREMENTAR LOS NIVELES DE SATISFACCIÓN DE LOS USUARIOS</v>
          </cell>
          <cell r="E153">
            <v>0</v>
          </cell>
          <cell r="F153" t="str">
            <v>01: ADMINISTRACIÓN CENTRAL</v>
          </cell>
          <cell r="G153" t="str">
            <v>COORDINACIÓN ZONAL 3</v>
          </cell>
          <cell r="H153" t="str">
            <v>SIN PROYECTO</v>
          </cell>
          <cell r="I153" t="str">
            <v>PAGO DE CONTRIBUCIONES ESPECIALES Y DE MEJORA DE LAS AGENCIAS DE LA  OFICINA  TÉCNICA DE  COTOPAXI</v>
          </cell>
          <cell r="J153" t="str">
            <v>NUEVO</v>
          </cell>
          <cell r="K153" t="str">
            <v>57</v>
          </cell>
          <cell r="L153">
            <v>570104</v>
          </cell>
          <cell r="M153" t="str">
            <v>Contribuciones Especiales y de Mejora</v>
          </cell>
          <cell r="N153">
            <v>501</v>
          </cell>
          <cell r="O153">
            <v>2</v>
          </cell>
          <cell r="P153">
            <v>0</v>
          </cell>
          <cell r="Q153">
            <v>0</v>
          </cell>
          <cell r="R153">
            <v>176.99</v>
          </cell>
          <cell r="S153">
            <v>0</v>
          </cell>
          <cell r="T153">
            <v>0</v>
          </cell>
          <cell r="U153">
            <v>85.33</v>
          </cell>
          <cell r="V153">
            <v>176.99</v>
          </cell>
          <cell r="W153">
            <v>85.33</v>
          </cell>
          <cell r="X153">
            <v>0</v>
          </cell>
          <cell r="Y153">
            <v>85.34</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176.99</v>
          </cell>
          <cell r="AT153">
            <v>176.99</v>
          </cell>
          <cell r="AU153">
            <v>176.99</v>
          </cell>
        </row>
        <row r="154">
          <cell r="A154">
            <v>148</v>
          </cell>
          <cell r="B154" t="str">
            <v>E5. INSTITUCIONAL</v>
          </cell>
          <cell r="C154" t="str">
            <v>FORTALECER LAS CAPACIDADES DEL ESTADO CON ÉNFASIS EN LA ADMINISTRACIÓN DE JUSTICIA Y EFICIENCIA EN LOS PROCESOS DE REGULACIÓN Y CONTROL, CON INDEPENDENCIA Y AUTONOMÍA.</v>
          </cell>
          <cell r="D154" t="str">
            <v>INCREMENTAR LOS NIVELES DE SATISFACCIÓN DE LOS USUARIOS</v>
          </cell>
          <cell r="E154">
            <v>0</v>
          </cell>
          <cell r="F154" t="str">
            <v>01: ADMINISTRACIÓN CENTRAL</v>
          </cell>
          <cell r="G154" t="str">
            <v>COORDINACIÓN ZONAL 3</v>
          </cell>
          <cell r="H154" t="str">
            <v>SIN PROYECTO</v>
          </cell>
          <cell r="I154" t="str">
            <v>PAGO DE CONTRIBUCIONES ESPECIALES Y DE MEJORA DE LAS AGENCIAS DE LA  OFICINA TÉCNICA DE  CHIMBORAZO</v>
          </cell>
          <cell r="J154" t="str">
            <v>NUEVO</v>
          </cell>
          <cell r="K154" t="str">
            <v>57</v>
          </cell>
          <cell r="L154">
            <v>570104</v>
          </cell>
          <cell r="M154" t="str">
            <v>Contribuciones Especiales y de Mejora</v>
          </cell>
          <cell r="N154">
            <v>601</v>
          </cell>
          <cell r="O154">
            <v>2</v>
          </cell>
          <cell r="P154">
            <v>0</v>
          </cell>
          <cell r="Q154">
            <v>0</v>
          </cell>
          <cell r="R154">
            <v>340.88</v>
          </cell>
          <cell r="S154">
            <v>0</v>
          </cell>
          <cell r="T154">
            <v>0</v>
          </cell>
          <cell r="U154">
            <v>33.33</v>
          </cell>
          <cell r="V154">
            <v>0</v>
          </cell>
          <cell r="W154">
            <v>33.33</v>
          </cell>
          <cell r="X154">
            <v>0</v>
          </cell>
          <cell r="Y154">
            <v>33.340000000000003</v>
          </cell>
          <cell r="Z154">
            <v>340.88</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A155">
            <v>149</v>
          </cell>
          <cell r="B155" t="str">
            <v>E5. INSTITUCIONAL</v>
          </cell>
          <cell r="C155" t="str">
            <v>FORTALECER LAS CAPACIDADES DEL ESTADO CON ÉNFASIS EN LA ADMINISTRACIÓN DE JUSTICIA Y EFICIENCIA EN LOS PROCESOS DE REGULACIÓN Y CONTROL, CON INDEPENDENCIA Y AUTONOMÍA.</v>
          </cell>
          <cell r="D155" t="str">
            <v>INCREMENTAR LOS NIVELES DE SATISFACCIÓN DE LOS USUARIOS</v>
          </cell>
          <cell r="E155">
            <v>0</v>
          </cell>
          <cell r="F155" t="str">
            <v>01: ADMINISTRACIÓN CENTRAL</v>
          </cell>
          <cell r="G155" t="str">
            <v>COORDINACIÓN ZONAL 3</v>
          </cell>
          <cell r="H155" t="str">
            <v>SIN PROYECTO</v>
          </cell>
          <cell r="I155" t="str">
            <v>PAGO DE CONTRIBUCIONES ESPECIALES Y DE MEJORA DE LAS AGENCIAS DE LA  OFICINA TÉCNICA DE  TUNGURAHUA</v>
          </cell>
          <cell r="J155" t="str">
            <v>NUEVO</v>
          </cell>
          <cell r="K155" t="str">
            <v>57</v>
          </cell>
          <cell r="L155">
            <v>570104</v>
          </cell>
          <cell r="M155" t="str">
            <v>Contribuciones Especiales y de Mejora</v>
          </cell>
          <cell r="N155">
            <v>1801</v>
          </cell>
          <cell r="O155">
            <v>2</v>
          </cell>
          <cell r="P155">
            <v>0</v>
          </cell>
          <cell r="Q155">
            <v>0</v>
          </cell>
          <cell r="R155">
            <v>2090</v>
          </cell>
          <cell r="S155">
            <v>0</v>
          </cell>
          <cell r="T155">
            <v>0</v>
          </cell>
          <cell r="U155">
            <v>696.67</v>
          </cell>
          <cell r="V155">
            <v>696.67</v>
          </cell>
          <cell r="W155">
            <v>696.67</v>
          </cell>
          <cell r="X155">
            <v>696.67</v>
          </cell>
          <cell r="Y155">
            <v>696.66</v>
          </cell>
          <cell r="Z155">
            <v>696.66</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1694.08</v>
          </cell>
          <cell r="AT155">
            <v>1694.08</v>
          </cell>
          <cell r="AU155">
            <v>1694.08</v>
          </cell>
        </row>
        <row r="156">
          <cell r="A156">
            <v>150</v>
          </cell>
          <cell r="B156" t="str">
            <v>E5. INSTITUCIONAL</v>
          </cell>
          <cell r="C156" t="str">
            <v>FORTALECER LAS CAPACIDADES DEL ESTADO CON ÉNFASIS EN LA ADMINISTRACIÓN DE JUSTICIA Y EFICIENCIA EN LOS PROCESOS DE REGULACIÓN Y CONTROL, CON INDEPENDENCIA Y AUTONOMÍA.</v>
          </cell>
          <cell r="D156" t="str">
            <v>INCREMENTAR LOS NIVELES DE SATISFACCIÓN DE LOS USUARIOS</v>
          </cell>
          <cell r="E156">
            <v>0</v>
          </cell>
          <cell r="F156" t="str">
            <v>01: ADMINISTRACIÓN CENTRAL</v>
          </cell>
          <cell r="G156" t="str">
            <v>COORDINACIÓN ZONAL 3</v>
          </cell>
          <cell r="H156" t="str">
            <v>SIN PROYECTO</v>
          </cell>
          <cell r="I156" t="str">
            <v>PAGO DE VIÁTICOS A LOS FUNCIONARIOS DE LA COORDINACIÓN DE LA OFICINA TÉCNICA DE  BOLIVAR</v>
          </cell>
          <cell r="J156" t="str">
            <v>NUEVO</v>
          </cell>
          <cell r="K156" t="str">
            <v>53</v>
          </cell>
          <cell r="L156">
            <v>530303</v>
          </cell>
          <cell r="M156" t="str">
            <v>Viáticos y Subsistencias en el Interior</v>
          </cell>
          <cell r="N156">
            <v>201</v>
          </cell>
          <cell r="O156">
            <v>2</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A157">
            <v>151</v>
          </cell>
          <cell r="B157" t="str">
            <v>E5. INSTITUCIONAL</v>
          </cell>
          <cell r="C157" t="str">
            <v>FORTALECER LAS CAPACIDADES DEL ESTADO CON ÉNFASIS EN LA ADMINISTRACIÓN DE JUSTICIA Y EFICIENCIA EN LOS PROCESOS DE REGULACIÓN Y CONTROL, CON INDEPENDENCIA Y AUTONOMÍA.</v>
          </cell>
          <cell r="D157" t="str">
            <v>INCREMENTAR LOS NIVELES DE SATISFACCIÓN DE LOS USUARIOS</v>
          </cell>
          <cell r="E157">
            <v>0</v>
          </cell>
          <cell r="F157" t="str">
            <v>01: ADMINISTRACIÓN CENTRAL</v>
          </cell>
          <cell r="G157" t="str">
            <v>COORDINACIÓN ZONAL 3</v>
          </cell>
          <cell r="H157" t="str">
            <v>SIN PROYECTO</v>
          </cell>
          <cell r="I157" t="str">
            <v>PAGO DE VIÁTICOS A LOS FUNCIONARIOS DE LA COORDINACIÓN DE LA OFICINA TÉCNICA DE  COTOPAXI</v>
          </cell>
          <cell r="J157" t="str">
            <v>NUEVO</v>
          </cell>
          <cell r="K157" t="str">
            <v>53</v>
          </cell>
          <cell r="L157">
            <v>530303</v>
          </cell>
          <cell r="M157" t="str">
            <v>Viáticos y Subsistencias en el Interior</v>
          </cell>
          <cell r="N157">
            <v>501</v>
          </cell>
          <cell r="O157">
            <v>2</v>
          </cell>
          <cell r="P157">
            <v>0</v>
          </cell>
          <cell r="Q157">
            <v>0</v>
          </cell>
          <cell r="R157">
            <v>240</v>
          </cell>
          <cell r="S157">
            <v>0</v>
          </cell>
          <cell r="T157">
            <v>0</v>
          </cell>
          <cell r="U157">
            <v>0</v>
          </cell>
          <cell r="V157">
            <v>0</v>
          </cell>
          <cell r="W157">
            <v>0</v>
          </cell>
          <cell r="X157">
            <v>0</v>
          </cell>
          <cell r="Y157">
            <v>0</v>
          </cell>
          <cell r="Z157">
            <v>0</v>
          </cell>
          <cell r="AA157">
            <v>0</v>
          </cell>
          <cell r="AB157">
            <v>160</v>
          </cell>
          <cell r="AC157">
            <v>160</v>
          </cell>
          <cell r="AD157">
            <v>80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80</v>
          </cell>
          <cell r="AT157">
            <v>0</v>
          </cell>
          <cell r="AU157">
            <v>0</v>
          </cell>
        </row>
        <row r="158">
          <cell r="A158">
            <v>152</v>
          </cell>
          <cell r="B158" t="str">
            <v>E5. INSTITUCIONAL</v>
          </cell>
          <cell r="C158" t="str">
            <v>FORTALECER LAS CAPACIDADES DEL ESTADO CON ÉNFASIS EN LA ADMINISTRACIÓN DE JUSTICIA Y EFICIENCIA EN LOS PROCESOS DE REGULACIÓN Y CONTROL, CON INDEPENDENCIA Y AUTONOMÍA.</v>
          </cell>
          <cell r="D158" t="str">
            <v>INCREMENTAR LOS NIVELES DE SATISFACCIÓN DE LOS USUARIOS</v>
          </cell>
          <cell r="E158">
            <v>0</v>
          </cell>
          <cell r="F158" t="str">
            <v>01: ADMINISTRACIÓN CENTRAL</v>
          </cell>
          <cell r="G158" t="str">
            <v>COORDINACIÓN ZONAL 3</v>
          </cell>
          <cell r="H158" t="str">
            <v>SIN PROYECTO</v>
          </cell>
          <cell r="I158" t="str">
            <v>PAGO DE VIÁTICOS A LOS FUNCIONARIOS DE LA COORDINACIÓN DE LA OFICINA TÉCNICA DE  CHIMBORAZO</v>
          </cell>
          <cell r="J158" t="str">
            <v>NUEVO</v>
          </cell>
          <cell r="K158" t="str">
            <v>53</v>
          </cell>
          <cell r="L158">
            <v>530303</v>
          </cell>
          <cell r="M158" t="str">
            <v>Viáticos y Subsistencias en el Interior</v>
          </cell>
          <cell r="N158">
            <v>601</v>
          </cell>
          <cell r="O158">
            <v>2</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A159">
            <v>153</v>
          </cell>
          <cell r="B159" t="str">
            <v>E5. INSTITUCIONAL</v>
          </cell>
          <cell r="C159" t="str">
            <v>FORTALECER LAS CAPACIDADES DEL ESTADO CON ÉNFASIS EN LA ADMINISTRACIÓN DE JUSTICIA Y EFICIENCIA EN LOS PROCESOS DE REGULACIÓN Y CONTROL, CON INDEPENDENCIA Y AUTONOMÍA.</v>
          </cell>
          <cell r="D159" t="str">
            <v>INCREMENTAR LOS NIVELES DE SATISFACCIÓN DE LOS USUARIOS</v>
          </cell>
          <cell r="E159">
            <v>0</v>
          </cell>
          <cell r="F159" t="str">
            <v>01: ADMINISTRACIÓN CENTRAL</v>
          </cell>
          <cell r="G159" t="str">
            <v>COORDINACIÓN ZONAL 3</v>
          </cell>
          <cell r="H159" t="str">
            <v>SIN PROYECTO</v>
          </cell>
          <cell r="I159" t="str">
            <v>PAGO DE VIÁTICOS A LOS FUNCIONARIOS DE LA COORDINACIÓN DE LA OFICINA TÉCNICA DE  TUNGURAHUA</v>
          </cell>
          <cell r="J159" t="str">
            <v>NUEVO</v>
          </cell>
          <cell r="K159" t="str">
            <v>53</v>
          </cell>
          <cell r="L159">
            <v>530303</v>
          </cell>
          <cell r="M159" t="str">
            <v>Viáticos y Subsistencias en el Interior</v>
          </cell>
          <cell r="N159">
            <v>1801</v>
          </cell>
          <cell r="O159">
            <v>2</v>
          </cell>
          <cell r="P159">
            <v>0</v>
          </cell>
          <cell r="Q159">
            <v>0</v>
          </cell>
          <cell r="R159">
            <v>980</v>
          </cell>
          <cell r="S159">
            <v>0</v>
          </cell>
          <cell r="T159">
            <v>0</v>
          </cell>
          <cell r="U159">
            <v>0</v>
          </cell>
          <cell r="V159">
            <v>0</v>
          </cell>
          <cell r="W159">
            <v>0</v>
          </cell>
          <cell r="X159">
            <v>0</v>
          </cell>
          <cell r="Y159">
            <v>80</v>
          </cell>
          <cell r="Z159">
            <v>80</v>
          </cell>
          <cell r="AA159">
            <v>0</v>
          </cell>
          <cell r="AB159">
            <v>0</v>
          </cell>
          <cell r="AC159">
            <v>80</v>
          </cell>
          <cell r="AD159">
            <v>80</v>
          </cell>
          <cell r="AE159">
            <v>0</v>
          </cell>
          <cell r="AF159">
            <v>0</v>
          </cell>
          <cell r="AG159">
            <v>80</v>
          </cell>
          <cell r="AH159">
            <v>80</v>
          </cell>
          <cell r="AI159">
            <v>370</v>
          </cell>
          <cell r="AJ159">
            <v>370</v>
          </cell>
          <cell r="AK159">
            <v>0</v>
          </cell>
          <cell r="AL159">
            <v>0</v>
          </cell>
          <cell r="AM159">
            <v>370</v>
          </cell>
          <cell r="AN159">
            <v>370</v>
          </cell>
          <cell r="AO159">
            <v>0</v>
          </cell>
          <cell r="AP159">
            <v>0</v>
          </cell>
          <cell r="AQ159">
            <v>0</v>
          </cell>
          <cell r="AR159">
            <v>0</v>
          </cell>
          <cell r="AS159">
            <v>980</v>
          </cell>
          <cell r="AT159">
            <v>337.86</v>
          </cell>
          <cell r="AU159">
            <v>260</v>
          </cell>
        </row>
        <row r="160">
          <cell r="A160">
            <v>154</v>
          </cell>
          <cell r="B160" t="str">
            <v>E5. INSTITUCIONAL</v>
          </cell>
          <cell r="C160" t="str">
            <v>FORTALECER LAS CAPACIDADES DEL ESTADO CON ÉNFASIS EN LA ADMINISTRACIÓN DE JUSTICIA Y EFICIENCIA EN LOS PROCESOS DE REGULACIÓN Y CONTROL, CON INDEPENDENCIA Y AUTONOMÍA.</v>
          </cell>
          <cell r="D160" t="str">
            <v>INCREMENTAR LOS NIVELES DE SATISFACCIÓN DE LOS USUARIOS</v>
          </cell>
          <cell r="E160">
            <v>0</v>
          </cell>
          <cell r="F160" t="str">
            <v>01: ADMINISTRACIÓN CENTRAL</v>
          </cell>
          <cell r="G160" t="str">
            <v>COORDINACIÓN ZONAL 3</v>
          </cell>
          <cell r="H160" t="str">
            <v>SIN PROYECTO</v>
          </cell>
          <cell r="I160" t="str">
            <v>MANTENIMIENTO DE INFRAESTRUCTURA CIVIL DE LAS AGENCIAS DE LA COORDINACIÓN ZONAL 3</v>
          </cell>
          <cell r="J160" t="str">
            <v>NUEVO</v>
          </cell>
          <cell r="K160" t="str">
            <v>53</v>
          </cell>
          <cell r="L160">
            <v>530402</v>
          </cell>
          <cell r="M160" t="str">
            <v>Edificios, Locales, Residencias y Cableado Estructurado (Instalación, Mantenimiento y Reparación)</v>
          </cell>
          <cell r="N160">
            <v>201</v>
          </cell>
          <cell r="O160">
            <v>2</v>
          </cell>
          <cell r="P160">
            <v>0</v>
          </cell>
          <cell r="Q160">
            <v>0</v>
          </cell>
          <cell r="R160">
            <v>0</v>
          </cell>
          <cell r="S160">
            <v>0</v>
          </cell>
          <cell r="T160">
            <v>0</v>
          </cell>
          <cell r="U160">
            <v>0</v>
          </cell>
          <cell r="V160">
            <v>0</v>
          </cell>
          <cell r="W160">
            <v>0</v>
          </cell>
          <cell r="X160">
            <v>0</v>
          </cell>
          <cell r="Y160">
            <v>188</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A161">
            <v>155</v>
          </cell>
          <cell r="B161" t="str">
            <v>E5. INSTITUCIONAL</v>
          </cell>
          <cell r="C161" t="str">
            <v>FORTALECER LAS CAPACIDADES DEL ESTADO CON ÉNFASIS EN LA ADMINISTRACIÓN DE JUSTICIA Y EFICIENCIA EN LOS PROCESOS DE REGULACIÓN Y CONTROL, CON INDEPENDENCIA Y AUTONOMÍA.</v>
          </cell>
          <cell r="D161" t="str">
            <v>INCREMENTAR LOS NIVELES DE SATISFACCIÓN DE LOS USUARIOS</v>
          </cell>
          <cell r="E161">
            <v>0</v>
          </cell>
          <cell r="F161" t="str">
            <v>01: ADMINISTRACIÓN CENTRAL</v>
          </cell>
          <cell r="G161" t="str">
            <v>COORDINACIÓN ZONAL 3</v>
          </cell>
          <cell r="H161" t="str">
            <v>SIN PROYECTO</v>
          </cell>
          <cell r="I161" t="str">
            <v>MANTENIMIENTO DE INFRAESTRUCTURA CIVIL DE LAS AGENCIAS DE LA COORDINACIÓN ZONAL 3</v>
          </cell>
          <cell r="J161" t="str">
            <v>NUEVO</v>
          </cell>
          <cell r="K161" t="str">
            <v>53</v>
          </cell>
          <cell r="L161">
            <v>530402</v>
          </cell>
          <cell r="M161" t="str">
            <v>Edificios, Locales, Residencias y Cableado Estructurado (Instalación, Mantenimiento y Reparación)</v>
          </cell>
          <cell r="N161">
            <v>501</v>
          </cell>
          <cell r="O161">
            <v>2</v>
          </cell>
          <cell r="P161">
            <v>0</v>
          </cell>
          <cell r="Q161">
            <v>0</v>
          </cell>
          <cell r="R161">
            <v>0</v>
          </cell>
          <cell r="S161">
            <v>0</v>
          </cell>
          <cell r="T161">
            <v>0</v>
          </cell>
          <cell r="U161">
            <v>0</v>
          </cell>
          <cell r="V161">
            <v>0</v>
          </cell>
          <cell r="W161">
            <v>0</v>
          </cell>
          <cell r="X161">
            <v>0</v>
          </cell>
          <cell r="Y161">
            <v>370.78</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A162">
            <v>156</v>
          </cell>
          <cell r="B162" t="str">
            <v>E5. INSTITUCIONAL</v>
          </cell>
          <cell r="C162" t="str">
            <v>FORTALECER LAS CAPACIDADES DEL ESTADO CON ÉNFASIS EN LA ADMINISTRACIÓN DE JUSTICIA Y EFICIENCIA EN LOS PROCESOS DE REGULACIÓN Y CONTROL, CON INDEPENDENCIA Y AUTONOMÍA.</v>
          </cell>
          <cell r="D162" t="str">
            <v>INCREMENTAR LOS NIVELES DE SATISFACCIÓN DE LOS USUARIOS</v>
          </cell>
          <cell r="E162">
            <v>0</v>
          </cell>
          <cell r="F162" t="str">
            <v>01: ADMINISTRACIÓN CENTRAL</v>
          </cell>
          <cell r="G162" t="str">
            <v>COORDINACIÓN ZONAL 3</v>
          </cell>
          <cell r="H162" t="str">
            <v>SIN PROYECTO</v>
          </cell>
          <cell r="I162" t="str">
            <v>MANTENIMIENTO DE INFRAESTRUCTURA CIVIL DE LAS AGENCIAS DE LA COORDINACIÓN ZONAL 3</v>
          </cell>
          <cell r="J162" t="str">
            <v>NUEVO</v>
          </cell>
          <cell r="K162" t="str">
            <v>53</v>
          </cell>
          <cell r="L162">
            <v>530402</v>
          </cell>
          <cell r="M162" t="str">
            <v>Edificios, Locales, Residencias y Cableado Estructurado (Instalación, Mantenimiento y Reparación)</v>
          </cell>
          <cell r="N162">
            <v>601</v>
          </cell>
          <cell r="O162">
            <v>2</v>
          </cell>
          <cell r="P162">
            <v>0</v>
          </cell>
          <cell r="Q162">
            <v>0</v>
          </cell>
          <cell r="R162">
            <v>0</v>
          </cell>
          <cell r="S162">
            <v>0</v>
          </cell>
          <cell r="T162">
            <v>0</v>
          </cell>
          <cell r="U162">
            <v>0</v>
          </cell>
          <cell r="V162">
            <v>0</v>
          </cell>
          <cell r="W162">
            <v>0</v>
          </cell>
          <cell r="X162">
            <v>0</v>
          </cell>
          <cell r="Y162">
            <v>606</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v>157</v>
          </cell>
          <cell r="B163" t="str">
            <v>E5. INSTITUCIONAL</v>
          </cell>
          <cell r="C163" t="str">
            <v>FORTALECER LAS CAPACIDADES DEL ESTADO CON ÉNFASIS EN LA ADMINISTRACIÓN DE JUSTICIA Y EFICIENCIA EN LOS PROCESOS DE REGULACIÓN Y CONTROL, CON INDEPENDENCIA Y AUTONOMÍA.</v>
          </cell>
          <cell r="D163" t="str">
            <v>INCREMENTAR LOS NIVELES DE SATISFACCIÓN DE LOS USUARIOS</v>
          </cell>
          <cell r="E163">
            <v>0</v>
          </cell>
          <cell r="F163" t="str">
            <v>01: ADMINISTRACIÓN CENTRAL</v>
          </cell>
          <cell r="G163" t="str">
            <v>COORDINACIÓN ZONAL 3</v>
          </cell>
          <cell r="H163" t="str">
            <v>SIN PROYECTO</v>
          </cell>
          <cell r="I163" t="str">
            <v>MANTENIMIENTO DE INFRAESTRUCTURA CIVIL DE LAS AGENCIAS DE LA COORDINACIÓN ZONAL 3</v>
          </cell>
          <cell r="J163" t="str">
            <v>NUEVO</v>
          </cell>
          <cell r="K163" t="str">
            <v>53</v>
          </cell>
          <cell r="L163">
            <v>530402</v>
          </cell>
          <cell r="M163" t="str">
            <v>Edificios, Locales, Residencias y Cableado Estructurado (Instalación, Mantenimiento y Reparación)</v>
          </cell>
          <cell r="N163">
            <v>1801</v>
          </cell>
          <cell r="O163">
            <v>2</v>
          </cell>
          <cell r="P163">
            <v>0</v>
          </cell>
          <cell r="Q163">
            <v>0</v>
          </cell>
          <cell r="R163">
            <v>0</v>
          </cell>
          <cell r="S163">
            <v>0</v>
          </cell>
          <cell r="T163">
            <v>0</v>
          </cell>
          <cell r="U163">
            <v>0</v>
          </cell>
          <cell r="V163">
            <v>0</v>
          </cell>
          <cell r="W163">
            <v>0</v>
          </cell>
          <cell r="X163">
            <v>0</v>
          </cell>
          <cell r="Y163">
            <v>400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v>158</v>
          </cell>
          <cell r="B164" t="str">
            <v>E5. INSTITUCIONAL</v>
          </cell>
          <cell r="C164" t="str">
            <v>FORTALECER LAS CAPACIDADES DEL ESTADO CON ÉNFASIS EN LA ADMINISTRACIÓN DE JUSTICIA Y EFICIENCIA EN LOS PROCESOS DE REGULACIÓN Y CONTROL, CON INDEPENDENCIA Y AUTONOMÍA.</v>
          </cell>
          <cell r="D164" t="str">
            <v>INCREMENTAR LOS NIVELES DE SATISFACCIÓN DE LOS USUARIOS</v>
          </cell>
          <cell r="E164">
            <v>0</v>
          </cell>
          <cell r="F164" t="str">
            <v>01: ADMINISTRACIÓN CENTRAL</v>
          </cell>
          <cell r="G164" t="str">
            <v>COORDINACIÓN ZONAL 3</v>
          </cell>
          <cell r="H164" t="str">
            <v>SIN PROYECTO</v>
          </cell>
          <cell r="I164" t="str">
            <v>ADQUISICIÓN DE KITS DE LIMPIEZA, PARTES Y REPUESTOS PARA LOS EQUIPOS TECNOLÓGICOS DE LA COORDINACIÓN ZONAL 3 DE REGISTRO CIVIL, IDENTIFICACIÓN Y CEDULACIÓN</v>
          </cell>
          <cell r="J164" t="str">
            <v>NUEVO</v>
          </cell>
          <cell r="K164" t="str">
            <v>53</v>
          </cell>
          <cell r="L164">
            <v>530805</v>
          </cell>
          <cell r="M164" t="str">
            <v>Materiales de Aseo</v>
          </cell>
          <cell r="N164">
            <v>201</v>
          </cell>
          <cell r="O164">
            <v>2</v>
          </cell>
          <cell r="P164">
            <v>0</v>
          </cell>
          <cell r="Q164">
            <v>0</v>
          </cell>
          <cell r="R164">
            <v>179.53</v>
          </cell>
          <cell r="S164">
            <v>0</v>
          </cell>
          <cell r="T164">
            <v>0</v>
          </cell>
          <cell r="U164">
            <v>0</v>
          </cell>
          <cell r="V164">
            <v>0</v>
          </cell>
          <cell r="W164">
            <v>0</v>
          </cell>
          <cell r="X164">
            <v>179.53</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179.53</v>
          </cell>
          <cell r="AT164">
            <v>179.53</v>
          </cell>
          <cell r="AU164">
            <v>179.53</v>
          </cell>
        </row>
        <row r="165">
          <cell r="A165">
            <v>159</v>
          </cell>
          <cell r="B165" t="str">
            <v>E5. INSTITUCIONAL</v>
          </cell>
          <cell r="C165" t="str">
            <v>FORTALECER LAS CAPACIDADES DEL ESTADO CON ÉNFASIS EN LA ADMINISTRACIÓN DE JUSTICIA Y EFICIENCIA EN LOS PROCESOS DE REGULACIÓN Y CONTROL, CON INDEPENDENCIA Y AUTONOMÍA.</v>
          </cell>
          <cell r="D165" t="str">
            <v>INCREMENTAR LOS NIVELES DE SATISFACCIÓN DE LOS USUARIOS</v>
          </cell>
          <cell r="E165">
            <v>0</v>
          </cell>
          <cell r="F165" t="str">
            <v>01: ADMINISTRACIÓN CENTRAL</v>
          </cell>
          <cell r="G165" t="str">
            <v>COORDINACIÓN ZONAL 3</v>
          </cell>
          <cell r="H165" t="str">
            <v>SIN PROYECTO</v>
          </cell>
          <cell r="I165" t="str">
            <v>ADQUISICIÓN DE KITS DE LIMPIEZA, PARTES Y REPUESTOS PARA LOS EQUIPOS TECNOLÓGICOS DE LA COORDINACIÓN ZONAL 3 DE REGISTRO CIVIL, IDENTIFICACIÓN Y CEDULACIÓN</v>
          </cell>
          <cell r="J165" t="str">
            <v>NUEVO</v>
          </cell>
          <cell r="K165" t="str">
            <v>53</v>
          </cell>
          <cell r="L165">
            <v>530813</v>
          </cell>
          <cell r="M165" t="str">
            <v>Repuestos y Accesorios</v>
          </cell>
          <cell r="N165">
            <v>201</v>
          </cell>
          <cell r="O165">
            <v>2</v>
          </cell>
          <cell r="P165">
            <v>0</v>
          </cell>
          <cell r="Q165">
            <v>0</v>
          </cell>
          <cell r="R165">
            <v>454.32</v>
          </cell>
          <cell r="S165">
            <v>0</v>
          </cell>
          <cell r="T165">
            <v>0</v>
          </cell>
          <cell r="U165">
            <v>0</v>
          </cell>
          <cell r="V165">
            <v>0</v>
          </cell>
          <cell r="W165">
            <v>0</v>
          </cell>
          <cell r="X165">
            <v>454.32</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454.32</v>
          </cell>
          <cell r="AT165">
            <v>454.32</v>
          </cell>
          <cell r="AU165">
            <v>454.32</v>
          </cell>
        </row>
        <row r="166">
          <cell r="A166">
            <v>160</v>
          </cell>
          <cell r="B166" t="str">
            <v>E5. INSTITUCIONAL</v>
          </cell>
          <cell r="C166" t="str">
            <v>FORTALECER LAS CAPACIDADES DEL ESTADO CON ÉNFASIS EN LA ADMINISTRACIÓN DE JUSTICIA Y EFICIENCIA EN LOS PROCESOS DE REGULACIÓN Y CONTROL, CON INDEPENDENCIA Y AUTONOMÍA.</v>
          </cell>
          <cell r="D166" t="str">
            <v>INCREMENTAR LOS NIVELES DE SATISFACCIÓN DE LOS USUARIOS</v>
          </cell>
          <cell r="E166">
            <v>0</v>
          </cell>
          <cell r="F166" t="str">
            <v>01: ADMINISTRACIÓN CENTRAL</v>
          </cell>
          <cell r="G166" t="str">
            <v>COORDINACIÓN ZONAL 3</v>
          </cell>
          <cell r="H166" t="str">
            <v>SIN PROYECTO</v>
          </cell>
          <cell r="I166" t="str">
            <v>ADQUISICIÓN DE KITS DE LIMPIEZA, PARTES Y REPUESTOS PARA LOS EQUIPOS TECNOLÓGICOS DE LA COORDINACIÓN ZONAL 3 DE REGISTRO CIVIL, IDENTIFICACIÓN Y CEDULACIÓN</v>
          </cell>
          <cell r="J166" t="str">
            <v>NUEVO</v>
          </cell>
          <cell r="K166" t="str">
            <v>53</v>
          </cell>
          <cell r="L166">
            <v>530805</v>
          </cell>
          <cell r="M166" t="str">
            <v>Materiales de Aseo</v>
          </cell>
          <cell r="N166">
            <v>501</v>
          </cell>
          <cell r="O166">
            <v>2</v>
          </cell>
          <cell r="P166">
            <v>0</v>
          </cell>
          <cell r="Q166">
            <v>0</v>
          </cell>
          <cell r="R166">
            <v>179.53</v>
          </cell>
          <cell r="S166">
            <v>0</v>
          </cell>
          <cell r="T166">
            <v>0</v>
          </cell>
          <cell r="U166">
            <v>0</v>
          </cell>
          <cell r="V166">
            <v>0</v>
          </cell>
          <cell r="W166">
            <v>0</v>
          </cell>
          <cell r="X166">
            <v>179.53</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179.53</v>
          </cell>
          <cell r="AT166">
            <v>179.53</v>
          </cell>
          <cell r="AU166">
            <v>179.53</v>
          </cell>
        </row>
        <row r="167">
          <cell r="A167">
            <v>161</v>
          </cell>
          <cell r="B167" t="str">
            <v>E5. INSTITUCIONAL</v>
          </cell>
          <cell r="C167" t="str">
            <v>FORTALECER LAS CAPACIDADES DEL ESTADO CON ÉNFASIS EN LA ADMINISTRACIÓN DE JUSTICIA Y EFICIENCIA EN LOS PROCESOS DE REGULACIÓN Y CONTROL, CON INDEPENDENCIA Y AUTONOMÍA.</v>
          </cell>
          <cell r="D167" t="str">
            <v>INCREMENTAR LOS NIVELES DE SATISFACCIÓN DE LOS USUARIOS</v>
          </cell>
          <cell r="E167">
            <v>0</v>
          </cell>
          <cell r="F167" t="str">
            <v>01: ADMINISTRACIÓN CENTRAL</v>
          </cell>
          <cell r="G167" t="str">
            <v>COORDINACIÓN ZONAL 3</v>
          </cell>
          <cell r="H167" t="str">
            <v>SIN PROYECTO</v>
          </cell>
          <cell r="I167" t="str">
            <v>ADQUISICIÓN DE KITS DE LIMPIEZA, PARTES Y REPUESTOS PARA LOS EQUIPOS TECNOLÓGICOS DE LA COORDINACIÓN ZONAL 3 DE REGISTRO CIVIL, IDENTIFICACIÓN Y CEDULACIÓN</v>
          </cell>
          <cell r="J167" t="str">
            <v>NUEVO</v>
          </cell>
          <cell r="K167" t="str">
            <v>53</v>
          </cell>
          <cell r="L167">
            <v>530813</v>
          </cell>
          <cell r="M167" t="str">
            <v>Repuestos y Accesorios</v>
          </cell>
          <cell r="N167">
            <v>501</v>
          </cell>
          <cell r="O167">
            <v>2</v>
          </cell>
          <cell r="P167">
            <v>0</v>
          </cell>
          <cell r="Q167">
            <v>0</v>
          </cell>
          <cell r="R167">
            <v>417.58</v>
          </cell>
          <cell r="S167">
            <v>0</v>
          </cell>
          <cell r="T167">
            <v>0</v>
          </cell>
          <cell r="U167">
            <v>0</v>
          </cell>
          <cell r="V167">
            <v>0</v>
          </cell>
          <cell r="W167">
            <v>1225</v>
          </cell>
          <cell r="X167">
            <v>417.58</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417.58</v>
          </cell>
          <cell r="AT167">
            <v>417.58</v>
          </cell>
          <cell r="AU167">
            <v>417.58</v>
          </cell>
        </row>
        <row r="168">
          <cell r="A168">
            <v>162</v>
          </cell>
          <cell r="B168" t="str">
            <v>E5. INSTITUCIONAL</v>
          </cell>
          <cell r="C168" t="str">
            <v>FORTALECER LAS CAPACIDADES DEL ESTADO CON ÉNFASIS EN LA ADMINISTRACIÓN DE JUSTICIA Y EFICIENCIA EN LOS PROCESOS DE REGULACIÓN Y CONTROL, CON INDEPENDENCIA Y AUTONOMÍA.</v>
          </cell>
          <cell r="D168" t="str">
            <v>INCREMENTAR LOS NIVELES DE SATISFACCIÓN DE LOS USUARIOS</v>
          </cell>
          <cell r="E168">
            <v>0</v>
          </cell>
          <cell r="F168" t="str">
            <v>01: ADMINISTRACIÓN CENTRAL</v>
          </cell>
          <cell r="G168" t="str">
            <v>COORDINACIÓN ZONAL 3</v>
          </cell>
          <cell r="H168" t="str">
            <v>SIN PROYECTO</v>
          </cell>
          <cell r="I168" t="str">
            <v>ADQUISICIÓN DE KITS DE LIMPIEZA, PARTES Y REPUESTOS PARA LOS EQUIPOS TECNOLÓGICOS DE LA COORDINACIÓN ZONAL 3 DE REGISTRO CIVIL, IDENTIFICACIÓN Y CEDULACIÓN</v>
          </cell>
          <cell r="J168" t="str">
            <v>NUEVO</v>
          </cell>
          <cell r="K168" t="str">
            <v>53</v>
          </cell>
          <cell r="L168">
            <v>530805</v>
          </cell>
          <cell r="M168" t="str">
            <v>Materiales de Aseo</v>
          </cell>
          <cell r="N168">
            <v>601</v>
          </cell>
          <cell r="O168">
            <v>2</v>
          </cell>
          <cell r="P168">
            <v>0</v>
          </cell>
          <cell r="Q168">
            <v>0</v>
          </cell>
          <cell r="R168">
            <v>179.53</v>
          </cell>
          <cell r="S168">
            <v>0</v>
          </cell>
          <cell r="T168">
            <v>0</v>
          </cell>
          <cell r="U168">
            <v>0</v>
          </cell>
          <cell r="V168">
            <v>0</v>
          </cell>
          <cell r="W168">
            <v>0</v>
          </cell>
          <cell r="X168">
            <v>179.53</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179.53</v>
          </cell>
          <cell r="AT168">
            <v>179.53</v>
          </cell>
          <cell r="AU168">
            <v>179.53</v>
          </cell>
        </row>
        <row r="169">
          <cell r="A169">
            <v>163</v>
          </cell>
          <cell r="B169" t="str">
            <v>E5. INSTITUCIONAL</v>
          </cell>
          <cell r="C169" t="str">
            <v>FORTALECER LAS CAPACIDADES DEL ESTADO CON ÉNFASIS EN LA ADMINISTRACIÓN DE JUSTICIA Y EFICIENCIA EN LOS PROCESOS DE REGULACIÓN Y CONTROL, CON INDEPENDENCIA Y AUTONOMÍA.</v>
          </cell>
          <cell r="D169" t="str">
            <v>INCREMENTAR LOS NIVELES DE SATISFACCIÓN DE LOS USUARIOS</v>
          </cell>
          <cell r="E169">
            <v>0</v>
          </cell>
          <cell r="F169" t="str">
            <v>01: ADMINISTRACIÓN CENTRAL</v>
          </cell>
          <cell r="G169" t="str">
            <v>COORDINACIÓN ZONAL 3</v>
          </cell>
          <cell r="H169" t="str">
            <v>SIN PROYECTO</v>
          </cell>
          <cell r="I169" t="str">
            <v>ADQUISICIÓN DE KITS DE LIMPIEZA, PARTES Y REPUESTOS PARA LOS EQUIPOS TECNOLÓGICOS DE LA COORDINACIÓN ZONAL 3 DE REGISTRO CIVIL, IDENTIFICACIÓN Y CEDULACIÓN</v>
          </cell>
          <cell r="J169" t="str">
            <v>NUEVO</v>
          </cell>
          <cell r="K169" t="str">
            <v>53</v>
          </cell>
          <cell r="L169">
            <v>530813</v>
          </cell>
          <cell r="M169" t="str">
            <v>Repuestos y Accesorios</v>
          </cell>
          <cell r="N169">
            <v>601</v>
          </cell>
          <cell r="O169">
            <v>2</v>
          </cell>
          <cell r="P169">
            <v>0</v>
          </cell>
          <cell r="Q169">
            <v>0</v>
          </cell>
          <cell r="R169">
            <v>407.52</v>
          </cell>
          <cell r="S169">
            <v>0</v>
          </cell>
          <cell r="T169">
            <v>0</v>
          </cell>
          <cell r="U169">
            <v>0</v>
          </cell>
          <cell r="V169">
            <v>0</v>
          </cell>
          <cell r="W169">
            <v>1225</v>
          </cell>
          <cell r="X169">
            <v>407.52</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407.52</v>
          </cell>
          <cell r="AT169">
            <v>407.52</v>
          </cell>
          <cell r="AU169">
            <v>407.52</v>
          </cell>
        </row>
        <row r="170">
          <cell r="A170">
            <v>164</v>
          </cell>
          <cell r="B170" t="str">
            <v>E5. INSTITUCIONAL</v>
          </cell>
          <cell r="C170" t="str">
            <v>FORTALECER LAS CAPACIDADES DEL ESTADO CON ÉNFASIS EN LA ADMINISTRACIÓN DE JUSTICIA Y EFICIENCIA EN LOS PROCESOS DE REGULACIÓN Y CONTROL, CON INDEPENDENCIA Y AUTONOMÍA.</v>
          </cell>
          <cell r="D170" t="str">
            <v>INCREMENTAR LOS NIVELES DE SATISFACCIÓN DE LOS USUARIOS</v>
          </cell>
          <cell r="E170">
            <v>0</v>
          </cell>
          <cell r="F170" t="str">
            <v>01: ADMINISTRACIÓN CENTRAL</v>
          </cell>
          <cell r="G170" t="str">
            <v>COORDINACIÓN ZONAL 3</v>
          </cell>
          <cell r="H170" t="str">
            <v>SIN PROYECTO</v>
          </cell>
          <cell r="I170" t="str">
            <v>ADQUISICIÓN DE KITS DE LIMPIEZA, PARTES Y REPUESTOS PARA LOS EQUIPOS TECNOLÓGICOS DE LA COORDINACIÓN ZONAL 3 DE REGISTRO CIVIL, IDENTIFICACIÓN Y CEDULACIÓN</v>
          </cell>
          <cell r="J170" t="str">
            <v>NUEVO</v>
          </cell>
          <cell r="K170" t="str">
            <v>53</v>
          </cell>
          <cell r="L170">
            <v>530805</v>
          </cell>
          <cell r="M170" t="str">
            <v>Materiales de Aseo</v>
          </cell>
          <cell r="N170">
            <v>1801</v>
          </cell>
          <cell r="O170">
            <v>2</v>
          </cell>
          <cell r="P170">
            <v>0</v>
          </cell>
          <cell r="Q170">
            <v>0</v>
          </cell>
          <cell r="R170">
            <v>179.53</v>
          </cell>
          <cell r="S170">
            <v>0</v>
          </cell>
          <cell r="T170">
            <v>0</v>
          </cell>
          <cell r="U170">
            <v>0</v>
          </cell>
          <cell r="V170">
            <v>0</v>
          </cell>
          <cell r="W170">
            <v>340</v>
          </cell>
          <cell r="X170">
            <v>179.53</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179.53</v>
          </cell>
          <cell r="AT170">
            <v>179.53</v>
          </cell>
          <cell r="AU170">
            <v>179.53</v>
          </cell>
        </row>
        <row r="171">
          <cell r="A171">
            <v>165</v>
          </cell>
          <cell r="B171" t="str">
            <v>E5. INSTITUCIONAL</v>
          </cell>
          <cell r="C171" t="str">
            <v>FORTALECER LAS CAPACIDADES DEL ESTADO CON ÉNFASIS EN LA ADMINISTRACIÓN DE JUSTICIA Y EFICIENCIA EN LOS PROCESOS DE REGULACIÓN Y CONTROL, CON INDEPENDENCIA Y AUTONOMÍA.</v>
          </cell>
          <cell r="D171" t="str">
            <v>INCREMENTAR LOS NIVELES DE SATISFACCIÓN DE LOS USUARIOS</v>
          </cell>
          <cell r="E171">
            <v>0</v>
          </cell>
          <cell r="F171" t="str">
            <v>01: ADMINISTRACIÓN CENTRAL</v>
          </cell>
          <cell r="G171" t="str">
            <v>COORDINACIÓN ZONAL 3</v>
          </cell>
          <cell r="H171" t="str">
            <v>SIN PROYECTO</v>
          </cell>
          <cell r="I171" t="str">
            <v>ADQUISICIÓN DE KITS DE LIMPIEZA, PARTES Y REPUESTOS PARA LOS EQUIPOS TECNOLÓGICOS DE LA COORDINACIÓN ZONAL 3 DE REGISTRO CIVIL, IDENTIFICACIÓN Y CEDULACIÓN</v>
          </cell>
          <cell r="J171" t="str">
            <v>NUEVO</v>
          </cell>
          <cell r="K171" t="str">
            <v>53</v>
          </cell>
          <cell r="L171">
            <v>530813</v>
          </cell>
          <cell r="M171" t="str">
            <v>Repuestos y Accesorios</v>
          </cell>
          <cell r="N171">
            <v>1801</v>
          </cell>
          <cell r="O171">
            <v>2</v>
          </cell>
          <cell r="P171">
            <v>0</v>
          </cell>
          <cell r="Q171">
            <v>0</v>
          </cell>
          <cell r="R171">
            <v>640.13</v>
          </cell>
          <cell r="S171">
            <v>0</v>
          </cell>
          <cell r="T171">
            <v>0</v>
          </cell>
          <cell r="U171">
            <v>0</v>
          </cell>
          <cell r="V171">
            <v>0</v>
          </cell>
          <cell r="W171">
            <v>1225</v>
          </cell>
          <cell r="X171">
            <v>640.13</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640.13</v>
          </cell>
          <cell r="AT171">
            <v>640.13</v>
          </cell>
          <cell r="AU171">
            <v>640.13</v>
          </cell>
        </row>
        <row r="172">
          <cell r="A172">
            <v>166</v>
          </cell>
          <cell r="B172" t="str">
            <v>E5. INSTITUCIONAL</v>
          </cell>
          <cell r="C172" t="str">
            <v>FORTALECER LAS CAPACIDADES DEL ESTADO CON ÉNFASIS EN LA ADMINISTRACIÓN DE JUSTICIA Y EFICIENCIA EN LOS PROCESOS DE REGULACIÓN Y CONTROL, CON INDEPENDENCIA Y AUTONOMÍA.</v>
          </cell>
          <cell r="D172" t="str">
            <v>INCREMENTAR LOS NIVELES DE SATISFACCIÓN DE LOS USUARIOS</v>
          </cell>
          <cell r="E172">
            <v>0</v>
          </cell>
          <cell r="F172" t="str">
            <v>01: ADMINISTRACIÓN CENTRAL</v>
          </cell>
          <cell r="G172" t="str">
            <v>COORDINACIÓN ZONAL 3</v>
          </cell>
          <cell r="H172" t="str">
            <v>SIN PROYECTO</v>
          </cell>
          <cell r="I172" t="str">
            <v>SERVICIO DE MANTENIMIENTO PREVENTIVO Y CORRECTIVO QUE INCLUYE CAMBIO DE REPUESTOS DE GENERADORES ELÉCTRICOS, UPS‘s, SISTEMAS DE CLIMATIZACIÓN, EQUIPAMIENTO ELÉCTRICO, SISTEMAS HIDRONEUMÁTICOS, ASCENSORES, SISTEMAS DE DETECCIÓN DE INCENDIOS, SISTEMAS DE CO</v>
          </cell>
          <cell r="J172" t="str">
            <v>NUEVO</v>
          </cell>
          <cell r="K172" t="str">
            <v>53</v>
          </cell>
          <cell r="L172">
            <v>530404</v>
          </cell>
          <cell r="M172" t="str">
            <v>Maquinarias y Equipos (Instalación, Mantenimiento y Reparación)</v>
          </cell>
          <cell r="N172">
            <v>201</v>
          </cell>
          <cell r="O172">
            <v>2</v>
          </cell>
          <cell r="P172">
            <v>0</v>
          </cell>
          <cell r="Q172">
            <v>0</v>
          </cell>
          <cell r="R172">
            <v>0</v>
          </cell>
          <cell r="S172">
            <v>0</v>
          </cell>
          <cell r="T172">
            <v>0</v>
          </cell>
          <cell r="U172">
            <v>0</v>
          </cell>
          <cell r="V172">
            <v>0</v>
          </cell>
          <cell r="W172">
            <v>0</v>
          </cell>
          <cell r="X172">
            <v>0</v>
          </cell>
          <cell r="Y172">
            <v>800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v>167</v>
          </cell>
          <cell r="B173" t="str">
            <v>E5. INSTITUCIONAL</v>
          </cell>
          <cell r="C173" t="str">
            <v>FORTALECER LAS CAPACIDADES DEL ESTADO CON ÉNFASIS EN LA ADMINISTRACIÓN DE JUSTICIA Y EFICIENCIA EN LOS PROCESOS DE REGULACIÓN Y CONTROL, CON INDEPENDENCIA Y AUTONOMÍA.</v>
          </cell>
          <cell r="D173" t="str">
            <v>INCREMENTAR LOS NIVELES DE SATISFACCIÓN DE LOS USUARIOS</v>
          </cell>
          <cell r="E173">
            <v>0</v>
          </cell>
          <cell r="F173" t="str">
            <v>01: ADMINISTRACIÓN CENTRAL</v>
          </cell>
          <cell r="G173" t="str">
            <v>COORDINACIÓN ZONAL 3</v>
          </cell>
          <cell r="H173" t="str">
            <v>SIN PROYECTO</v>
          </cell>
          <cell r="I173" t="str">
            <v>SERVICIO DE MANTENIMIENTO PREVENTIVO Y CORRECTIVO QUE INCLUYE CAMBIO DE REPUESTOS DE GENERADORES ELÉCTRICOS, UPS‘s, SISTEMAS DE CLIMATIZACIÓN, EQUIPAMIENTO ELÉCTRICO, SISTEMAS HIDRONEUMÁTICOS, ASCENSORES, SISTEMAS DE DETECCIÓN DE INCENDIOS, SISTEMAS DE CO</v>
          </cell>
          <cell r="J173" t="str">
            <v>NUEVO</v>
          </cell>
          <cell r="K173" t="str">
            <v>53</v>
          </cell>
          <cell r="L173">
            <v>530404</v>
          </cell>
          <cell r="M173" t="str">
            <v>Maquinarias y Equipos (Instalación, Mantenimiento y Reparación)</v>
          </cell>
          <cell r="N173">
            <v>501</v>
          </cell>
          <cell r="O173">
            <v>2</v>
          </cell>
          <cell r="P173">
            <v>0</v>
          </cell>
          <cell r="Q173">
            <v>0</v>
          </cell>
          <cell r="R173">
            <v>0</v>
          </cell>
          <cell r="S173">
            <v>0</v>
          </cell>
          <cell r="T173">
            <v>0</v>
          </cell>
          <cell r="U173">
            <v>0</v>
          </cell>
          <cell r="V173">
            <v>0</v>
          </cell>
          <cell r="W173">
            <v>0</v>
          </cell>
          <cell r="X173">
            <v>0</v>
          </cell>
          <cell r="Y173">
            <v>550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A174">
            <v>168</v>
          </cell>
          <cell r="B174" t="str">
            <v>E5. INSTITUCIONAL</v>
          </cell>
          <cell r="C174" t="str">
            <v>FORTALECER LAS CAPACIDADES DEL ESTADO CON ÉNFASIS EN LA ADMINISTRACIÓN DE JUSTICIA Y EFICIENCIA EN LOS PROCESOS DE REGULACIÓN Y CONTROL, CON INDEPENDENCIA Y AUTONOMÍA.</v>
          </cell>
          <cell r="D174" t="str">
            <v>INCREMENTAR LOS NIVELES DE SATISFACCIÓN DE LOS USUARIOS</v>
          </cell>
          <cell r="E174">
            <v>0</v>
          </cell>
          <cell r="F174" t="str">
            <v>01: ADMINISTRACIÓN CENTRAL</v>
          </cell>
          <cell r="G174" t="str">
            <v>COORDINACIÓN ZONAL 3</v>
          </cell>
          <cell r="H174" t="str">
            <v>SIN PROYECTO</v>
          </cell>
          <cell r="I174" t="str">
            <v>SERVICIO DE MANTENIMIENTO PREVENTIVO Y CORRECTIVO QUE INCLUYE CAMBIO DE REPUESTOS DE GENERADORES ELÉCTRICOS, UPS‘s, SISTEMAS DE CLIMATIZACIÓN, EQUIPAMIENTO ELÉCTRICO, SISTEMAS HIDRONEUMÁTICOS, ASCENSORES, SISTEMAS DE DETECCIÓN DE INCENDIOS, SISTEMAS DE CO</v>
          </cell>
          <cell r="J174" t="str">
            <v>NUEVO</v>
          </cell>
          <cell r="K174" t="str">
            <v>53</v>
          </cell>
          <cell r="L174">
            <v>530404</v>
          </cell>
          <cell r="M174" t="str">
            <v>Maquinarias y Equipos (Instalación, Mantenimiento y Reparación)</v>
          </cell>
          <cell r="N174">
            <v>601</v>
          </cell>
          <cell r="O174">
            <v>2</v>
          </cell>
          <cell r="P174">
            <v>0</v>
          </cell>
          <cell r="Q174">
            <v>0</v>
          </cell>
          <cell r="R174">
            <v>0</v>
          </cell>
          <cell r="S174">
            <v>0</v>
          </cell>
          <cell r="T174">
            <v>0</v>
          </cell>
          <cell r="U174">
            <v>0</v>
          </cell>
          <cell r="V174">
            <v>0</v>
          </cell>
          <cell r="W174">
            <v>0</v>
          </cell>
          <cell r="X174">
            <v>0</v>
          </cell>
          <cell r="Y174">
            <v>800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v>169</v>
          </cell>
          <cell r="B175" t="str">
            <v>E5. INSTITUCIONAL</v>
          </cell>
          <cell r="C175" t="str">
            <v>FORTALECER LAS CAPACIDADES DEL ESTADO CON ÉNFASIS EN LA ADMINISTRACIÓN DE JUSTICIA Y EFICIENCIA EN LOS PROCESOS DE REGULACIÓN Y CONTROL, CON INDEPENDENCIA Y AUTONOMÍA.</v>
          </cell>
          <cell r="D175" t="str">
            <v>INCREMENTAR LOS NIVELES DE SATISFACCIÓN DE LOS USUARIOS</v>
          </cell>
          <cell r="E175">
            <v>0</v>
          </cell>
          <cell r="F175" t="str">
            <v>01: ADMINISTRACIÓN CENTRAL</v>
          </cell>
          <cell r="G175" t="str">
            <v>COORDINACIÓN ZONAL 3</v>
          </cell>
          <cell r="H175" t="str">
            <v>SIN PROYECTO</v>
          </cell>
          <cell r="I175" t="str">
            <v>SERVICIO DE MANTENIMIENTO PREVENTIVO Y CORRECTIVO QUE INCLUYE CAMBIO DE REPUESTOS DE GENERADORES ELÉCTRICOS, UPS‘s, SISTEMAS DE CLIMATIZACIÓN, EQUIPAMIENTO ELÉCTRICO, SISTEMAS HIDRONEUMÁTICOS, ASCENSORES, SISTEMAS DE DETECCIÓN DE INCENDIOS, SISTEMAS DE CO</v>
          </cell>
          <cell r="J175" t="str">
            <v>NUEVO</v>
          </cell>
          <cell r="K175" t="str">
            <v>53</v>
          </cell>
          <cell r="L175">
            <v>530404</v>
          </cell>
          <cell r="M175" t="str">
            <v>Maquinarias y Equipos (Instalación, Mantenimiento y Reparación)</v>
          </cell>
          <cell r="N175">
            <v>1801</v>
          </cell>
          <cell r="O175">
            <v>2</v>
          </cell>
          <cell r="P175">
            <v>0</v>
          </cell>
          <cell r="Q175">
            <v>0</v>
          </cell>
          <cell r="R175">
            <v>0</v>
          </cell>
          <cell r="S175">
            <v>0</v>
          </cell>
          <cell r="T175">
            <v>0</v>
          </cell>
          <cell r="U175">
            <v>0</v>
          </cell>
          <cell r="V175">
            <v>0</v>
          </cell>
          <cell r="W175">
            <v>0</v>
          </cell>
          <cell r="X175">
            <v>0</v>
          </cell>
          <cell r="Y175">
            <v>700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v>170</v>
          </cell>
          <cell r="B176" t="str">
            <v>E5. INSTITUCIONAL</v>
          </cell>
          <cell r="C176" t="str">
            <v>FORTALECER LAS CAPACIDADES DEL ESTADO CON ÉNFASIS EN LA ADMINISTRACIÓN DE JUSTICIA Y EFICIENCIA EN LOS PROCESOS DE REGULACIÓN Y CONTROL, CON INDEPENDENCIA Y AUTONOMÍA.</v>
          </cell>
          <cell r="D176" t="str">
            <v>INCREMENTAR LOS NIVELES DE SATISFACCIÓN DE LOS USUARIOS</v>
          </cell>
          <cell r="E176">
            <v>0</v>
          </cell>
          <cell r="F176" t="str">
            <v>01: ADMINISTRACIÓN CENTRAL</v>
          </cell>
          <cell r="G176" t="str">
            <v>COORDINACIÓN ZONAL 3</v>
          </cell>
          <cell r="H176" t="str">
            <v>SIN PROYECTO</v>
          </cell>
          <cell r="I176" t="str">
            <v>SERVICIO DE MANTENIMIENTO PREVENTIVO Y CORRECTIVO QUE INCLUYE CAMBIO DE REPUESTOS DE GENERADORES ELÉCTRICOS, UPS‘s, SISTEMAS DE CLIMATIZACIÓN, EQUIPAMIENTO ELÉCTRICO, SISTEMAS HIDRONEUMÁTICOS, ASCENSORES, SISTEMAS DE DETECCIÓN DE INCENDIOS, SISTEMAS DE CO</v>
          </cell>
          <cell r="J176" t="str">
            <v>NUEVO</v>
          </cell>
          <cell r="K176" t="str">
            <v>53</v>
          </cell>
          <cell r="L176">
            <v>530813</v>
          </cell>
          <cell r="M176" t="str">
            <v>Repuestos y Accesorios</v>
          </cell>
          <cell r="N176">
            <v>1801</v>
          </cell>
          <cell r="O176">
            <v>2</v>
          </cell>
          <cell r="P176">
            <v>0</v>
          </cell>
          <cell r="Q176">
            <v>0</v>
          </cell>
          <cell r="R176">
            <v>0</v>
          </cell>
          <cell r="S176">
            <v>0</v>
          </cell>
          <cell r="T176">
            <v>0</v>
          </cell>
          <cell r="U176">
            <v>0</v>
          </cell>
          <cell r="V176">
            <v>0</v>
          </cell>
          <cell r="W176">
            <v>0</v>
          </cell>
          <cell r="X176">
            <v>0</v>
          </cell>
          <cell r="Y176">
            <v>836.52</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v>171</v>
          </cell>
          <cell r="B177" t="str">
            <v>E5. INSTITUCIONAL</v>
          </cell>
          <cell r="C177" t="str">
            <v>FORTALECER LAS CAPACIDADES DEL ESTADO CON ÉNFASIS EN LA ADMINISTRACIÓN DE JUSTICIA Y EFICIENCIA EN LOS PROCESOS DE REGULACIÓN Y CONTROL, CON INDEPENDENCIA Y AUTONOMÍA.</v>
          </cell>
          <cell r="D177" t="str">
            <v>INCREMENTAR LOS NIVELES DE SATISFACCIÓN DE LOS USUARIOS</v>
          </cell>
          <cell r="E177">
            <v>0</v>
          </cell>
          <cell r="F177" t="str">
            <v>01: ADMINISTRACIÓN CENTRAL</v>
          </cell>
          <cell r="G177" t="str">
            <v>COORDINACIÓN ZONAL 3</v>
          </cell>
          <cell r="H177" t="str">
            <v>SIN PROYECTO</v>
          </cell>
          <cell r="I177" t="str">
            <v>ADQUISICIÓN DE MATERIALES DE FERRETERÍA, PINTURA , PLOMERÍA Y ELÉCTRICOS</v>
          </cell>
          <cell r="J177" t="str">
            <v>NUEVO</v>
          </cell>
          <cell r="K177" t="str">
            <v>53</v>
          </cell>
          <cell r="L177">
            <v>530811</v>
          </cell>
          <cell r="M177" t="str">
            <v>Insumos, Materiales y Suministros para Construcción, Electricidad, Plomería, Carpintería, Señalización Vial, Navegación, Contra Incendios y Placas</v>
          </cell>
          <cell r="N177">
            <v>1801</v>
          </cell>
          <cell r="O177">
            <v>2</v>
          </cell>
          <cell r="P177">
            <v>0</v>
          </cell>
          <cell r="Q177">
            <v>0</v>
          </cell>
          <cell r="R177">
            <v>504.16</v>
          </cell>
          <cell r="S177">
            <v>0</v>
          </cell>
          <cell r="T177">
            <v>0</v>
          </cell>
          <cell r="U177">
            <v>0</v>
          </cell>
          <cell r="V177">
            <v>0</v>
          </cell>
          <cell r="W177">
            <v>3591.8</v>
          </cell>
          <cell r="X177">
            <v>0</v>
          </cell>
          <cell r="Y177">
            <v>0</v>
          </cell>
          <cell r="Z177">
            <v>504.16</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504.16</v>
          </cell>
          <cell r="AT177">
            <v>504.16</v>
          </cell>
          <cell r="AU177">
            <v>0</v>
          </cell>
        </row>
        <row r="178">
          <cell r="A178">
            <v>172</v>
          </cell>
          <cell r="B178" t="str">
            <v>E5. INSTITUCIONAL</v>
          </cell>
          <cell r="C178" t="str">
            <v>FORTALECER LAS CAPACIDADES DEL ESTADO CON ÉNFASIS EN LA ADMINISTRACIÓN DE JUSTICIA Y EFICIENCIA EN LOS PROCESOS DE REGULACIÓN Y CONTROL, CON INDEPENDENCIA Y AUTONOMÍA.</v>
          </cell>
          <cell r="D178" t="str">
            <v>INCREMENTAR LOS NIVELES DE SATISFACCIÓN DE LOS USUARIOS</v>
          </cell>
          <cell r="E178">
            <v>0</v>
          </cell>
          <cell r="F178" t="str">
            <v>01: ADMINISTRACIÓN CENTRAL</v>
          </cell>
          <cell r="G178" t="str">
            <v>COORDINACIÓN ZONAL 3</v>
          </cell>
          <cell r="H178" t="str">
            <v>SIN PROYECTO</v>
          </cell>
          <cell r="I178" t="str">
            <v>MANTENIMIENTO  CORRECTIVO DE  MOBILIARIO, PUERTAS Y VENTANAS PARA LA COORDINACIÓN ZONAL
 3 DE REGISTRO CIVIL</v>
          </cell>
          <cell r="J178" t="str">
            <v>NUEVO</v>
          </cell>
          <cell r="K178" t="str">
            <v>53</v>
          </cell>
          <cell r="L178">
            <v>530403</v>
          </cell>
          <cell r="M178" t="str">
            <v>Mobiliarios (Instalación, Mantenimiento y Reparación)</v>
          </cell>
          <cell r="N178">
            <v>201</v>
          </cell>
          <cell r="O178">
            <v>2</v>
          </cell>
          <cell r="P178">
            <v>0</v>
          </cell>
          <cell r="Q178">
            <v>0</v>
          </cell>
          <cell r="R178">
            <v>600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600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v>173</v>
          </cell>
          <cell r="B179" t="str">
            <v>E5. INSTITUCIONAL</v>
          </cell>
          <cell r="C179" t="str">
            <v>FORTALECER LAS CAPACIDADES DEL ESTADO CON ÉNFASIS EN LA ADMINISTRACIÓN DE JUSTICIA Y EFICIENCIA EN LOS PROCESOS DE REGULACIÓN Y CONTROL, CON INDEPENDENCIA Y AUTONOMÍA.</v>
          </cell>
          <cell r="D179" t="str">
            <v>INCREMENTAR LOS NIVELES DE SATISFACCIÓN DE LOS USUARIOS</v>
          </cell>
          <cell r="E179">
            <v>0</v>
          </cell>
          <cell r="F179" t="str">
            <v>01: ADMINISTRACIÓN CENTRAL</v>
          </cell>
          <cell r="G179" t="str">
            <v>COORDINACIÓN ZONAL 3</v>
          </cell>
          <cell r="H179" t="str">
            <v>SIN PROYECTO</v>
          </cell>
          <cell r="I179" t="str">
            <v>MANTENIMIENTO  CORRECTIVO DE  MOBILIARIO, PUERTAS Y VENTANAS PARA LA COORDINACIÓN ZONAL
 3 DE REGISTRO CIVIL</v>
          </cell>
          <cell r="J179" t="str">
            <v>NUEVO</v>
          </cell>
          <cell r="K179" t="str">
            <v>53</v>
          </cell>
          <cell r="L179">
            <v>530403</v>
          </cell>
          <cell r="M179" t="str">
            <v>Mobiliarios (Instalación, Mantenimiento y Reparación)</v>
          </cell>
          <cell r="N179">
            <v>501</v>
          </cell>
          <cell r="O179">
            <v>2</v>
          </cell>
          <cell r="P179">
            <v>0</v>
          </cell>
          <cell r="Q179">
            <v>0</v>
          </cell>
          <cell r="R179">
            <v>1393.89</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1393.89</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row>
        <row r="180">
          <cell r="A180">
            <v>174</v>
          </cell>
          <cell r="B180" t="str">
            <v>E5. INSTITUCIONAL</v>
          </cell>
          <cell r="C180" t="str">
            <v>FORTALECER LAS CAPACIDADES DEL ESTADO CON ÉNFASIS EN LA ADMINISTRACIÓN DE JUSTICIA Y EFICIENCIA EN LOS PROCESOS DE REGULACIÓN Y CONTROL, CON INDEPENDENCIA Y AUTONOMÍA.</v>
          </cell>
          <cell r="D180" t="str">
            <v>INCREMENTAR LOS NIVELES DE SATISFACCIÓN DE LOS USUARIOS</v>
          </cell>
          <cell r="E180">
            <v>0</v>
          </cell>
          <cell r="F180" t="str">
            <v>01: ADMINISTRACIÓN CENTRAL</v>
          </cell>
          <cell r="G180" t="str">
            <v>COORDINACIÓN ZONAL 3</v>
          </cell>
          <cell r="H180" t="str">
            <v>SIN PROYECTO</v>
          </cell>
          <cell r="I180" t="str">
            <v>MANTENIMIENTO  CORRECTIVO DE  MOBILIARIO, PUERTAS Y VENTANAS PARA LA COORDINACIÓN ZONAL
 3 DE REGISTRO CIVIL</v>
          </cell>
          <cell r="J180" t="str">
            <v>NUEVO</v>
          </cell>
          <cell r="K180" t="str">
            <v>53</v>
          </cell>
          <cell r="L180">
            <v>530403</v>
          </cell>
          <cell r="M180" t="str">
            <v>Mobiliarios (Instalación, Mantenimiento y Reparación)</v>
          </cell>
          <cell r="N180">
            <v>601</v>
          </cell>
          <cell r="O180">
            <v>2</v>
          </cell>
          <cell r="P180">
            <v>0</v>
          </cell>
          <cell r="Q180">
            <v>0</v>
          </cell>
          <cell r="R180">
            <v>801.39</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801.39</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row>
        <row r="181">
          <cell r="A181">
            <v>175</v>
          </cell>
          <cell r="B181" t="str">
            <v>E5. INSTITUCIONAL</v>
          </cell>
          <cell r="C181" t="str">
            <v>FORTALECER LAS CAPACIDADES DEL ESTADO CON ÉNFASIS EN LA ADMINISTRACIÓN DE JUSTICIA Y EFICIENCIA EN LOS PROCESOS DE REGULACIÓN Y CONTROL, CON INDEPENDENCIA Y AUTONOMÍA.</v>
          </cell>
          <cell r="D181" t="str">
            <v>INCREMENTAR LOS NIVELES DE SATISFACCIÓN DE LOS USUARIOS</v>
          </cell>
          <cell r="E181">
            <v>0</v>
          </cell>
          <cell r="F181" t="str">
            <v>01: ADMINISTRACIÓN CENTRAL</v>
          </cell>
          <cell r="G181" t="str">
            <v>COORDINACIÓN ZONAL 3</v>
          </cell>
          <cell r="H181" t="str">
            <v>SIN PROYECTO</v>
          </cell>
          <cell r="I181" t="str">
            <v>MANTENIMIENTO  CORRECTIVO DE  MOBILIARIO, PUERTAS Y VENTANAS PARA LA COORDINACIÓN ZONAL
 3 DE REGISTRO CIVIL</v>
          </cell>
          <cell r="J181" t="str">
            <v>NUEVO</v>
          </cell>
          <cell r="K181" t="str">
            <v>53</v>
          </cell>
          <cell r="L181">
            <v>530403</v>
          </cell>
          <cell r="M181" t="str">
            <v>Mobiliarios (Instalación, Mantenimiento y Reparación)</v>
          </cell>
          <cell r="N181">
            <v>1801</v>
          </cell>
          <cell r="O181">
            <v>2</v>
          </cell>
          <cell r="P181">
            <v>0</v>
          </cell>
          <cell r="Q181">
            <v>0</v>
          </cell>
          <cell r="R181">
            <v>1700</v>
          </cell>
          <cell r="S181">
            <v>0</v>
          </cell>
          <cell r="T181">
            <v>0</v>
          </cell>
          <cell r="U181">
            <v>0</v>
          </cell>
          <cell r="V181">
            <v>0</v>
          </cell>
          <cell r="W181">
            <v>0</v>
          </cell>
          <cell r="X181">
            <v>0</v>
          </cell>
          <cell r="Y181">
            <v>0</v>
          </cell>
          <cell r="Z181">
            <v>0</v>
          </cell>
          <cell r="AA181">
            <v>0</v>
          </cell>
          <cell r="AB181">
            <v>0</v>
          </cell>
          <cell r="AC181">
            <v>0</v>
          </cell>
          <cell r="AD181">
            <v>0</v>
          </cell>
          <cell r="AE181">
            <v>1700</v>
          </cell>
          <cell r="AF181">
            <v>1700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row>
        <row r="182">
          <cell r="A182">
            <v>176</v>
          </cell>
          <cell r="B182" t="str">
            <v>E5. INSTITUCIONAL</v>
          </cell>
          <cell r="C182" t="str">
            <v>FORTALECER LAS CAPACIDADES DEL ESTADO CON ÉNFASIS EN LA ADMINISTRACIÓN DE JUSTICIA Y EFICIENCIA EN LOS PROCESOS DE REGULACIÓN Y CONTROL, CON INDEPENDENCIA Y AUTONOMÍA.</v>
          </cell>
          <cell r="D182" t="str">
            <v>INCREMENTAR LOS NIVELES DE SATISFACCIÓN DE LOS USUARIOS</v>
          </cell>
          <cell r="E182">
            <v>0</v>
          </cell>
          <cell r="F182" t="str">
            <v>01: ADMINISTRACIÓN CENTRAL</v>
          </cell>
          <cell r="G182" t="str">
            <v>COORDINACIÓN ZONAL 3</v>
          </cell>
          <cell r="H182" t="str">
            <v>SIN PROYECTO</v>
          </cell>
          <cell r="I182" t="str">
            <v>ADQUISICIÓN DE ROLLOS TÉRMICOS PARA LA COORDINACIÓN ZONAL 3 DE REGISTRO CIVIL, IDENTIFICACIÓN Y CEDULACIÓN.</v>
          </cell>
          <cell r="J182" t="str">
            <v>NUEVO</v>
          </cell>
          <cell r="K182" t="str">
            <v>53</v>
          </cell>
          <cell r="L182">
            <v>530804</v>
          </cell>
          <cell r="M182" t="str">
            <v>Materiales de Oficina</v>
          </cell>
          <cell r="N182">
            <v>1801</v>
          </cell>
          <cell r="O182">
            <v>2</v>
          </cell>
          <cell r="P182">
            <v>0</v>
          </cell>
          <cell r="Q182">
            <v>0</v>
          </cell>
          <cell r="R182">
            <v>582</v>
          </cell>
          <cell r="S182">
            <v>0</v>
          </cell>
          <cell r="T182">
            <v>0</v>
          </cell>
          <cell r="U182">
            <v>0</v>
          </cell>
          <cell r="V182">
            <v>0</v>
          </cell>
          <cell r="W182">
            <v>1760</v>
          </cell>
          <cell r="X182">
            <v>0</v>
          </cell>
          <cell r="Y182">
            <v>0</v>
          </cell>
          <cell r="Z182">
            <v>582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582</v>
          </cell>
          <cell r="AT182">
            <v>582</v>
          </cell>
          <cell r="AU182">
            <v>0</v>
          </cell>
        </row>
        <row r="183">
          <cell r="A183">
            <v>177</v>
          </cell>
          <cell r="B183" t="str">
            <v>E5. INSTITUCIONAL</v>
          </cell>
          <cell r="C183" t="str">
            <v>FORTALECER LAS CAPACIDADES DEL ESTADO CON ÉNFASIS EN LA ADMINISTRACIÓN DE JUSTICIA Y EFICIENCIA EN LOS PROCESOS DE REGULACIÓN Y CONTROL, CON INDEPENDENCIA Y AUTONOMÍA.</v>
          </cell>
          <cell r="D183" t="str">
            <v>INCREMENTAR LOS NIVELES DE SATISFACCIÓN DE LOS USUARIOS</v>
          </cell>
          <cell r="E183">
            <v>0</v>
          </cell>
          <cell r="F183" t="str">
            <v>01: ADMINISTRACIÓN CENTRAL</v>
          </cell>
          <cell r="G183" t="str">
            <v>COORDINACIÓN ZONAL 4</v>
          </cell>
          <cell r="H183" t="str">
            <v>SIN PROYECTO</v>
          </cell>
          <cell r="I183" t="str">
            <v>ADQUISICION DE IMPRESORAS TERMICA, PARA LA EMISION DE COMPROBANTES DE PAGO DE LAS AGENCIAS EN LA COORDINACION ZONAL 4 DE REGISTRO CIVIL, IDENTIFICACION Y CEDULACION, PARA EL AÑO 2024</v>
          </cell>
          <cell r="J183" t="str">
            <v>NUEVO</v>
          </cell>
          <cell r="K183" t="str">
            <v>84</v>
          </cell>
          <cell r="L183">
            <v>840107</v>
          </cell>
          <cell r="M183" t="str">
            <v>Equipos, Sistemas y Paquetes Informáticos</v>
          </cell>
          <cell r="N183">
            <v>1301</v>
          </cell>
          <cell r="O183">
            <v>2</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row>
        <row r="184">
          <cell r="A184">
            <v>178</v>
          </cell>
          <cell r="B184" t="str">
            <v>E5. INSTITUCIONAL</v>
          </cell>
          <cell r="C184" t="str">
            <v>FORTALECER LAS CAPACIDADES DEL ESTADO CON ÉNFASIS EN LA ADMINISTRACIÓN DE JUSTICIA Y EFICIENCIA EN LOS PROCESOS DE REGULACIÓN Y CONTROL, CON INDEPENDENCIA Y AUTONOMÍA.</v>
          </cell>
          <cell r="D184" t="str">
            <v>INCREMENTAR LOS NIVELES DE SATISFACCIÓN DE LOS USUARIOS</v>
          </cell>
          <cell r="E184">
            <v>0</v>
          </cell>
          <cell r="F184" t="str">
            <v>01: ADMINISTRACIÓN CENTRAL</v>
          </cell>
          <cell r="G184" t="str">
            <v>COORDINACIÓN ZONAL 4</v>
          </cell>
          <cell r="H184" t="str">
            <v>SIN PROYECTO</v>
          </cell>
          <cell r="I184" t="str">
            <v>CANCELACION DEL SERVICIO DE ENERGIA ELECTRICA PARA LAS AGENCIAS DE LA PROVINCIA DE MANABI DE LA COORDINACION ZONAL 4</v>
          </cell>
          <cell r="J184" t="str">
            <v>NUEVO</v>
          </cell>
          <cell r="K184" t="str">
            <v>53</v>
          </cell>
          <cell r="L184">
            <v>530104</v>
          </cell>
          <cell r="M184" t="str">
            <v>Energía Eléctrica</v>
          </cell>
          <cell r="N184">
            <v>1301</v>
          </cell>
          <cell r="O184">
            <v>2</v>
          </cell>
          <cell r="P184">
            <v>0</v>
          </cell>
          <cell r="Q184">
            <v>0</v>
          </cell>
          <cell r="R184">
            <v>55000</v>
          </cell>
          <cell r="S184">
            <v>0</v>
          </cell>
          <cell r="T184">
            <v>0</v>
          </cell>
          <cell r="U184">
            <v>0</v>
          </cell>
          <cell r="V184">
            <v>0</v>
          </cell>
          <cell r="W184">
            <v>5500</v>
          </cell>
          <cell r="X184">
            <v>5500</v>
          </cell>
          <cell r="Y184">
            <v>5500</v>
          </cell>
          <cell r="Z184">
            <v>5500</v>
          </cell>
          <cell r="AA184">
            <v>5500</v>
          </cell>
          <cell r="AB184">
            <v>5500</v>
          </cell>
          <cell r="AC184">
            <v>5500</v>
          </cell>
          <cell r="AD184">
            <v>5500</v>
          </cell>
          <cell r="AE184">
            <v>5500</v>
          </cell>
          <cell r="AF184">
            <v>5500</v>
          </cell>
          <cell r="AG184">
            <v>5500</v>
          </cell>
          <cell r="AH184">
            <v>5500</v>
          </cell>
          <cell r="AI184">
            <v>5500</v>
          </cell>
          <cell r="AJ184">
            <v>5500</v>
          </cell>
          <cell r="AK184">
            <v>5500</v>
          </cell>
          <cell r="AL184">
            <v>5500</v>
          </cell>
          <cell r="AM184">
            <v>5500</v>
          </cell>
          <cell r="AN184">
            <v>5500</v>
          </cell>
          <cell r="AO184">
            <v>5500</v>
          </cell>
          <cell r="AP184">
            <v>5500</v>
          </cell>
          <cell r="AQ184">
            <v>0</v>
          </cell>
          <cell r="AR184">
            <v>0</v>
          </cell>
          <cell r="AS184">
            <v>55000</v>
          </cell>
          <cell r="AT184">
            <v>55000</v>
          </cell>
          <cell r="AU184">
            <v>5441.58</v>
          </cell>
        </row>
        <row r="185">
          <cell r="A185">
            <v>179</v>
          </cell>
          <cell r="B185" t="str">
            <v>E5. INSTITUCIONAL</v>
          </cell>
          <cell r="C185" t="str">
            <v>FORTALECER LAS CAPACIDADES DEL ESTADO CON ÉNFASIS EN LA ADMINISTRACIÓN DE JUSTICIA Y EFICIENCIA EN LOS PROCESOS DE REGULACIÓN Y CONTROL, CON INDEPENDENCIA Y AUTONOMÍA.</v>
          </cell>
          <cell r="D185" t="str">
            <v>INCREMENTAR LOS NIVELES DE SATISFACCIÓN DE LOS USUARIOS</v>
          </cell>
          <cell r="E185">
            <v>0</v>
          </cell>
          <cell r="F185" t="str">
            <v>01: ADMINISTRACIÓN CENTRAL</v>
          </cell>
          <cell r="G185" t="str">
            <v>COORDINACIÓN ZONAL 4</v>
          </cell>
          <cell r="H185" t="str">
            <v>SIN PROYECTO</v>
          </cell>
          <cell r="I185" t="str">
            <v>CANCELACION DEL SERVICIO DE ENERGIA ELECTRICA PARA LAS AGENCIAS DE LA PROVINCIA DE SANTO DOMINGO DE LA COORDINACION ZONAL 4</v>
          </cell>
          <cell r="J185" t="str">
            <v>NUEVO</v>
          </cell>
          <cell r="K185" t="str">
            <v>53</v>
          </cell>
          <cell r="L185">
            <v>530104</v>
          </cell>
          <cell r="M185" t="str">
            <v>Energía Eléctrica</v>
          </cell>
          <cell r="N185">
            <v>2301</v>
          </cell>
          <cell r="O185">
            <v>2</v>
          </cell>
          <cell r="P185">
            <v>0</v>
          </cell>
          <cell r="Q185">
            <v>0</v>
          </cell>
          <cell r="R185">
            <v>15402.62</v>
          </cell>
          <cell r="S185">
            <v>0</v>
          </cell>
          <cell r="T185">
            <v>0</v>
          </cell>
          <cell r="U185">
            <v>1518</v>
          </cell>
          <cell r="V185">
            <v>1518</v>
          </cell>
          <cell r="W185">
            <v>1518</v>
          </cell>
          <cell r="X185">
            <v>1518</v>
          </cell>
          <cell r="Y185">
            <v>1518</v>
          </cell>
          <cell r="Z185">
            <v>1518</v>
          </cell>
          <cell r="AA185">
            <v>1518</v>
          </cell>
          <cell r="AB185">
            <v>1518</v>
          </cell>
          <cell r="AC185">
            <v>1518</v>
          </cell>
          <cell r="AD185">
            <v>1518</v>
          </cell>
          <cell r="AE185">
            <v>1518</v>
          </cell>
          <cell r="AF185">
            <v>1518</v>
          </cell>
          <cell r="AG185">
            <v>1518</v>
          </cell>
          <cell r="AH185">
            <v>1518</v>
          </cell>
          <cell r="AI185">
            <v>1518</v>
          </cell>
          <cell r="AJ185">
            <v>1518</v>
          </cell>
          <cell r="AK185">
            <v>1518</v>
          </cell>
          <cell r="AL185">
            <v>1518</v>
          </cell>
          <cell r="AM185">
            <v>1518</v>
          </cell>
          <cell r="AN185">
            <v>869.31</v>
          </cell>
          <cell r="AO185">
            <v>1520</v>
          </cell>
          <cell r="AP185">
            <v>871.31</v>
          </cell>
          <cell r="AQ185">
            <v>0</v>
          </cell>
          <cell r="AR185">
            <v>0</v>
          </cell>
          <cell r="AS185">
            <v>15402.62</v>
          </cell>
          <cell r="AT185">
            <v>15402.62</v>
          </cell>
          <cell r="AU185">
            <v>2831.16</v>
          </cell>
        </row>
        <row r="186">
          <cell r="A186">
            <v>180</v>
          </cell>
          <cell r="B186" t="str">
            <v>E5. INSTITUCIONAL</v>
          </cell>
          <cell r="C186" t="str">
            <v>FORTALECER LAS CAPACIDADES DEL ESTADO CON ÉNFASIS EN LA ADMINISTRACIÓN DE JUSTICIA Y EFICIENCIA EN LOS PROCESOS DE REGULACIÓN Y CONTROL, CON INDEPENDENCIA Y AUTONOMÍA.</v>
          </cell>
          <cell r="D186" t="str">
            <v>INCREMENTAR LOS NIVELES DE SATISFACCIÓN DE LOS USUARIOS</v>
          </cell>
          <cell r="E186">
            <v>0</v>
          </cell>
          <cell r="F186" t="str">
            <v>01: ADMINISTRACIÓN CENTRAL</v>
          </cell>
          <cell r="G186" t="str">
            <v>COORDINACIÓN ZONAL 4</v>
          </cell>
          <cell r="H186" t="str">
            <v>SIN PROYECTO</v>
          </cell>
          <cell r="I186" t="str">
            <v>CANCELACION DEL SERVICIO DE AGUA POTABLE PARA LAS AGENCIAS DE LA PROVINCIA DE MANABI DE LA COORDINACION ZONAL 4</v>
          </cell>
          <cell r="J186" t="str">
            <v>NUEVO</v>
          </cell>
          <cell r="K186" t="str">
            <v>53</v>
          </cell>
          <cell r="L186">
            <v>530101</v>
          </cell>
          <cell r="M186" t="str">
            <v>Agua Potable</v>
          </cell>
          <cell r="N186">
            <v>1301</v>
          </cell>
          <cell r="O186">
            <v>2</v>
          </cell>
          <cell r="P186">
            <v>0</v>
          </cell>
          <cell r="Q186">
            <v>0</v>
          </cell>
          <cell r="R186">
            <v>5000</v>
          </cell>
          <cell r="S186">
            <v>0</v>
          </cell>
          <cell r="T186">
            <v>0</v>
          </cell>
          <cell r="U186">
            <v>454.54</v>
          </cell>
          <cell r="V186">
            <v>454.54</v>
          </cell>
          <cell r="W186">
            <v>454.54</v>
          </cell>
          <cell r="X186">
            <v>454.54</v>
          </cell>
          <cell r="Y186">
            <v>454.54</v>
          </cell>
          <cell r="Z186">
            <v>454.54</v>
          </cell>
          <cell r="AA186">
            <v>454.54</v>
          </cell>
          <cell r="AB186">
            <v>454.54</v>
          </cell>
          <cell r="AC186">
            <v>454.54</v>
          </cell>
          <cell r="AD186">
            <v>454.54</v>
          </cell>
          <cell r="AE186">
            <v>454.54</v>
          </cell>
          <cell r="AF186">
            <v>454.54</v>
          </cell>
          <cell r="AG186">
            <v>454.54</v>
          </cell>
          <cell r="AH186">
            <v>454.54</v>
          </cell>
          <cell r="AI186">
            <v>454.54</v>
          </cell>
          <cell r="AJ186">
            <v>454.54</v>
          </cell>
          <cell r="AK186">
            <v>454.54</v>
          </cell>
          <cell r="AL186">
            <v>454.54</v>
          </cell>
          <cell r="AM186">
            <v>454.54</v>
          </cell>
          <cell r="AN186">
            <v>454.54</v>
          </cell>
          <cell r="AO186">
            <v>454.6</v>
          </cell>
          <cell r="AP186">
            <v>454.6</v>
          </cell>
          <cell r="AQ186">
            <v>0</v>
          </cell>
          <cell r="AR186">
            <v>0</v>
          </cell>
          <cell r="AS186">
            <v>5000</v>
          </cell>
          <cell r="AT186">
            <v>521.91999999999996</v>
          </cell>
          <cell r="AU186">
            <v>521.91999999999996</v>
          </cell>
        </row>
        <row r="187">
          <cell r="A187">
            <v>181</v>
          </cell>
          <cell r="B187" t="str">
            <v>E5. INSTITUCIONAL</v>
          </cell>
          <cell r="C187" t="str">
            <v>FORTALECER LAS CAPACIDADES DEL ESTADO CON ÉNFASIS EN LA ADMINISTRACIÓN DE JUSTICIA Y EFICIENCIA EN LOS PROCESOS DE REGULACIÓN Y CONTROL, CON INDEPENDENCIA Y AUTONOMÍA.</v>
          </cell>
          <cell r="D187" t="str">
            <v>INCREMENTAR LOS NIVELES DE SATISFACCIÓN DE LOS USUARIOS</v>
          </cell>
          <cell r="E187">
            <v>0</v>
          </cell>
          <cell r="F187" t="str">
            <v>01: ADMINISTRACIÓN CENTRAL</v>
          </cell>
          <cell r="G187" t="str">
            <v>COORDINACIÓN ZONAL 4</v>
          </cell>
          <cell r="H187" t="str">
            <v>SIN PROYECTO</v>
          </cell>
          <cell r="I187" t="str">
            <v>CANCELACION DEL SERVICIO DE AGUA POTABLE PARA LAS AGENCIAS DE LA PROVINCIA DE SANTO DOMINGO DE LA COORDINACION ZONAL 4</v>
          </cell>
          <cell r="J187" t="str">
            <v>NUEVO</v>
          </cell>
          <cell r="K187" t="str">
            <v>53</v>
          </cell>
          <cell r="L187">
            <v>530101</v>
          </cell>
          <cell r="M187" t="str">
            <v>Agua Potable</v>
          </cell>
          <cell r="N187">
            <v>2301</v>
          </cell>
          <cell r="O187">
            <v>2</v>
          </cell>
          <cell r="P187">
            <v>0</v>
          </cell>
          <cell r="Q187">
            <v>0</v>
          </cell>
          <cell r="R187">
            <v>1900</v>
          </cell>
          <cell r="S187">
            <v>0</v>
          </cell>
          <cell r="T187">
            <v>0</v>
          </cell>
          <cell r="U187">
            <v>172.72</v>
          </cell>
          <cell r="V187">
            <v>172.72</v>
          </cell>
          <cell r="W187">
            <v>172.72</v>
          </cell>
          <cell r="X187">
            <v>172.72</v>
          </cell>
          <cell r="Y187">
            <v>172.72</v>
          </cell>
          <cell r="Z187">
            <v>172.72</v>
          </cell>
          <cell r="AA187">
            <v>172.72</v>
          </cell>
          <cell r="AB187">
            <v>172.72</v>
          </cell>
          <cell r="AC187">
            <v>172.72</v>
          </cell>
          <cell r="AD187">
            <v>172.72</v>
          </cell>
          <cell r="AE187">
            <v>172.72</v>
          </cell>
          <cell r="AF187">
            <v>172.72</v>
          </cell>
          <cell r="AG187">
            <v>172.72</v>
          </cell>
          <cell r="AH187">
            <v>172.72</v>
          </cell>
          <cell r="AI187">
            <v>172.72</v>
          </cell>
          <cell r="AJ187">
            <v>172.72</v>
          </cell>
          <cell r="AK187">
            <v>172.72</v>
          </cell>
          <cell r="AL187">
            <v>172.72</v>
          </cell>
          <cell r="AM187">
            <v>172.72</v>
          </cell>
          <cell r="AN187">
            <v>172.72</v>
          </cell>
          <cell r="AO187">
            <v>172.8</v>
          </cell>
          <cell r="AP187">
            <v>172.8</v>
          </cell>
          <cell r="AQ187">
            <v>0</v>
          </cell>
          <cell r="AR187">
            <v>0</v>
          </cell>
          <cell r="AS187">
            <v>1900</v>
          </cell>
          <cell r="AT187">
            <v>227.42</v>
          </cell>
          <cell r="AU187">
            <v>227.42</v>
          </cell>
        </row>
        <row r="188">
          <cell r="A188">
            <v>182</v>
          </cell>
          <cell r="B188" t="str">
            <v>E5. INSTITUCIONAL</v>
          </cell>
          <cell r="C188" t="str">
            <v>FORTALECER LAS CAPACIDADES DEL ESTADO CON ÉNFASIS EN LA ADMINISTRACIÓN DE JUSTICIA Y EFICIENCIA EN LOS PROCESOS DE REGULACIÓN Y CONTROL, CON INDEPENDENCIA Y AUTONOMÍA.</v>
          </cell>
          <cell r="D188" t="str">
            <v>INCREMENTAR LOS NIVELES DE SATISFACCIÓN DE LOS USUARIOS</v>
          </cell>
          <cell r="E188">
            <v>0</v>
          </cell>
          <cell r="F188" t="str">
            <v>01: ADMINISTRACIÓN CENTRAL</v>
          </cell>
          <cell r="G188" t="str">
            <v>COORDINACIÓN ZONAL 4</v>
          </cell>
          <cell r="H188" t="str">
            <v>SIN PROYECTO</v>
          </cell>
          <cell r="I188" t="str">
            <v>CANCELACION DE TASAS, CONTRIBUCIONES ESPECIALES DE MEJORAS, PERMISOS DE FUNCIONAMIENTO Y PATENTES MUNICIPALES PARA LAS AGENCIAS DE LA PROVINCIA DE SANTO DOMINGO DE LOS TSACHILAS DE LA COORDINACION ZONAL 4 DE REGISTRO CIVIL, IDENTIFICACION Y CEDULACION</v>
          </cell>
          <cell r="J188" t="str">
            <v>NUEVO</v>
          </cell>
          <cell r="K188" t="str">
            <v>57</v>
          </cell>
          <cell r="L188">
            <v>570102</v>
          </cell>
          <cell r="M188" t="str">
            <v>Tasas Generales, Impuestos, Contribuciones, Permisos, Licencias y Patentes</v>
          </cell>
          <cell r="N188">
            <v>2301</v>
          </cell>
          <cell r="O188">
            <v>2</v>
          </cell>
          <cell r="P188">
            <v>0</v>
          </cell>
          <cell r="Q188">
            <v>0</v>
          </cell>
          <cell r="R188">
            <v>1374.47</v>
          </cell>
          <cell r="S188">
            <v>0</v>
          </cell>
          <cell r="T188">
            <v>0</v>
          </cell>
          <cell r="U188">
            <v>0</v>
          </cell>
          <cell r="V188">
            <v>220.08</v>
          </cell>
          <cell r="W188">
            <v>1154.8900000000001</v>
          </cell>
          <cell r="X188">
            <v>1154.3900000000001</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1374.47</v>
          </cell>
          <cell r="AT188">
            <v>1374.47</v>
          </cell>
          <cell r="AU188">
            <v>1374.47</v>
          </cell>
        </row>
        <row r="189">
          <cell r="A189">
            <v>183</v>
          </cell>
          <cell r="B189" t="str">
            <v>E5. INSTITUCIONAL</v>
          </cell>
          <cell r="C189" t="str">
            <v>FORTALECER LAS CAPACIDADES DEL ESTADO CON ÉNFASIS EN LA ADMINISTRACIÓN DE JUSTICIA Y EFICIENCIA EN LOS PROCESOS DE REGULACIÓN Y CONTROL, CON INDEPENDENCIA Y AUTONOMÍA.</v>
          </cell>
          <cell r="D189" t="str">
            <v>INCREMENTAR LOS NIVELES DE SATISFACCIÓN DE LOS USUARIOS</v>
          </cell>
          <cell r="E189">
            <v>0</v>
          </cell>
          <cell r="F189" t="str">
            <v>01: ADMINISTRACIÓN CENTRAL</v>
          </cell>
          <cell r="G189" t="str">
            <v>COORDINACIÓN ZONAL 4</v>
          </cell>
          <cell r="H189" t="str">
            <v>SIN PROYECTO</v>
          </cell>
          <cell r="I189" t="str">
            <v>CANCELACION DE TASAS, CONTRIBUCIONES ESPECIALES DE MEJORAS, PERMISOS DE FUNCIONAMIENTO Y PATENTES MUNICIPALES PARA LAS AGENCIAS DE LA PROVINCIA DE MANABI DE LA COORDINACION ZONAL 4 DE REGISTRO CIVIL, IDENTIFICACION Y CEDULACION</v>
          </cell>
          <cell r="J189" t="str">
            <v>NUEVO</v>
          </cell>
          <cell r="K189" t="str">
            <v>57</v>
          </cell>
          <cell r="L189">
            <v>570102</v>
          </cell>
          <cell r="M189" t="str">
            <v>Tasas Generales, Impuestos, Contribuciones, Permisos, Licencias y Patentes</v>
          </cell>
          <cell r="N189">
            <v>1301</v>
          </cell>
          <cell r="O189">
            <v>2</v>
          </cell>
          <cell r="P189">
            <v>0</v>
          </cell>
          <cell r="Q189">
            <v>0</v>
          </cell>
          <cell r="R189">
            <v>12011.31</v>
          </cell>
          <cell r="S189">
            <v>0</v>
          </cell>
          <cell r="T189">
            <v>0</v>
          </cell>
          <cell r="U189">
            <v>0</v>
          </cell>
          <cell r="V189">
            <v>0</v>
          </cell>
          <cell r="W189">
            <v>4500</v>
          </cell>
          <cell r="X189">
            <v>10579.92</v>
          </cell>
          <cell r="Y189">
            <v>1318.89</v>
          </cell>
          <cell r="Z189">
            <v>1431.39</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2374.77</v>
          </cell>
          <cell r="AT189">
            <v>2374.77</v>
          </cell>
          <cell r="AU189">
            <v>2374.77</v>
          </cell>
        </row>
        <row r="190">
          <cell r="A190">
            <v>184</v>
          </cell>
          <cell r="B190" t="str">
            <v>E5. INSTITUCIONAL</v>
          </cell>
          <cell r="C190" t="str">
            <v>FORTALECER LAS CAPACIDADES DEL ESTADO CON ÉNFASIS EN LA ADMINISTRACIÓN DE JUSTICIA Y EFICIENCIA EN LOS PROCESOS DE REGULACIÓN Y CONTROL, CON INDEPENDENCIA Y AUTONOMÍA.</v>
          </cell>
          <cell r="D190" t="str">
            <v>INCREMENTAR LOS NIVELES DE SATISFACCIÓN DE LOS USUARIOS</v>
          </cell>
          <cell r="E190">
            <v>0</v>
          </cell>
          <cell r="F190" t="str">
            <v>01: ADMINISTRACIÓN CENTRAL</v>
          </cell>
          <cell r="G190" t="str">
            <v>COORDINACIÓN ZONAL 4</v>
          </cell>
          <cell r="H190" t="str">
            <v>SIN PROYECTO</v>
          </cell>
          <cell r="I190" t="str">
            <v>REPOSICION DE FONDOS DE CAJA CHICA PARA EL AREA ADMINISTRATIVA</v>
          </cell>
          <cell r="J190" t="str">
            <v>NUEVO</v>
          </cell>
          <cell r="K190" t="str">
            <v>53</v>
          </cell>
          <cell r="L190">
            <v>530811</v>
          </cell>
          <cell r="M190" t="str">
            <v>Insumos, Materiales y Suministros para Construcción, Electricidad, Plomería, Carpintería, Señalización Vial, Navegación, Contra Incendios y Placas</v>
          </cell>
          <cell r="N190">
            <v>1301</v>
          </cell>
          <cell r="O190">
            <v>2</v>
          </cell>
          <cell r="P190">
            <v>0</v>
          </cell>
          <cell r="Q190">
            <v>0</v>
          </cell>
          <cell r="R190">
            <v>198.92</v>
          </cell>
          <cell r="S190">
            <v>100</v>
          </cell>
          <cell r="T190">
            <v>0</v>
          </cell>
          <cell r="U190">
            <v>0</v>
          </cell>
          <cell r="V190">
            <v>198.92</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198.92</v>
          </cell>
          <cell r="AT190">
            <v>198.92</v>
          </cell>
          <cell r="AU190">
            <v>198.92</v>
          </cell>
        </row>
        <row r="191">
          <cell r="A191">
            <v>185</v>
          </cell>
          <cell r="B191" t="str">
            <v>E5. INSTITUCIONAL</v>
          </cell>
          <cell r="C191" t="str">
            <v>FORTALECER LAS CAPACIDADES DEL ESTADO CON ÉNFASIS EN LA ADMINISTRACIÓN DE JUSTICIA Y EFICIENCIA EN LOS PROCESOS DE REGULACIÓN Y CONTROL, CON INDEPENDENCIA Y AUTONOMÍA.</v>
          </cell>
          <cell r="D191" t="str">
            <v>INCREMENTAR LOS NIVELES DE SATISFACCIÓN DE LOS USUARIOS</v>
          </cell>
          <cell r="E191">
            <v>0</v>
          </cell>
          <cell r="F191" t="str">
            <v>01: ADMINISTRACIÓN CENTRAL</v>
          </cell>
          <cell r="G191" t="str">
            <v>COORDINACIÓN ZONAL 4</v>
          </cell>
          <cell r="H191" t="str">
            <v>SIN PROYECTO</v>
          </cell>
          <cell r="I191" t="str">
            <v>SERVICIO DE ABASTECIMIENTO DE COMBUSTIBLE DIESEL PARA EL VEHICULO Y GENERADORES ELECTRICOS  DE LA PROVINCIA SANTO DOMINGO DE LOS TSACHILAS DE LA COORDINACION ZONAL 4 DE REGISTRO CIVIL, IDENTIFICACION Y CEDULACION AÑO 2024</v>
          </cell>
          <cell r="J191" t="str">
            <v>NUEVO</v>
          </cell>
          <cell r="K191" t="str">
            <v>53</v>
          </cell>
          <cell r="L191">
            <v>530255</v>
          </cell>
          <cell r="M191" t="str">
            <v>Combustibles</v>
          </cell>
          <cell r="N191">
            <v>2301</v>
          </cell>
          <cell r="O191">
            <v>2</v>
          </cell>
          <cell r="P191">
            <v>0</v>
          </cell>
          <cell r="Q191">
            <v>0</v>
          </cell>
          <cell r="R191">
            <v>1000</v>
          </cell>
          <cell r="S191">
            <v>0</v>
          </cell>
          <cell r="T191">
            <v>0</v>
          </cell>
          <cell r="U191">
            <v>90.9</v>
          </cell>
          <cell r="V191">
            <v>90.9</v>
          </cell>
          <cell r="W191">
            <v>90.9</v>
          </cell>
          <cell r="X191">
            <v>90.9</v>
          </cell>
          <cell r="Y191">
            <v>90.9</v>
          </cell>
          <cell r="Z191">
            <v>90.9</v>
          </cell>
          <cell r="AA191">
            <v>90.9</v>
          </cell>
          <cell r="AB191">
            <v>90.9</v>
          </cell>
          <cell r="AC191">
            <v>90.9</v>
          </cell>
          <cell r="AD191">
            <v>90.9</v>
          </cell>
          <cell r="AE191">
            <v>90.9</v>
          </cell>
          <cell r="AF191">
            <v>90.9</v>
          </cell>
          <cell r="AG191">
            <v>90.9</v>
          </cell>
          <cell r="AH191">
            <v>90.9</v>
          </cell>
          <cell r="AI191">
            <v>90.9</v>
          </cell>
          <cell r="AJ191">
            <v>90.9</v>
          </cell>
          <cell r="AK191">
            <v>90.9</v>
          </cell>
          <cell r="AL191">
            <v>90.9</v>
          </cell>
          <cell r="AM191">
            <v>90.9</v>
          </cell>
          <cell r="AN191">
            <v>90.9</v>
          </cell>
          <cell r="AO191">
            <v>91</v>
          </cell>
          <cell r="AP191">
            <v>91</v>
          </cell>
          <cell r="AQ191">
            <v>0</v>
          </cell>
          <cell r="AR191">
            <v>0</v>
          </cell>
          <cell r="AS191">
            <v>1000</v>
          </cell>
          <cell r="AT191">
            <v>0</v>
          </cell>
          <cell r="AU191">
            <v>0</v>
          </cell>
        </row>
        <row r="192">
          <cell r="A192">
            <v>186</v>
          </cell>
          <cell r="B192" t="str">
            <v>E5. INSTITUCIONAL</v>
          </cell>
          <cell r="C192" t="str">
            <v>FORTALECER LAS CAPACIDADES DEL ESTADO CON ÉNFASIS EN LA ADMINISTRACIÓN DE JUSTICIA Y EFICIENCIA EN LOS PROCESOS DE REGULACIÓN Y CONTROL, CON INDEPENDENCIA Y AUTONOMÍA.</v>
          </cell>
          <cell r="D192" t="str">
            <v>INCREMENTAR LOS NIVELES DE SATISFACCIÓN DE LOS USUARIOS</v>
          </cell>
          <cell r="E192">
            <v>0</v>
          </cell>
          <cell r="F192" t="str">
            <v>01: ADMINISTRACIÓN CENTRAL</v>
          </cell>
          <cell r="G192" t="str">
            <v>COORDINACIÓN ZONAL 4</v>
          </cell>
          <cell r="H192" t="str">
            <v>SIN PROYECTO</v>
          </cell>
          <cell r="I192" t="str">
            <v>SERVICIO DE ABASTECIMIENTO DE COMBUSTIBLE DIESEL PARA LOS VEHICULOS Y GENERADORES ELECTRICOS DE LA PROVINCIA MANABI DE LA COORDINACION ZONAL 4 DE REGISTRO CIVIL, IDENTIFICACION Y CEDULACION AÑO 2024</v>
          </cell>
          <cell r="J192" t="str">
            <v>NUEVO</v>
          </cell>
          <cell r="K192" t="str">
            <v>53</v>
          </cell>
          <cell r="L192">
            <v>530255</v>
          </cell>
          <cell r="M192" t="str">
            <v>Combustibles</v>
          </cell>
          <cell r="N192">
            <v>1301</v>
          </cell>
          <cell r="O192">
            <v>2</v>
          </cell>
          <cell r="P192">
            <v>0</v>
          </cell>
          <cell r="Q192">
            <v>0</v>
          </cell>
          <cell r="R192">
            <v>2900</v>
          </cell>
          <cell r="S192">
            <v>0</v>
          </cell>
          <cell r="T192">
            <v>0</v>
          </cell>
          <cell r="U192">
            <v>272.72000000000003</v>
          </cell>
          <cell r="V192">
            <v>172.72</v>
          </cell>
          <cell r="W192">
            <v>272.72000000000003</v>
          </cell>
          <cell r="X192">
            <v>272.72000000000003</v>
          </cell>
          <cell r="Y192">
            <v>272.72000000000003</v>
          </cell>
          <cell r="Z192">
            <v>272.72000000000003</v>
          </cell>
          <cell r="AA192">
            <v>272.72000000000003</v>
          </cell>
          <cell r="AB192">
            <v>272.72000000000003</v>
          </cell>
          <cell r="AC192">
            <v>272.72000000000003</v>
          </cell>
          <cell r="AD192">
            <v>272.72000000000003</v>
          </cell>
          <cell r="AE192">
            <v>272.72000000000003</v>
          </cell>
          <cell r="AF192">
            <v>272.72000000000003</v>
          </cell>
          <cell r="AG192">
            <v>272.72000000000003</v>
          </cell>
          <cell r="AH192">
            <v>272.72000000000003</v>
          </cell>
          <cell r="AI192">
            <v>272.72000000000003</v>
          </cell>
          <cell r="AJ192">
            <v>272.72000000000003</v>
          </cell>
          <cell r="AK192">
            <v>272.72000000000003</v>
          </cell>
          <cell r="AL192">
            <v>272.72000000000003</v>
          </cell>
          <cell r="AM192">
            <v>272.72000000000003</v>
          </cell>
          <cell r="AN192">
            <v>272.72000000000003</v>
          </cell>
          <cell r="AO192">
            <v>272.8</v>
          </cell>
          <cell r="AP192">
            <v>272.8</v>
          </cell>
          <cell r="AQ192">
            <v>0</v>
          </cell>
          <cell r="AR192">
            <v>0</v>
          </cell>
          <cell r="AS192">
            <v>2900</v>
          </cell>
          <cell r="AT192">
            <v>0</v>
          </cell>
          <cell r="AU192">
            <v>0</v>
          </cell>
        </row>
        <row r="193">
          <cell r="A193">
            <v>187</v>
          </cell>
          <cell r="B193" t="str">
            <v>E5. INSTITUCIONAL</v>
          </cell>
          <cell r="C193" t="str">
            <v>FORTALECER LAS CAPACIDADES DEL ESTADO CON ÉNFASIS EN LA ADMINISTRACIÓN DE JUSTICIA Y EFICIENCIA EN LOS PROCESOS DE REGULACIÓN Y CONTROL, CON INDEPENDENCIA Y AUTONOMÍA.</v>
          </cell>
          <cell r="D193" t="str">
            <v>INCREMENTAR LOS NIVELES DE SATISFACCIÓN DE LOS USUARIOS</v>
          </cell>
          <cell r="E193">
            <v>0</v>
          </cell>
          <cell r="F193" t="str">
            <v>01: ADMINISTRACIÓN CENTRAL</v>
          </cell>
          <cell r="G193" t="str">
            <v>COORDINACIÓN ZONAL 4</v>
          </cell>
          <cell r="H193" t="str">
            <v>SIN PROYECTO</v>
          </cell>
          <cell r="I193" t="str">
            <v>SERVICIO DE MANTENIMIENTO Y RECARGA DE EXTINTORES DE AGENCIAS Y VEHICULOS PERTENECIENTES A LA PROVINCIA DE MANABI DE LA COORDINACION ZONAL 4</v>
          </cell>
          <cell r="J193" t="str">
            <v>NUEVO</v>
          </cell>
          <cell r="K193" t="str">
            <v>53</v>
          </cell>
          <cell r="L193">
            <v>530203</v>
          </cell>
          <cell r="M193" t="str">
            <v>Almacenamiento, Embalaje, Desembalaje, Envase, Desenvase y Recarga de Extintores</v>
          </cell>
          <cell r="N193">
            <v>1301</v>
          </cell>
          <cell r="O193">
            <v>2</v>
          </cell>
          <cell r="P193">
            <v>0</v>
          </cell>
          <cell r="Q193">
            <v>0</v>
          </cell>
          <cell r="R193">
            <v>1000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1000</v>
          </cell>
          <cell r="AH193">
            <v>1000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row>
        <row r="194">
          <cell r="A194">
            <v>188</v>
          </cell>
          <cell r="B194" t="str">
            <v>E5. INSTITUCIONAL</v>
          </cell>
          <cell r="C194" t="str">
            <v>FORTALECER LAS CAPACIDADES DEL ESTADO CON ÉNFASIS EN LA ADMINISTRACIÓN DE JUSTICIA Y EFICIENCIA EN LOS PROCESOS DE REGULACIÓN Y CONTROL, CON INDEPENDENCIA Y AUTONOMÍA.</v>
          </cell>
          <cell r="D194" t="str">
            <v>INCREMENTAR LOS NIVELES DE SATISFACCIÓN DE LOS USUARIOS</v>
          </cell>
          <cell r="E194">
            <v>0</v>
          </cell>
          <cell r="F194" t="str">
            <v>01: ADMINISTRACIÓN CENTRAL</v>
          </cell>
          <cell r="G194" t="str">
            <v>COORDINACIÓN ZONAL 4</v>
          </cell>
          <cell r="H194" t="str">
            <v>SIN PROYECTO</v>
          </cell>
          <cell r="I194" t="str">
            <v>ARRENDAMIENTO DE BIEN  INMUEBLE EN LA PROVINCIA DE MANABI, PARA LA OFICINA DEL REGISTRO CIVIL  CANTON SANTA ANA PERTENECIENTE A LA COORDINACION ZONAL 4 DE REGISTRO CIVIL, IDENTIFICACION Y CEDULACION AÑO 2024</v>
          </cell>
          <cell r="J194" t="str">
            <v>ARRASTRE</v>
          </cell>
          <cell r="K194" t="str">
            <v>53</v>
          </cell>
          <cell r="L194">
            <v>530502</v>
          </cell>
          <cell r="M194" t="str">
            <v>Edificios, Locales y Residencias, Parqueaderos, Casilleros Judiciales y Bancarios (Arrendamiento)</v>
          </cell>
          <cell r="N194">
            <v>1301</v>
          </cell>
          <cell r="O194">
            <v>2</v>
          </cell>
          <cell r="P194">
            <v>0</v>
          </cell>
          <cell r="Q194">
            <v>0</v>
          </cell>
          <cell r="R194">
            <v>6000</v>
          </cell>
          <cell r="S194">
            <v>0</v>
          </cell>
          <cell r="T194">
            <v>0</v>
          </cell>
          <cell r="U194">
            <v>500</v>
          </cell>
          <cell r="V194">
            <v>500</v>
          </cell>
          <cell r="W194">
            <v>500</v>
          </cell>
          <cell r="X194">
            <v>500</v>
          </cell>
          <cell r="Y194">
            <v>500</v>
          </cell>
          <cell r="Z194">
            <v>500</v>
          </cell>
          <cell r="AA194">
            <v>500</v>
          </cell>
          <cell r="AB194">
            <v>500</v>
          </cell>
          <cell r="AC194">
            <v>500</v>
          </cell>
          <cell r="AD194">
            <v>500</v>
          </cell>
          <cell r="AE194">
            <v>500</v>
          </cell>
          <cell r="AF194">
            <v>500</v>
          </cell>
          <cell r="AG194">
            <v>500</v>
          </cell>
          <cell r="AH194">
            <v>500</v>
          </cell>
          <cell r="AI194">
            <v>500</v>
          </cell>
          <cell r="AJ194">
            <v>500</v>
          </cell>
          <cell r="AK194">
            <v>500</v>
          </cell>
          <cell r="AL194">
            <v>500</v>
          </cell>
          <cell r="AM194">
            <v>500</v>
          </cell>
          <cell r="AN194">
            <v>500</v>
          </cell>
          <cell r="AO194">
            <v>1000</v>
          </cell>
          <cell r="AP194">
            <v>1000</v>
          </cell>
          <cell r="AQ194">
            <v>0</v>
          </cell>
          <cell r="AR194">
            <v>0</v>
          </cell>
          <cell r="AS194">
            <v>0</v>
          </cell>
          <cell r="AT194">
            <v>0</v>
          </cell>
          <cell r="AU194">
            <v>0</v>
          </cell>
        </row>
        <row r="195">
          <cell r="A195">
            <v>189</v>
          </cell>
          <cell r="B195" t="str">
            <v>E5. INSTITUCIONAL</v>
          </cell>
          <cell r="C195" t="str">
            <v>FORTALECER LAS CAPACIDADES DEL ESTADO CON ÉNFASIS EN LA ADMINISTRACIÓN DE JUSTICIA Y EFICIENCIA EN LOS PROCESOS DE REGULACIÓN Y CONTROL, CON INDEPENDENCIA Y AUTONOMÍA.</v>
          </cell>
          <cell r="D195" t="str">
            <v>INCREMENTAR LOS NIVELES DE SATISFACCIÓN DE LOS USUARIOS</v>
          </cell>
          <cell r="E195">
            <v>0</v>
          </cell>
          <cell r="F195" t="str">
            <v>01: ADMINISTRACIÓN CENTRAL</v>
          </cell>
          <cell r="G195" t="str">
            <v>COORDINACIÓN ZONAL 4</v>
          </cell>
          <cell r="H195" t="str">
            <v>SIN PROYECTO</v>
          </cell>
          <cell r="I195" t="str">
            <v>CANCELACION DEL SERVICIO DE ENERGIA ELECTRICA PARA LAS AGENCIAS DE LA PROVINCIA DE SANTO DOMINGO DE LA COORDINACION ZONAL 4 ARRASTRE AÑO 2023</v>
          </cell>
          <cell r="J195" t="str">
            <v>ARRASTRE</v>
          </cell>
          <cell r="K195" t="str">
            <v>53</v>
          </cell>
          <cell r="L195">
            <v>530104</v>
          </cell>
          <cell r="M195" t="str">
            <v>Energía Eléctrica</v>
          </cell>
          <cell r="N195">
            <v>2301</v>
          </cell>
          <cell r="O195">
            <v>2</v>
          </cell>
          <cell r="P195">
            <v>0</v>
          </cell>
          <cell r="Q195">
            <v>0</v>
          </cell>
          <cell r="R195">
            <v>1286.28</v>
          </cell>
          <cell r="S195">
            <v>1500</v>
          </cell>
          <cell r="T195">
            <v>1286.28</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1286.28</v>
          </cell>
          <cell r="AT195">
            <v>1286.28</v>
          </cell>
          <cell r="AU195">
            <v>1286.28</v>
          </cell>
        </row>
        <row r="196">
          <cell r="A196">
            <v>190</v>
          </cell>
          <cell r="B196" t="str">
            <v>E5. INSTITUCIONAL</v>
          </cell>
          <cell r="C196" t="str">
            <v>FORTALECER LAS CAPACIDADES DEL ESTADO CON ÉNFASIS EN LA ADMINISTRACIÓN DE JUSTICIA Y EFICIENCIA EN LOS PROCESOS DE REGULACIÓN Y CONTROL, CON INDEPENDENCIA Y AUTONOMÍA.</v>
          </cell>
          <cell r="D196" t="str">
            <v>INCREMENTAR LOS NIVELES DE SATISFACCIÓN DE LOS USUARIOS</v>
          </cell>
          <cell r="E196">
            <v>0</v>
          </cell>
          <cell r="F196" t="str">
            <v>01: ADMINISTRACIÓN CENTRAL</v>
          </cell>
          <cell r="G196" t="str">
            <v>COORDINACIÓN ZONAL 4</v>
          </cell>
          <cell r="H196" t="str">
            <v>SIN PROYECTO</v>
          </cell>
          <cell r="I196" t="str">
            <v>CANCELACION DEL SERVICIO DE AGUA POTABLE PARA LAS AGENCIAS  DE LA PROVINCIA DE MANABI DE LA COORDINACION ZONAL 4  ARRASTRE 2023</v>
          </cell>
          <cell r="J196" t="str">
            <v>ARRASTRE</v>
          </cell>
          <cell r="K196" t="str">
            <v>53</v>
          </cell>
          <cell r="L196">
            <v>530101</v>
          </cell>
          <cell r="M196" t="str">
            <v>Agua Potable</v>
          </cell>
          <cell r="N196">
            <v>1301</v>
          </cell>
          <cell r="O196">
            <v>2</v>
          </cell>
          <cell r="P196">
            <v>0</v>
          </cell>
          <cell r="Q196">
            <v>0</v>
          </cell>
          <cell r="R196">
            <v>500</v>
          </cell>
          <cell r="S196">
            <v>500</v>
          </cell>
          <cell r="T196">
            <v>500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500</v>
          </cell>
          <cell r="AT196">
            <v>273.86</v>
          </cell>
          <cell r="AU196">
            <v>273.86</v>
          </cell>
        </row>
        <row r="197">
          <cell r="A197">
            <v>191</v>
          </cell>
          <cell r="B197" t="str">
            <v>E5. INSTITUCIONAL</v>
          </cell>
          <cell r="C197" t="str">
            <v>FORTALECER LAS CAPACIDADES DEL ESTADO CON ÉNFASIS EN LA ADMINISTRACIÓN DE JUSTICIA Y EFICIENCIA EN LOS PROCESOS DE REGULACIÓN Y CONTROL, CON INDEPENDENCIA Y AUTONOMÍA.</v>
          </cell>
          <cell r="D197" t="str">
            <v>INCREMENTAR LOS NIVELES DE SATISFACCIÓN DE LOS USUARIOS</v>
          </cell>
          <cell r="E197">
            <v>0</v>
          </cell>
          <cell r="F197" t="str">
            <v>01: ADMINISTRACIÓN CENTRAL</v>
          </cell>
          <cell r="G197" t="str">
            <v>COORDINACIÓN ZONAL 4</v>
          </cell>
          <cell r="H197" t="str">
            <v>SIN PROYECTO</v>
          </cell>
          <cell r="I197" t="str">
            <v>CANCELACION DEL SERVICIO DE AGUA POTABLE PARA LAS AGENCIAS DE LA PROVINCIA DE SANTO DOMINGO DE LA COORDINACION ZONAL 4 ARRASTRE 2023</v>
          </cell>
          <cell r="J197" t="str">
            <v>ARRASTRE</v>
          </cell>
          <cell r="K197" t="str">
            <v>53</v>
          </cell>
          <cell r="L197">
            <v>530101</v>
          </cell>
          <cell r="M197" t="str">
            <v>Agua Potable</v>
          </cell>
          <cell r="N197">
            <v>2301</v>
          </cell>
          <cell r="O197">
            <v>2</v>
          </cell>
          <cell r="P197">
            <v>0</v>
          </cell>
          <cell r="Q197">
            <v>0</v>
          </cell>
          <cell r="R197">
            <v>400</v>
          </cell>
          <cell r="S197">
            <v>400</v>
          </cell>
          <cell r="T197">
            <v>400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383.7</v>
          </cell>
          <cell r="AT197">
            <v>383.7</v>
          </cell>
          <cell r="AU197">
            <v>383.7</v>
          </cell>
        </row>
        <row r="198">
          <cell r="A198">
            <v>192</v>
          </cell>
          <cell r="B198" t="str">
            <v>E5. INSTITUCIONAL</v>
          </cell>
          <cell r="C198" t="str">
            <v>FORTALECER LAS CAPACIDADES DEL ESTADO CON ÉNFASIS EN LA ADMINISTRACIÓN DE JUSTICIA Y EFICIENCIA EN LOS PROCESOS DE REGULACIÓN Y CONTROL, CON INDEPENDENCIA Y AUTONOMÍA.</v>
          </cell>
          <cell r="D198" t="str">
            <v>INCREMENTAR LOS NIVELES DE SATISFACCIÓN DE LOS USUARIOS</v>
          </cell>
          <cell r="E198">
            <v>0</v>
          </cell>
          <cell r="F198" t="str">
            <v>01: ADMINISTRACIÓN CENTRAL</v>
          </cell>
          <cell r="G198" t="str">
            <v>COORDINACIÓN ZONAL 4</v>
          </cell>
          <cell r="H198" t="str">
            <v>SIN PROYECTO</v>
          </cell>
          <cell r="I198" t="str">
            <v>CANCELACION DEL SERVICIO DE ENERGIA ELECTRICA PARA LAS AGENCIAS DE LA PROVINCIA DE MANABI DE LA COORDINACION ZONAL 4, ARRASTRE 2023</v>
          </cell>
          <cell r="J198" t="str">
            <v>ARRASTRE</v>
          </cell>
          <cell r="K198" t="str">
            <v>53</v>
          </cell>
          <cell r="L198">
            <v>530104</v>
          </cell>
          <cell r="M198" t="str">
            <v>Energía Eléctrica</v>
          </cell>
          <cell r="N198">
            <v>1301</v>
          </cell>
          <cell r="O198">
            <v>2</v>
          </cell>
          <cell r="P198">
            <v>0</v>
          </cell>
          <cell r="Q198">
            <v>0</v>
          </cell>
          <cell r="R198">
            <v>12011.1</v>
          </cell>
          <cell r="S198">
            <v>5250</v>
          </cell>
          <cell r="T198">
            <v>5250</v>
          </cell>
          <cell r="U198">
            <v>5250</v>
          </cell>
          <cell r="V198">
            <v>6761.1</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12011.1</v>
          </cell>
          <cell r="AT198">
            <v>12011.1</v>
          </cell>
          <cell r="AU198">
            <v>12011.1</v>
          </cell>
        </row>
        <row r="199">
          <cell r="A199">
            <v>193</v>
          </cell>
          <cell r="B199" t="str">
            <v>E5. INSTITUCIONAL</v>
          </cell>
          <cell r="C199" t="str">
            <v>FORTALECER LAS CAPACIDADES DEL ESTADO CON ÉNFASIS EN LA ADMINISTRACIÓN DE JUSTICIA Y EFICIENCIA EN LOS PROCESOS DE REGULACIÓN Y CONTROL, CON INDEPENDENCIA Y AUTONOMÍA.</v>
          </cell>
          <cell r="D199" t="str">
            <v>INCREMENTAR LOS NIVELES DE SATISFACCIÓN DE LOS USUARIOS</v>
          </cell>
          <cell r="E199">
            <v>0</v>
          </cell>
          <cell r="F199" t="str">
            <v>01: ADMINISTRACIÓN CENTRAL</v>
          </cell>
          <cell r="G199" t="str">
            <v>COORDINACIÓN ZONAL 4</v>
          </cell>
          <cell r="H199" t="str">
            <v>SIN PROYECTO</v>
          </cell>
          <cell r="I199" t="str">
            <v>SERVICIO DE MANTENIMIENTO Y RECARGA DE EXTINTORES DEL VEHICULO INSTITUCIONAL Y AGENCIAS PERTENECIENTES A LA OFICINA TECNICA SANTO DOMINGO DE LOS TSACHILAS DE LA COORDINACION ZONAL 4 DE REGISTRO CIVIL, IDENTIFICACION Y CEDULACION</v>
          </cell>
          <cell r="J199" t="str">
            <v>NUEVO</v>
          </cell>
          <cell r="K199" t="str">
            <v>53</v>
          </cell>
          <cell r="L199">
            <v>530203</v>
          </cell>
          <cell r="M199" t="str">
            <v>Almacenamiento, Embalaje, Desembalaje, Envase, Desenvase y Recarga de Extintores</v>
          </cell>
          <cell r="N199">
            <v>2301</v>
          </cell>
          <cell r="O199">
            <v>2</v>
          </cell>
          <cell r="P199">
            <v>0</v>
          </cell>
          <cell r="Q199">
            <v>0</v>
          </cell>
          <cell r="R199">
            <v>200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200</v>
          </cell>
          <cell r="AJ199">
            <v>200</v>
          </cell>
          <cell r="AK199">
            <v>0</v>
          </cell>
          <cell r="AL199">
            <v>0</v>
          </cell>
          <cell r="AM199">
            <v>0</v>
          </cell>
          <cell r="AN199">
            <v>0</v>
          </cell>
          <cell r="AO199">
            <v>0</v>
          </cell>
          <cell r="AP199">
            <v>0</v>
          </cell>
          <cell r="AQ199">
            <v>0</v>
          </cell>
          <cell r="AR199">
            <v>0</v>
          </cell>
          <cell r="AS199">
            <v>0</v>
          </cell>
          <cell r="AT199">
            <v>0</v>
          </cell>
          <cell r="AU199">
            <v>0</v>
          </cell>
        </row>
        <row r="200">
          <cell r="A200">
            <v>194</v>
          </cell>
          <cell r="B200" t="str">
            <v>E5. INSTITUCIONAL</v>
          </cell>
          <cell r="C200" t="str">
            <v>FORTALECER LAS CAPACIDADES DEL ESTADO CON ÉNFASIS EN LA ADMINISTRACIÓN DE JUSTICIA Y EFICIENCIA EN LOS PROCESOS DE REGULACIÓN Y CONTROL, CON INDEPENDENCIA Y AUTONOMÍA.</v>
          </cell>
          <cell r="D200" t="str">
            <v>INCREMENTAR LOS NIVELES DE SATISFACCIÓN DE LOS USUARIOS</v>
          </cell>
          <cell r="E200">
            <v>0</v>
          </cell>
          <cell r="F200" t="str">
            <v>01: ADMINISTRACIÓN CENTRAL</v>
          </cell>
          <cell r="G200" t="str">
            <v>COORDINACIÓN ZONAL 4</v>
          </cell>
          <cell r="H200" t="str">
            <v>SIN PROYECTO</v>
          </cell>
          <cell r="I200" t="str">
            <v>CANCELACIÓN DE LA ORDEN DE SERVICIO N.-IC-CZ4-001-2023 POR LA  CONTRATACIÓN DEL SERVICIO DE ABASTECIMIENTO DE COMBUSTIBLE  DIESEL PARA LOS VEHICULOS Y GENERADORES ELECTRICOS DE LA PROVINCIA MANABI DE LA COORDINACION ZONAL 4 DE REGISTRO CIVIL, IDENTIFICACI</v>
          </cell>
          <cell r="J200" t="str">
            <v>ARRASTRE</v>
          </cell>
          <cell r="K200" t="str">
            <v>53</v>
          </cell>
          <cell r="L200">
            <v>530255</v>
          </cell>
          <cell r="M200" t="str">
            <v>Combustibles</v>
          </cell>
          <cell r="N200">
            <v>1301</v>
          </cell>
          <cell r="O200">
            <v>2</v>
          </cell>
          <cell r="P200">
            <v>0</v>
          </cell>
          <cell r="Q200">
            <v>0</v>
          </cell>
          <cell r="R200">
            <v>450</v>
          </cell>
          <cell r="S200">
            <v>350</v>
          </cell>
          <cell r="T200">
            <v>0</v>
          </cell>
          <cell r="U200">
            <v>0</v>
          </cell>
          <cell r="V200">
            <v>0</v>
          </cell>
          <cell r="W200">
            <v>0</v>
          </cell>
          <cell r="X200">
            <v>450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450</v>
          </cell>
          <cell r="AT200">
            <v>0</v>
          </cell>
          <cell r="AU200">
            <v>0</v>
          </cell>
        </row>
        <row r="201">
          <cell r="A201">
            <v>195</v>
          </cell>
          <cell r="B201" t="str">
            <v>E5. INSTITUCIONAL</v>
          </cell>
          <cell r="C201" t="str">
            <v>FORTALECER LAS CAPACIDADES DEL ESTADO CON ÉNFASIS EN LA ADMINISTRACIÓN DE JUSTICIA Y EFICIENCIA EN LOS PROCESOS DE REGULACIÓN Y CONTROL, CON INDEPENDENCIA Y AUTONOMÍA.</v>
          </cell>
          <cell r="D201" t="str">
            <v>INCREMENTAR LOS NIVELES DE SATISFACCIÓN DE LOS USUARIOS</v>
          </cell>
          <cell r="E201">
            <v>0</v>
          </cell>
          <cell r="F201" t="str">
            <v>01: ADMINISTRACIÓN CENTRAL</v>
          </cell>
          <cell r="G201" t="str">
            <v>COORDINACIÓN ZONAL 4</v>
          </cell>
          <cell r="H201" t="str">
            <v>SIN PROYECTO</v>
          </cell>
          <cell r="I201" t="str">
            <v>ADQUISICION DE ROLLOS DE PAPEL TERMICO PARA LA COORDINACION ZONAL 4 DE REGISTRO CIVIL, IDENTIFICACION Y CEDULACION A NIVEL DE BODEGA ZONAL PARA EL AÑO 2024</v>
          </cell>
          <cell r="J201" t="str">
            <v>NUEVO</v>
          </cell>
          <cell r="K201" t="str">
            <v>53</v>
          </cell>
          <cell r="L201">
            <v>530804</v>
          </cell>
          <cell r="M201" t="str">
            <v>Materiales de Oficina</v>
          </cell>
          <cell r="N201">
            <v>1301</v>
          </cell>
          <cell r="O201">
            <v>2</v>
          </cell>
          <cell r="P201">
            <v>0</v>
          </cell>
          <cell r="Q201">
            <v>0</v>
          </cell>
          <cell r="R201">
            <v>5266.14</v>
          </cell>
          <cell r="S201">
            <v>0</v>
          </cell>
          <cell r="T201">
            <v>0</v>
          </cell>
          <cell r="U201">
            <v>0</v>
          </cell>
          <cell r="V201">
            <v>0</v>
          </cell>
          <cell r="W201">
            <v>6000</v>
          </cell>
          <cell r="X201">
            <v>5266.14</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5266.14</v>
          </cell>
          <cell r="AT201">
            <v>5266.14</v>
          </cell>
          <cell r="AU201">
            <v>5266.14</v>
          </cell>
        </row>
        <row r="202">
          <cell r="A202">
            <v>196</v>
          </cell>
          <cell r="B202" t="str">
            <v>E5. INSTITUCIONAL</v>
          </cell>
          <cell r="C202" t="str">
            <v>FORTALECER LAS CAPACIDADES DEL ESTADO CON ÉNFASIS EN LA ADMINISTRACIÓN DE JUSTICIA Y EFICIENCIA EN LOS PROCESOS DE REGULACIÓN Y CONTROL, CON INDEPENDENCIA Y AUTONOMÍA.</v>
          </cell>
          <cell r="D202" t="str">
            <v>INCREMENTAR LOS NIVELES DE SATISFACCIÓN DE LOS USUARIOS</v>
          </cell>
          <cell r="E202">
            <v>0</v>
          </cell>
          <cell r="F202" t="str">
            <v>01: ADMINISTRACIÓN CENTRAL</v>
          </cell>
          <cell r="G202" t="str">
            <v>COORDINACIÓN ZONAL 4</v>
          </cell>
          <cell r="H202" t="str">
            <v>SIN PROYECTO</v>
          </cell>
          <cell r="I202" t="str">
            <v>CANCELACION DE VIATICOS PARA LOS SERVIDORES DE LA COORDINACION ZONAL 4 DE REGISTRO CIVIL, IDENTIFICACION Y CEDULACION</v>
          </cell>
          <cell r="J202" t="str">
            <v>NUEVO</v>
          </cell>
          <cell r="K202" t="str">
            <v>53</v>
          </cell>
          <cell r="L202">
            <v>530303</v>
          </cell>
          <cell r="M202" t="str">
            <v>Viáticos y Subsistencias en el Interior</v>
          </cell>
          <cell r="N202">
            <v>1301</v>
          </cell>
          <cell r="O202">
            <v>2</v>
          </cell>
          <cell r="P202">
            <v>0</v>
          </cell>
          <cell r="Q202">
            <v>0</v>
          </cell>
          <cell r="R202">
            <v>820</v>
          </cell>
          <cell r="S202">
            <v>0</v>
          </cell>
          <cell r="T202">
            <v>0</v>
          </cell>
          <cell r="U202">
            <v>0</v>
          </cell>
          <cell r="V202">
            <v>0</v>
          </cell>
          <cell r="W202">
            <v>250</v>
          </cell>
          <cell r="X202">
            <v>250</v>
          </cell>
          <cell r="Y202">
            <v>0</v>
          </cell>
          <cell r="Z202">
            <v>0</v>
          </cell>
          <cell r="AA202">
            <v>250</v>
          </cell>
          <cell r="AB202">
            <v>70</v>
          </cell>
          <cell r="AC202">
            <v>0</v>
          </cell>
          <cell r="AD202">
            <v>0</v>
          </cell>
          <cell r="AE202">
            <v>250</v>
          </cell>
          <cell r="AF202">
            <v>250</v>
          </cell>
          <cell r="AG202">
            <v>0</v>
          </cell>
          <cell r="AH202">
            <v>0</v>
          </cell>
          <cell r="AI202">
            <v>250</v>
          </cell>
          <cell r="AJ202">
            <v>250</v>
          </cell>
          <cell r="AK202">
            <v>0</v>
          </cell>
          <cell r="AL202">
            <v>0</v>
          </cell>
          <cell r="AM202">
            <v>0</v>
          </cell>
          <cell r="AN202">
            <v>0</v>
          </cell>
          <cell r="AO202">
            <v>0</v>
          </cell>
          <cell r="AP202">
            <v>0</v>
          </cell>
          <cell r="AQ202">
            <v>0</v>
          </cell>
          <cell r="AR202">
            <v>0</v>
          </cell>
          <cell r="AS202">
            <v>820</v>
          </cell>
          <cell r="AT202">
            <v>0</v>
          </cell>
          <cell r="AU202">
            <v>0</v>
          </cell>
        </row>
        <row r="203">
          <cell r="A203">
            <v>197</v>
          </cell>
          <cell r="B203" t="str">
            <v>E5. INSTITUCIONAL</v>
          </cell>
          <cell r="C203" t="str">
            <v>FORTALECER LAS CAPACIDADES DEL ESTADO CON ÉNFASIS EN LA ADMINISTRACIÓN DE JUSTICIA Y EFICIENCIA EN LOS PROCESOS DE REGULACIÓN Y CONTROL, CON INDEPENDENCIA Y AUTONOMÍA.</v>
          </cell>
          <cell r="D203" t="str">
            <v>INCREMENTAR LOS NIVELES DE SATISFACCIÓN DE LOS USUARIOS</v>
          </cell>
          <cell r="E203">
            <v>0</v>
          </cell>
          <cell r="F203" t="str">
            <v>01: ADMINISTRACIÓN CENTRAL</v>
          </cell>
          <cell r="G203" t="str">
            <v>COORDINACIÓN ZONAL 4</v>
          </cell>
          <cell r="H203" t="str">
            <v>SIN PROYECTO</v>
          </cell>
          <cell r="I203" t="str">
            <v>CANCELACION DE MOVILIZACION DURANTE COMISION DE SERVICIOS PARA FUNCIONARIOS Y SERVIDORES DE LA COORDINACION ZONAL 4 DE REGISTRO CIVIL IDENTIFICACION Y CEDULACION</v>
          </cell>
          <cell r="J203" t="str">
            <v>NUEVO</v>
          </cell>
          <cell r="K203" t="str">
            <v>53</v>
          </cell>
          <cell r="L203">
            <v>530301</v>
          </cell>
          <cell r="M203" t="str">
            <v>Pasajes al Interior</v>
          </cell>
          <cell r="N203">
            <v>1301</v>
          </cell>
          <cell r="O203">
            <v>2</v>
          </cell>
          <cell r="P203">
            <v>0</v>
          </cell>
          <cell r="Q203">
            <v>0</v>
          </cell>
          <cell r="R203">
            <v>160</v>
          </cell>
          <cell r="S203">
            <v>0</v>
          </cell>
          <cell r="T203">
            <v>0</v>
          </cell>
          <cell r="U203">
            <v>0</v>
          </cell>
          <cell r="V203">
            <v>0</v>
          </cell>
          <cell r="W203">
            <v>40</v>
          </cell>
          <cell r="X203">
            <v>40</v>
          </cell>
          <cell r="Y203">
            <v>0</v>
          </cell>
          <cell r="Z203">
            <v>0</v>
          </cell>
          <cell r="AA203">
            <v>40</v>
          </cell>
          <cell r="AB203">
            <v>40</v>
          </cell>
          <cell r="AC203">
            <v>0</v>
          </cell>
          <cell r="AD203">
            <v>0</v>
          </cell>
          <cell r="AE203">
            <v>40</v>
          </cell>
          <cell r="AF203">
            <v>40</v>
          </cell>
          <cell r="AG203">
            <v>0</v>
          </cell>
          <cell r="AH203">
            <v>0</v>
          </cell>
          <cell r="AI203">
            <v>40</v>
          </cell>
          <cell r="AJ203">
            <v>40</v>
          </cell>
          <cell r="AK203">
            <v>0</v>
          </cell>
          <cell r="AL203">
            <v>0</v>
          </cell>
          <cell r="AM203">
            <v>0</v>
          </cell>
          <cell r="AN203">
            <v>0</v>
          </cell>
          <cell r="AO203">
            <v>0</v>
          </cell>
          <cell r="AP203">
            <v>0</v>
          </cell>
          <cell r="AQ203">
            <v>0</v>
          </cell>
          <cell r="AR203">
            <v>0</v>
          </cell>
          <cell r="AS203">
            <v>160</v>
          </cell>
          <cell r="AT203">
            <v>0</v>
          </cell>
          <cell r="AU203">
            <v>0</v>
          </cell>
        </row>
        <row r="204">
          <cell r="A204">
            <v>198</v>
          </cell>
          <cell r="B204" t="str">
            <v>E5. INSTITUCIONAL</v>
          </cell>
          <cell r="C204" t="str">
            <v>FORTALECER LAS CAPACIDADES DEL ESTADO CON ÉNFASIS EN LA ADMINISTRACIÓN DE JUSTICIA Y EFICIENCIA EN LOS PROCESOS DE REGULACIÓN Y CONTROL, CON INDEPENDENCIA Y AUTONOMÍA.</v>
          </cell>
          <cell r="D204" t="str">
            <v>INCREMENTAR LOS NIVELES DE SATISFACCIÓN DE LOS USUARIOS</v>
          </cell>
          <cell r="E204">
            <v>0</v>
          </cell>
          <cell r="F204" t="str">
            <v>01: ADMINISTRACIÓN CENTRAL</v>
          </cell>
          <cell r="G204" t="str">
            <v>COORDINACIÓN ZONAL 4</v>
          </cell>
          <cell r="H204" t="str">
            <v>SIN PROYECTO</v>
          </cell>
          <cell r="I204" t="str">
            <v>REPOSICION DE FONDOS DE CAJA CHICA PARA EL AREA ADMINISTRATIVA</v>
          </cell>
          <cell r="J204" t="str">
            <v>NUEVO</v>
          </cell>
          <cell r="K204" t="str">
            <v>53</v>
          </cell>
          <cell r="L204">
            <v>530813</v>
          </cell>
          <cell r="M204" t="str">
            <v>Repuestos y Accesorios</v>
          </cell>
          <cell r="N204">
            <v>1301</v>
          </cell>
          <cell r="O204">
            <v>2</v>
          </cell>
          <cell r="P204">
            <v>0</v>
          </cell>
          <cell r="Q204">
            <v>0</v>
          </cell>
          <cell r="R204">
            <v>1.08</v>
          </cell>
          <cell r="S204">
            <v>0</v>
          </cell>
          <cell r="T204">
            <v>0</v>
          </cell>
          <cell r="U204">
            <v>100</v>
          </cell>
          <cell r="V204">
            <v>1.08</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row>
        <row r="205">
          <cell r="A205">
            <v>199</v>
          </cell>
          <cell r="B205" t="str">
            <v>E5. INSTITUCIONAL</v>
          </cell>
          <cell r="C205" t="str">
            <v>FORTALECER LAS CAPACIDADES DEL ESTADO CON ÉNFASIS EN LA ADMINISTRACIÓN DE JUSTICIA Y EFICIENCIA EN LOS PROCESOS DE REGULACIÓN Y CONTROL, CON INDEPENDENCIA Y AUTONOMÍA.</v>
          </cell>
          <cell r="D205" t="str">
            <v>INCREMENTAR LOS NIVELES DE SATISFACCIÓN DE LOS USUARIOS</v>
          </cell>
          <cell r="E205">
            <v>0</v>
          </cell>
          <cell r="F205" t="str">
            <v>01: ADMINISTRACIÓN CENTRAL</v>
          </cell>
          <cell r="G205" t="str">
            <v>COORDINACIÓN ZONAL 4</v>
          </cell>
          <cell r="H205" t="str">
            <v>SIN PROYECTO</v>
          </cell>
          <cell r="I205" t="str">
            <v>PAGO DE REVISION TECNICA VEHICULAR AÑO 2024, RODAJES LOCALES Y STICKERS DE LOS VEHICULOS INSTITUCIONALES PERTENECIENTES A LA COORDINACION ZONAL 4 DE REGISTRO CIVIL IDENTIFICACION Y CEDULACION</v>
          </cell>
          <cell r="J205" t="str">
            <v>NUEVO</v>
          </cell>
          <cell r="K205" t="str">
            <v>57</v>
          </cell>
          <cell r="L205">
            <v>570102</v>
          </cell>
          <cell r="M205" t="str">
            <v>Tasas Generales, Impuestos, Contribuciones, Permisos, Licencias y Patentes</v>
          </cell>
          <cell r="N205">
            <v>1301</v>
          </cell>
          <cell r="O205">
            <v>2</v>
          </cell>
          <cell r="P205">
            <v>0</v>
          </cell>
          <cell r="Q205">
            <v>0</v>
          </cell>
          <cell r="R205">
            <v>188</v>
          </cell>
          <cell r="S205">
            <v>0</v>
          </cell>
          <cell r="T205">
            <v>0</v>
          </cell>
          <cell r="U205">
            <v>300</v>
          </cell>
          <cell r="V205">
            <v>188</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row>
        <row r="206">
          <cell r="A206">
            <v>200</v>
          </cell>
          <cell r="B206" t="str">
            <v>E5. INSTITUCIONAL</v>
          </cell>
          <cell r="C206" t="str">
            <v>FORTALECER LAS CAPACIDADES DEL ESTADO CON ÉNFASIS EN LA ADMINISTRACIÓN DE JUSTICIA Y EFICIENCIA EN LOS PROCESOS DE REGULACIÓN Y CONTROL, CON INDEPENDENCIA Y AUTONOMÍA.</v>
          </cell>
          <cell r="D206" t="str">
            <v>INCREMENTAR LOS NIVELES DE SATISFACCIÓN DE LOS USUARIOS</v>
          </cell>
          <cell r="E206">
            <v>0</v>
          </cell>
          <cell r="F206" t="str">
            <v>01: ADMINISTRACIÓN CENTRAL</v>
          </cell>
          <cell r="G206" t="str">
            <v>COORDINACIÓN ZONAL 4</v>
          </cell>
          <cell r="H206" t="str">
            <v>SIN PROYECTO</v>
          </cell>
          <cell r="I206" t="str">
            <v>SERVICIO DE MANTENIMIENTO PREVENTIVO, CORRECTIVO, SUMINISTROS, PARTES, PIEZAS, REPUESTOS Y CONSUMIBLES PARA SISTEMAS DE DETECCION  CONTRA INCENDIOS, UPS, ELECTROGENO, HIDRONEUMATICO, CLIMATIZACION,ASCENSORES  DE LAS AGENCIAS DE LA COORDINACION ZONAL 4 DE</v>
          </cell>
          <cell r="J206" t="str">
            <v>NUEVO</v>
          </cell>
          <cell r="K206" t="str">
            <v>53</v>
          </cell>
          <cell r="L206">
            <v>530813</v>
          </cell>
          <cell r="M206" t="str">
            <v>Repuestos y Accesorios</v>
          </cell>
          <cell r="N206">
            <v>1301</v>
          </cell>
          <cell r="O206">
            <v>2</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row>
        <row r="207">
          <cell r="A207">
            <v>201</v>
          </cell>
          <cell r="B207" t="str">
            <v>E5. INSTITUCIONAL</v>
          </cell>
          <cell r="C207" t="str">
            <v>FORTALECER LAS CAPACIDADES DEL ESTADO CON ÉNFASIS EN LA ADMINISTRACIÓN DE JUSTICIA Y EFICIENCIA EN LOS PROCESOS DE REGULACIÓN Y CONTROL, CON INDEPENDENCIA Y AUTONOMÍA.</v>
          </cell>
          <cell r="D207" t="str">
            <v>INCREMENTAR LOS NIVELES DE SATISFACCIÓN DE LOS USUARIOS</v>
          </cell>
          <cell r="E207">
            <v>0</v>
          </cell>
          <cell r="F207" t="str">
            <v>01: ADMINISTRACIÓN CENTRAL</v>
          </cell>
          <cell r="G207" t="str">
            <v>COORDINACIÓN ZONAL 4</v>
          </cell>
          <cell r="H207" t="str">
            <v>SIN PROYECTO</v>
          </cell>
          <cell r="I207" t="str">
            <v>SERVICIO DE MANTENIMIENTO PREVENTIVO, CORRECTIVO, SUMINISTROS, PARTES, PIEZAS, REPUESTOS Y CONSUMIBLES PARA SISTEMAS DE DETECCION  CONTRA INCENDIOS, UPS, ELECTROGENO, HIDRONEUMATICO, CLIMATIZACION,ASCENSORES  DE LAS AGENCIAS DE LA COORDINACION ZONAL 4 DE</v>
          </cell>
          <cell r="J207" t="str">
            <v>NUEVO</v>
          </cell>
          <cell r="K207" t="str">
            <v>53</v>
          </cell>
          <cell r="L207">
            <v>530404</v>
          </cell>
          <cell r="M207" t="str">
            <v>Maquinarias y Equipos (Instalación, Mantenimiento y Reparación)</v>
          </cell>
          <cell r="N207">
            <v>1301</v>
          </cell>
          <cell r="O207">
            <v>2</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row>
        <row r="208">
          <cell r="A208">
            <v>202</v>
          </cell>
          <cell r="B208" t="str">
            <v>E5. INSTITUCIONAL</v>
          </cell>
          <cell r="C208" t="str">
            <v>FORTALECER LAS CAPACIDADES DEL ESTADO CON ÉNFASIS EN LA ADMINISTRACIÓN DE JUSTICIA Y EFICIENCIA EN LOS PROCESOS DE REGULACIÓN Y CONTROL, CON INDEPENDENCIA Y AUTONOMÍA.</v>
          </cell>
          <cell r="D208" t="str">
            <v>INCREMENTAR LOS NIVELES DE SATISFACCIÓN DE LOS USUARIOS</v>
          </cell>
          <cell r="E208">
            <v>0</v>
          </cell>
          <cell r="F208" t="str">
            <v>01: ADMINISTRACIÓN CENTRAL</v>
          </cell>
          <cell r="G208" t="str">
            <v>COORDINACIÓN ZONAL 4</v>
          </cell>
          <cell r="H208" t="str">
            <v>SIN PROYECTO</v>
          </cell>
          <cell r="I208" t="str">
            <v>ADQUISICION DE INSUMOS, MATERIALES Y HERRAMIENTAS MENORES PARA EL MANTENIMIENTO DE EQUIPOS, INFRAESTRUCTURA CIVIL Y ELECTRICA EN LAS AGENCIAS DE LA COORDINACION ZONAL 4</v>
          </cell>
          <cell r="J208" t="str">
            <v>NUEVO</v>
          </cell>
          <cell r="K208" t="str">
            <v>53</v>
          </cell>
          <cell r="L208">
            <v>531406</v>
          </cell>
          <cell r="M208" t="str">
            <v>Herramientas y Equipos menores</v>
          </cell>
          <cell r="N208">
            <v>1301</v>
          </cell>
          <cell r="O208">
            <v>2</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row>
        <row r="209">
          <cell r="A209">
            <v>203</v>
          </cell>
          <cell r="B209" t="str">
            <v>E5. INSTITUCIONAL</v>
          </cell>
          <cell r="C209" t="str">
            <v>FORTALECER LAS CAPACIDADES DEL ESTADO CON ÉNFASIS EN LA ADMINISTRACIÓN DE JUSTICIA Y EFICIENCIA EN LOS PROCESOS DE REGULACIÓN Y CONTROL, CON INDEPENDENCIA Y AUTONOMÍA.</v>
          </cell>
          <cell r="D209" t="str">
            <v>INCREMENTAR LOS NIVELES DE SATISFACCIÓN DE LOS USUARIOS</v>
          </cell>
          <cell r="E209">
            <v>0</v>
          </cell>
          <cell r="F209" t="str">
            <v>01: ADMINISTRACIÓN CENTRAL</v>
          </cell>
          <cell r="G209" t="str">
            <v>COORDINACIÓN ZONAL 4</v>
          </cell>
          <cell r="H209" t="str">
            <v>SIN PROYECTO</v>
          </cell>
          <cell r="I209" t="str">
            <v>ADQUISICION DE INSUMOS, MATERIALES Y HERRAMIENTAS MENORES PARA EL MANTENIMIENTO DE EQUIPOS, INFRAESTRUCTURA CIVIL Y ELECTRICA EN LAS AGENCIAS DE LA COORDINACION ZONAL 4</v>
          </cell>
          <cell r="J209" t="str">
            <v>NUEVO</v>
          </cell>
          <cell r="K209" t="str">
            <v>53</v>
          </cell>
          <cell r="L209">
            <v>530811</v>
          </cell>
          <cell r="M209" t="str">
            <v>Insumos, Materiales y Suministros para Construcción, Electricidad, Plomería, Carpintería, Señalización Vial, Navegación, Contra Incendios y Placas</v>
          </cell>
          <cell r="N209">
            <v>1301</v>
          </cell>
          <cell r="O209">
            <v>2</v>
          </cell>
          <cell r="P209">
            <v>0</v>
          </cell>
          <cell r="Q209">
            <v>0</v>
          </cell>
          <cell r="R209">
            <v>4564.13</v>
          </cell>
          <cell r="S209">
            <v>0</v>
          </cell>
          <cell r="T209">
            <v>0</v>
          </cell>
          <cell r="U209">
            <v>0</v>
          </cell>
          <cell r="V209">
            <v>0</v>
          </cell>
          <cell r="W209">
            <v>5700</v>
          </cell>
          <cell r="X209">
            <v>0</v>
          </cell>
          <cell r="Y209">
            <v>0</v>
          </cell>
          <cell r="Z209">
            <v>0</v>
          </cell>
          <cell r="AA209">
            <v>0</v>
          </cell>
          <cell r="AB209">
            <v>0</v>
          </cell>
          <cell r="AC209">
            <v>0</v>
          </cell>
          <cell r="AD209">
            <v>0</v>
          </cell>
          <cell r="AE209">
            <v>0</v>
          </cell>
          <cell r="AF209">
            <v>4564.13</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row>
        <row r="210">
          <cell r="A210">
            <v>204</v>
          </cell>
          <cell r="B210" t="str">
            <v>E5. INSTITUCIONAL</v>
          </cell>
          <cell r="C210" t="str">
            <v>FORTALECER LAS CAPACIDADES DEL ESTADO CON ÉNFASIS EN LA ADMINISTRACIÓN DE JUSTICIA Y EFICIENCIA EN LOS PROCESOS DE REGULACIÓN Y CONTROL, CON INDEPENDENCIA Y AUTONOMÍA.</v>
          </cell>
          <cell r="D210" t="str">
            <v>INCREMENTAR LOS NIVELES DE SATISFACCIÓN DE LOS USUARIOS</v>
          </cell>
          <cell r="E210">
            <v>0</v>
          </cell>
          <cell r="F210" t="str">
            <v>01: ADMINISTRACIÓN CENTRAL</v>
          </cell>
          <cell r="G210" t="str">
            <v>COORDINACIÓN ZONAL 4</v>
          </cell>
          <cell r="H210" t="str">
            <v>SIN PROYECTO</v>
          </cell>
          <cell r="I210" t="str">
            <v>MANTENIMIENTO DE MOBILIARIO DE LA COORDINACION ZONAL 4</v>
          </cell>
          <cell r="J210" t="str">
            <v>NUEVO</v>
          </cell>
          <cell r="K210" t="str">
            <v>53</v>
          </cell>
          <cell r="L210">
            <v>530403</v>
          </cell>
          <cell r="M210" t="str">
            <v>Mobiliarios (Instalación, Mantenimiento y Reparación)</v>
          </cell>
          <cell r="N210">
            <v>1301</v>
          </cell>
          <cell r="O210">
            <v>2</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row>
        <row r="211">
          <cell r="A211">
            <v>205</v>
          </cell>
          <cell r="B211" t="str">
            <v>E5. INSTITUCIONAL</v>
          </cell>
          <cell r="C211" t="str">
            <v>FORTALECER LAS CAPACIDADES DEL ESTADO CON ÉNFASIS EN LA ADMINISTRACIÓN DE JUSTICIA Y EFICIENCIA EN LOS PROCESOS DE REGULACIÓN Y CONTROL, CON INDEPENDENCIA Y AUTONOMÍA.</v>
          </cell>
          <cell r="D211" t="str">
            <v>INCREMENTAR LOS NIVELES DE SATISFACCIÓN DE LOS USUARIOS</v>
          </cell>
          <cell r="E211">
            <v>0</v>
          </cell>
          <cell r="F211" t="str">
            <v>01: ADMINISTRACIÓN CENTRAL</v>
          </cell>
          <cell r="G211" t="str">
            <v>COORDINACIÓN ZONAL 4</v>
          </cell>
          <cell r="H211" t="str">
            <v>SIN PROYECTO</v>
          </cell>
          <cell r="I211" t="str">
            <v>ADQUISICION DE REPUESTOS Y ACCESORIOS TECNOLOGICOS PARA PLAN ANUAL DE MANTENIMIENTO DE LA COORDINACION ZONAL 4 DE REGISTRO CIVIL, IDENTIFICACION Y CEDULACION, PARA EL AÑO 2024</v>
          </cell>
          <cell r="J211" t="str">
            <v>NUEVO</v>
          </cell>
          <cell r="K211" t="str">
            <v>53</v>
          </cell>
          <cell r="L211">
            <v>530813</v>
          </cell>
          <cell r="M211" t="str">
            <v>Repuestos y Accesorios</v>
          </cell>
          <cell r="N211">
            <v>1301</v>
          </cell>
          <cell r="O211">
            <v>2</v>
          </cell>
          <cell r="P211">
            <v>0</v>
          </cell>
          <cell r="Q211">
            <v>0</v>
          </cell>
          <cell r="R211">
            <v>3250</v>
          </cell>
          <cell r="S211">
            <v>0</v>
          </cell>
          <cell r="T211">
            <v>0</v>
          </cell>
          <cell r="U211">
            <v>0</v>
          </cell>
          <cell r="V211">
            <v>0</v>
          </cell>
          <cell r="W211">
            <v>0</v>
          </cell>
          <cell r="X211">
            <v>0</v>
          </cell>
          <cell r="Y211">
            <v>1143.0999999999999</v>
          </cell>
          <cell r="Z211">
            <v>0</v>
          </cell>
          <cell r="AA211">
            <v>0</v>
          </cell>
          <cell r="AB211">
            <v>3250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row>
        <row r="212">
          <cell r="A212">
            <v>206</v>
          </cell>
          <cell r="B212" t="str">
            <v>E5. INSTITUCIONAL</v>
          </cell>
          <cell r="C212" t="str">
            <v>FORTALECER LAS CAPACIDADES DEL ESTADO CON ÉNFASIS EN LA ADMINISTRACIÓN DE JUSTICIA Y EFICIENCIA EN LOS PROCESOS DE REGULACIÓN Y CONTROL, CON INDEPENDENCIA Y AUTONOMÍA.</v>
          </cell>
          <cell r="D212" t="str">
            <v>INCREMENTAR LOS NIVELES DE SATISFACCIÓN DE LOS USUARIOS</v>
          </cell>
          <cell r="E212">
            <v>0</v>
          </cell>
          <cell r="F212" t="str">
            <v>01: ADMINISTRACIÓN CENTRAL</v>
          </cell>
          <cell r="G212" t="str">
            <v>COORDINACIÓN ZONAL 4</v>
          </cell>
          <cell r="H212" t="str">
            <v>SIN PROYECTO</v>
          </cell>
          <cell r="I212" t="str">
            <v>ADQUISICION DE REPUESTOS Y ACCESORIOS TECNOLOGICOS PARA PLAN ANUAL DE MANTENIMIENTO DE LA COORDINACION ZONAL 4 DE REGISTRO CIVIL, IDENTIFICACION Y CEDULACION, PARA EL AÑO 2024</v>
          </cell>
          <cell r="J212" t="str">
            <v>NUEVO</v>
          </cell>
          <cell r="K212" t="str">
            <v>53</v>
          </cell>
          <cell r="L212">
            <v>530807</v>
          </cell>
          <cell r="M212" t="str">
            <v>Materiales de Impresión, Fotografía, Reproducción y Publicaciones</v>
          </cell>
          <cell r="N212">
            <v>1301</v>
          </cell>
          <cell r="O212">
            <v>2</v>
          </cell>
          <cell r="P212">
            <v>0</v>
          </cell>
          <cell r="Q212">
            <v>0</v>
          </cell>
          <cell r="R212">
            <v>300</v>
          </cell>
          <cell r="S212">
            <v>0</v>
          </cell>
          <cell r="T212">
            <v>0</v>
          </cell>
          <cell r="U212">
            <v>0</v>
          </cell>
          <cell r="V212">
            <v>0</v>
          </cell>
          <cell r="W212">
            <v>0</v>
          </cell>
          <cell r="X212">
            <v>0</v>
          </cell>
          <cell r="Y212">
            <v>0</v>
          </cell>
          <cell r="Z212">
            <v>0</v>
          </cell>
          <cell r="AA212">
            <v>0</v>
          </cell>
          <cell r="AB212">
            <v>300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row>
        <row r="213">
          <cell r="A213">
            <v>207</v>
          </cell>
          <cell r="B213" t="str">
            <v>E5. INSTITUCIONAL</v>
          </cell>
          <cell r="C213" t="str">
            <v>FORTALECER LAS CAPACIDADES DEL ESTADO CON ÉNFASIS EN LA ADMINISTRACIÓN DE JUSTICIA Y EFICIENCIA EN LOS PROCESOS DE REGULACIÓN Y CONTROL, CON INDEPENDENCIA Y AUTONOMÍA.</v>
          </cell>
          <cell r="D213" t="str">
            <v>INCREMENTAR LOS NIVELES DE SATISFACCIÓN DE LOS USUARIOS</v>
          </cell>
          <cell r="E213">
            <v>0</v>
          </cell>
          <cell r="F213" t="str">
            <v>01: ADMINISTRACIÓN CENTRAL</v>
          </cell>
          <cell r="G213" t="str">
            <v>COORDINACIÓN ZONAL 4</v>
          </cell>
          <cell r="H213" t="str">
            <v>SIN PROYECTO</v>
          </cell>
          <cell r="I213" t="str">
            <v>ADQUISICION DE REPUESTOS Y ACCESORIOS TECNOLOGICOS PARA PLAN ANUAL DE MANTENIMIENTO DE LA COORDINACION ZONAL 4 DE REGISTRO CIVIL, IDENTIFICACION Y CEDULACION, PARA EL AÑO 2024</v>
          </cell>
          <cell r="J213" t="str">
            <v>NUEVO</v>
          </cell>
          <cell r="K213" t="str">
            <v>53</v>
          </cell>
          <cell r="L213">
            <v>530805</v>
          </cell>
          <cell r="M213" t="str">
            <v>Materiales de Aseo</v>
          </cell>
          <cell r="N213">
            <v>1301</v>
          </cell>
          <cell r="O213">
            <v>2</v>
          </cell>
          <cell r="P213">
            <v>0</v>
          </cell>
          <cell r="Q213">
            <v>0</v>
          </cell>
          <cell r="R213">
            <v>200</v>
          </cell>
          <cell r="S213">
            <v>0</v>
          </cell>
          <cell r="T213">
            <v>0</v>
          </cell>
          <cell r="U213">
            <v>0</v>
          </cell>
          <cell r="V213">
            <v>0</v>
          </cell>
          <cell r="W213">
            <v>0</v>
          </cell>
          <cell r="X213">
            <v>0</v>
          </cell>
          <cell r="Y213">
            <v>0</v>
          </cell>
          <cell r="Z213">
            <v>0</v>
          </cell>
          <cell r="AA213">
            <v>0</v>
          </cell>
          <cell r="AB213">
            <v>200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row>
        <row r="214">
          <cell r="A214">
            <v>208</v>
          </cell>
          <cell r="B214" t="str">
            <v>E5. INSTITUCIONAL</v>
          </cell>
          <cell r="C214" t="str">
            <v>FORTALECER LAS CAPACIDADES DEL ESTADO CON ÉNFASIS EN LA ADMINISTRACIÓN DE JUSTICIA Y EFICIENCIA EN LOS PROCESOS DE REGULACIÓN Y CONTROL, CON INDEPENDENCIA Y AUTONOMÍA.</v>
          </cell>
          <cell r="D214" t="str">
            <v>INCREMENTAR LOS NIVELES DE SATISFACCIÓN DE LOS USUARIOS</v>
          </cell>
          <cell r="E214">
            <v>0</v>
          </cell>
          <cell r="F214" t="str">
            <v>01: ADMINISTRACIÓN CENTRAL</v>
          </cell>
          <cell r="G214" t="str">
            <v>COORDINACIÓN ZONAL 4</v>
          </cell>
          <cell r="H214" t="str">
            <v>SIN PROYECTO</v>
          </cell>
          <cell r="I214" t="str">
            <v>ADQUISICION DE REPUESTOS Y ACCESORIOS TECNOLOGICOS PARA PLAN ANUAL DE MANTENIMIENTO DE LA COORDINACION ZONAL 4 DE REGISTRO CIVIL, IDENTIFICACION Y CEDULACION, PARA EL AÑO 2024</v>
          </cell>
          <cell r="J214" t="str">
            <v>NUEVO</v>
          </cell>
          <cell r="K214" t="str">
            <v>53</v>
          </cell>
          <cell r="L214">
            <v>530811</v>
          </cell>
          <cell r="M214" t="str">
            <v>Insumos, Materiales y Suministros para Construcción, Electricidad, Plomería, Carpintería, Señalización Vial, Navegación, Contra Incendios y Placas</v>
          </cell>
          <cell r="N214">
            <v>1301</v>
          </cell>
          <cell r="O214">
            <v>2</v>
          </cell>
          <cell r="P214">
            <v>0</v>
          </cell>
          <cell r="Q214">
            <v>0</v>
          </cell>
          <cell r="R214">
            <v>250</v>
          </cell>
          <cell r="S214">
            <v>0</v>
          </cell>
          <cell r="T214">
            <v>0</v>
          </cell>
          <cell r="U214">
            <v>0</v>
          </cell>
          <cell r="V214">
            <v>0</v>
          </cell>
          <cell r="W214">
            <v>0</v>
          </cell>
          <cell r="X214">
            <v>0</v>
          </cell>
          <cell r="Y214">
            <v>300</v>
          </cell>
          <cell r="Z214">
            <v>0</v>
          </cell>
          <cell r="AA214">
            <v>0</v>
          </cell>
          <cell r="AB214">
            <v>250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row>
        <row r="215">
          <cell r="A215">
            <v>209</v>
          </cell>
          <cell r="B215" t="str">
            <v>E5. INSTITUCIONAL</v>
          </cell>
          <cell r="C215" t="str">
            <v>FORTALECER LAS CAPACIDADES DEL ESTADO CON ÉNFASIS EN LA ADMINISTRACIÓN DE JUSTICIA Y EFICIENCIA EN LOS PROCESOS DE REGULACIÓN Y CONTROL, CON INDEPENDENCIA Y AUTONOMÍA.</v>
          </cell>
          <cell r="D215" t="str">
            <v>INCREMENTAR LOS NIVELES DE SATISFACCIÓN DE LOS USUARIOS</v>
          </cell>
          <cell r="E215">
            <v>0</v>
          </cell>
          <cell r="F215" t="str">
            <v>01: ADMINISTRACIÓN CENTRAL</v>
          </cell>
          <cell r="G215" t="str">
            <v>COORDINACIÓN ZONAL 4</v>
          </cell>
          <cell r="H215" t="str">
            <v>SIN PROYECTO</v>
          </cell>
          <cell r="I215" t="str">
            <v>MANTENIMIENTO PREVENTIVO Y CORRECTIVO DE IMPRESORAS MULTIFUNCION, DE LA COORDINACION ZONAL 4 DE REGISTRO CIVIL, IDENTIFICACION Y CEDULACION, PARA EL AÑO 2024</v>
          </cell>
          <cell r="J215" t="str">
            <v>NUEVO</v>
          </cell>
          <cell r="K215" t="str">
            <v>53</v>
          </cell>
          <cell r="L215">
            <v>530704</v>
          </cell>
          <cell r="M215" t="str">
            <v>Mantenimiento y Reparación de Equipos y Sistemas Informáticos</v>
          </cell>
          <cell r="N215">
            <v>1301</v>
          </cell>
          <cell r="O215">
            <v>2</v>
          </cell>
          <cell r="P215">
            <v>0</v>
          </cell>
          <cell r="Q215">
            <v>0</v>
          </cell>
          <cell r="R215">
            <v>0</v>
          </cell>
          <cell r="S215">
            <v>0</v>
          </cell>
          <cell r="T215">
            <v>0</v>
          </cell>
          <cell r="U215">
            <v>0</v>
          </cell>
          <cell r="V215">
            <v>0</v>
          </cell>
          <cell r="W215">
            <v>0</v>
          </cell>
          <cell r="X215">
            <v>0</v>
          </cell>
          <cell r="Y215">
            <v>0</v>
          </cell>
          <cell r="Z215">
            <v>0</v>
          </cell>
          <cell r="AA215">
            <v>424.91</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row>
        <row r="216">
          <cell r="A216">
            <v>210</v>
          </cell>
          <cell r="B216" t="str">
            <v>E5. INSTITUCIONAL</v>
          </cell>
          <cell r="C216" t="str">
            <v>FORTALECER LAS CAPACIDADES DEL ESTADO CON ÉNFASIS EN LA ADMINISTRACIÓN DE JUSTICIA Y EFICIENCIA EN LOS PROCESOS DE REGULACIÓN Y CONTROL, CON INDEPENDENCIA Y AUTONOMÍA.</v>
          </cell>
          <cell r="D216" t="str">
            <v>INCREMENTAR LOS NIVELES DE SATISFACCIÓN DE LOS USUARIOS</v>
          </cell>
          <cell r="E216">
            <v>0</v>
          </cell>
          <cell r="F216" t="str">
            <v>01: ADMINISTRACIÓN CENTRAL</v>
          </cell>
          <cell r="G216" t="str">
            <v>COORDINACIÓN ZONAL 4</v>
          </cell>
          <cell r="H216" t="str">
            <v>SIN PROYECTO</v>
          </cell>
          <cell r="I216" t="str">
            <v>MANTENIMIENTO PREVENTIVO Y CORRECTIVO DE LOS SISTEMAS DE VIDEO VIGILANCIA DE LAS AGENCIAS DE  LA COORDINACION ZONAL 4 DE REGISTRO CIVIL, IDENTIFICACION Y CEDULACION, PARA EL AÑO 2024</v>
          </cell>
          <cell r="J216" t="str">
            <v>NUEVO</v>
          </cell>
          <cell r="K216" t="str">
            <v>53</v>
          </cell>
          <cell r="L216">
            <v>530704</v>
          </cell>
          <cell r="M216" t="str">
            <v>Mantenimiento y Reparación de Equipos y Sistemas Informáticos</v>
          </cell>
          <cell r="N216">
            <v>1301</v>
          </cell>
          <cell r="O216">
            <v>2</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row>
        <row r="217">
          <cell r="A217">
            <v>211</v>
          </cell>
          <cell r="B217" t="str">
            <v>E5. INSTITUCIONAL</v>
          </cell>
          <cell r="C217" t="str">
            <v>FORTALECER LAS CAPACIDADES DEL ESTADO CON ÉNFASIS EN LA ADMINISTRACIÓN DE JUSTICIA Y EFICIENCIA EN LOS PROCESOS DE REGULACIÓN Y CONTROL, CON INDEPENDENCIA Y AUTONOMÍA.</v>
          </cell>
          <cell r="D217" t="str">
            <v>INCREMENTAR LOS NIVELES DE SATISFACCIÓN DE LOS USUARIOS</v>
          </cell>
          <cell r="E217">
            <v>0</v>
          </cell>
          <cell r="F217" t="str">
            <v>01: ADMINISTRACIÓN CENTRAL</v>
          </cell>
          <cell r="G217" t="str">
            <v>COORDINACIÓN ZONAL 4</v>
          </cell>
          <cell r="H217" t="str">
            <v>SIN PROYECTO</v>
          </cell>
          <cell r="I217" t="str">
            <v>MANTENIMIENTO PREVENTIVO Y CORRECTIVO DE LOS SISTEMAS DE CONTROL DE ACCESO DE LAS AGENCIAS DE  LA COORDINACION ZONAL 4 DE REGISTRO CIVIL, IDENTIFICACION Y CEDULACION, PARA EL AÑO 2024</v>
          </cell>
          <cell r="J217" t="str">
            <v>NUEVO</v>
          </cell>
          <cell r="K217" t="str">
            <v>53</v>
          </cell>
          <cell r="L217">
            <v>530704</v>
          </cell>
          <cell r="M217" t="str">
            <v>Mantenimiento y Reparación de Equipos y Sistemas Informáticos</v>
          </cell>
          <cell r="N217">
            <v>1301</v>
          </cell>
          <cell r="O217">
            <v>2</v>
          </cell>
          <cell r="P217">
            <v>0</v>
          </cell>
          <cell r="Q217">
            <v>0</v>
          </cell>
          <cell r="R217">
            <v>2568.0100000000002</v>
          </cell>
          <cell r="S217">
            <v>0</v>
          </cell>
          <cell r="T217">
            <v>0</v>
          </cell>
          <cell r="U217">
            <v>0</v>
          </cell>
          <cell r="V217">
            <v>0</v>
          </cell>
          <cell r="W217">
            <v>0</v>
          </cell>
          <cell r="X217">
            <v>0</v>
          </cell>
          <cell r="Y217">
            <v>0</v>
          </cell>
          <cell r="Z217">
            <v>0</v>
          </cell>
          <cell r="AA217">
            <v>0</v>
          </cell>
          <cell r="AB217">
            <v>0</v>
          </cell>
          <cell r="AC217">
            <v>0</v>
          </cell>
          <cell r="AD217">
            <v>0</v>
          </cell>
          <cell r="AE217">
            <v>6000</v>
          </cell>
          <cell r="AF217">
            <v>2568.0100000000002</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row>
        <row r="218">
          <cell r="A218">
            <v>212</v>
          </cell>
          <cell r="B218" t="str">
            <v>E5. INSTITUCIONAL</v>
          </cell>
          <cell r="C218" t="str">
            <v>FORTALECER LAS CAPACIDADES DEL ESTADO CON ÉNFASIS EN LA ADMINISTRACIÓN DE JUSTICIA Y EFICIENCIA EN LOS PROCESOS DE REGULACIÓN Y CONTROL, CON INDEPENDENCIA Y AUTONOMÍA.</v>
          </cell>
          <cell r="D218" t="str">
            <v>INCREMENTAR LOS NIVELES DE SATISFACCIÓN DE LOS USUARIOS</v>
          </cell>
          <cell r="E218">
            <v>0</v>
          </cell>
          <cell r="F218" t="str">
            <v>01: ADMINISTRACIÓN CENTRAL</v>
          </cell>
          <cell r="G218" t="str">
            <v>COORDINACIÓN ZONAL 4</v>
          </cell>
          <cell r="H218" t="str">
            <v>SIN PROYECTO</v>
          </cell>
          <cell r="I218" t="str">
            <v>ADQUISICION DE UPS DE 1000VA PARA LAS  AGENCIAS EN LA COORDINACION ZONAL 4 DE REGISTRO CIVIL, IDENTIFICACION Y CEDULACION, PARA EL AÑO 2024</v>
          </cell>
          <cell r="J218" t="str">
            <v>NUEVO</v>
          </cell>
          <cell r="K218" t="str">
            <v>53</v>
          </cell>
          <cell r="L218">
            <v>531407</v>
          </cell>
          <cell r="M218" t="str">
            <v>Equipos, Sistemas y Paquetes Informáticos</v>
          </cell>
          <cell r="N218">
            <v>1301</v>
          </cell>
          <cell r="O218">
            <v>2</v>
          </cell>
          <cell r="P218">
            <v>0</v>
          </cell>
          <cell r="Q218">
            <v>0</v>
          </cell>
          <cell r="R218">
            <v>1300</v>
          </cell>
          <cell r="S218">
            <v>0</v>
          </cell>
          <cell r="T218">
            <v>0</v>
          </cell>
          <cell r="U218">
            <v>0</v>
          </cell>
          <cell r="V218">
            <v>0</v>
          </cell>
          <cell r="W218">
            <v>0</v>
          </cell>
          <cell r="X218">
            <v>0</v>
          </cell>
          <cell r="Y218">
            <v>0</v>
          </cell>
          <cell r="Z218">
            <v>0</v>
          </cell>
          <cell r="AA218">
            <v>0</v>
          </cell>
          <cell r="AB218">
            <v>0</v>
          </cell>
          <cell r="AC218">
            <v>0</v>
          </cell>
          <cell r="AD218">
            <v>1300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row>
        <row r="219">
          <cell r="A219">
            <v>213</v>
          </cell>
          <cell r="B219" t="str">
            <v>E5. INSTITUCIONAL</v>
          </cell>
          <cell r="C219" t="str">
            <v>FORTALECER LAS CAPACIDADES DEL ESTADO CON ÉNFASIS EN LA ADMINISTRACIÓN DE JUSTICIA Y EFICIENCIA EN LOS PROCESOS DE REGULACIÓN Y CONTROL, CON INDEPENDENCIA Y AUTONOMÍA.</v>
          </cell>
          <cell r="D219" t="str">
            <v>INCREMENTAR LOS NIVELES DE SATISFACCIÓN DE LOS USUARIOS</v>
          </cell>
          <cell r="E219">
            <v>0</v>
          </cell>
          <cell r="F219" t="str">
            <v>01: ADMINISTRACIÓN CENTRAL</v>
          </cell>
          <cell r="G219" t="str">
            <v>COORDINACIÓN ZONAL 4</v>
          </cell>
          <cell r="H219" t="str">
            <v>SIN PROYECTO</v>
          </cell>
          <cell r="I219" t="str">
            <v>MANTENIMIENTO EMERGENTE DE LAS AGENCIAS AFECTADAS EN SU INFRAESTRUCTURA PERTENECIENTES A LA PROVINCIA DE MANABI DE LA COORDINACION ZONAL 4</v>
          </cell>
          <cell r="J219" t="str">
            <v>NUEVO</v>
          </cell>
          <cell r="K219" t="str">
            <v>53</v>
          </cell>
          <cell r="L219">
            <v>530402</v>
          </cell>
          <cell r="M219" t="str">
            <v>Edificios, Locales, Residencias y Cableado Estructurado (Instalación, Mantenimiento y Reparación)</v>
          </cell>
          <cell r="N219">
            <v>1301</v>
          </cell>
          <cell r="O219">
            <v>2</v>
          </cell>
          <cell r="P219">
            <v>0</v>
          </cell>
          <cell r="Q219">
            <v>0</v>
          </cell>
          <cell r="R219">
            <v>0</v>
          </cell>
          <cell r="S219">
            <v>0</v>
          </cell>
          <cell r="T219">
            <v>0</v>
          </cell>
          <cell r="U219">
            <v>0</v>
          </cell>
          <cell r="V219">
            <v>0</v>
          </cell>
          <cell r="W219">
            <v>0</v>
          </cell>
          <cell r="X219">
            <v>0</v>
          </cell>
          <cell r="Y219">
            <v>0</v>
          </cell>
          <cell r="Z219">
            <v>0</v>
          </cell>
          <cell r="AA219">
            <v>7252.27</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row>
        <row r="220">
          <cell r="A220">
            <v>214</v>
          </cell>
          <cell r="B220" t="str">
            <v>E5. INSTITUCIONAL</v>
          </cell>
          <cell r="C220" t="str">
            <v>FORTALECER LAS CAPACIDADES DEL ESTADO CON ÉNFASIS EN LA ADMINISTRACIÓN DE JUSTICIA Y EFICIENCIA EN LOS PROCESOS DE REGULACIÓN Y CONTROL, CON INDEPENDENCIA Y AUTONOMÍA.</v>
          </cell>
          <cell r="D220" t="str">
            <v>INCREMENTAR LOS NIVELES DE SATISFACCIÓN DE LOS USUARIOS</v>
          </cell>
          <cell r="E220">
            <v>0</v>
          </cell>
          <cell r="F220" t="str">
            <v>01: ADMINISTRACIÓN CENTRAL</v>
          </cell>
          <cell r="G220" t="str">
            <v>COORDINACIÓN ZONAL 5</v>
          </cell>
          <cell r="H220" t="str">
            <v>SIN PROYECTO</v>
          </cell>
          <cell r="I220" t="str">
            <v>ADQUISICION DE ESTANTERIAS PARA EL ARCHIVO PROVINCIAL DE SANTA ELENA</v>
          </cell>
          <cell r="J220" t="str">
            <v>NUEVO</v>
          </cell>
          <cell r="K220" t="str">
            <v>53</v>
          </cell>
          <cell r="L220">
            <v>531403</v>
          </cell>
          <cell r="M220" t="str">
            <v>Mobiliario</v>
          </cell>
          <cell r="N220">
            <v>2401</v>
          </cell>
          <cell r="O220">
            <v>2</v>
          </cell>
          <cell r="P220">
            <v>0</v>
          </cell>
          <cell r="Q220">
            <v>0</v>
          </cell>
          <cell r="R220">
            <v>2850</v>
          </cell>
          <cell r="S220">
            <v>0</v>
          </cell>
          <cell r="T220">
            <v>0</v>
          </cell>
          <cell r="U220">
            <v>0</v>
          </cell>
          <cell r="V220">
            <v>0</v>
          </cell>
          <cell r="W220">
            <v>0</v>
          </cell>
          <cell r="X220">
            <v>0</v>
          </cell>
          <cell r="Y220">
            <v>0</v>
          </cell>
          <cell r="Z220">
            <v>0</v>
          </cell>
          <cell r="AA220">
            <v>0</v>
          </cell>
          <cell r="AB220">
            <v>0</v>
          </cell>
          <cell r="AC220">
            <v>0</v>
          </cell>
          <cell r="AD220">
            <v>2850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row>
        <row r="221">
          <cell r="A221">
            <v>215</v>
          </cell>
          <cell r="B221" t="str">
            <v>E5. INSTITUCIONAL</v>
          </cell>
          <cell r="C221" t="str">
            <v>FORTALECER LAS CAPACIDADES DEL ESTADO CON ÉNFASIS EN LA ADMINISTRACIÓN DE JUSTICIA Y EFICIENCIA EN LOS PROCESOS DE REGULACIÓN Y CONTROL, CON INDEPENDENCIA Y AUTONOMÍA.</v>
          </cell>
          <cell r="D221" t="str">
            <v>INCREMENTAR LOS NIVELES DE SATISFACCIÓN DE LOS USUARIOS</v>
          </cell>
          <cell r="E221">
            <v>0</v>
          </cell>
          <cell r="F221" t="str">
            <v>01: ADMINISTRACIÓN CENTRAL</v>
          </cell>
          <cell r="G221" t="str">
            <v>COORDINACIÓN ZONAL 5</v>
          </cell>
          <cell r="H221" t="str">
            <v>SIN PROYECTO</v>
          </cell>
          <cell r="I221" t="str">
            <v>VIÁTICOS Y SUBSISTENCIAS EN EL INTERIOR</v>
          </cell>
          <cell r="J221" t="str">
            <v>NUEVO</v>
          </cell>
          <cell r="K221" t="str">
            <v>53</v>
          </cell>
          <cell r="L221">
            <v>530303</v>
          </cell>
          <cell r="M221" t="str">
            <v>Viáticos y Subsistencias en el Interior</v>
          </cell>
          <cell r="N221">
            <v>910</v>
          </cell>
          <cell r="O221">
            <v>2</v>
          </cell>
          <cell r="P221">
            <v>0</v>
          </cell>
          <cell r="Q221">
            <v>0</v>
          </cell>
          <cell r="R221">
            <v>1950</v>
          </cell>
          <cell r="S221">
            <v>0</v>
          </cell>
          <cell r="T221">
            <v>0</v>
          </cell>
          <cell r="U221">
            <v>0</v>
          </cell>
          <cell r="V221">
            <v>0</v>
          </cell>
          <cell r="W221">
            <v>0</v>
          </cell>
          <cell r="X221">
            <v>0</v>
          </cell>
          <cell r="Y221">
            <v>0</v>
          </cell>
          <cell r="Z221">
            <v>0</v>
          </cell>
          <cell r="AA221">
            <v>0</v>
          </cell>
          <cell r="AB221">
            <v>0</v>
          </cell>
          <cell r="AC221">
            <v>0</v>
          </cell>
          <cell r="AD221">
            <v>0</v>
          </cell>
          <cell r="AE221">
            <v>160</v>
          </cell>
          <cell r="AF221">
            <v>160</v>
          </cell>
          <cell r="AG221">
            <v>0</v>
          </cell>
          <cell r="AH221">
            <v>0</v>
          </cell>
          <cell r="AI221">
            <v>160</v>
          </cell>
          <cell r="AJ221">
            <v>160</v>
          </cell>
          <cell r="AK221">
            <v>0</v>
          </cell>
          <cell r="AL221">
            <v>1000</v>
          </cell>
          <cell r="AM221">
            <v>0</v>
          </cell>
          <cell r="AN221">
            <v>630</v>
          </cell>
          <cell r="AO221">
            <v>0</v>
          </cell>
          <cell r="AP221">
            <v>0</v>
          </cell>
          <cell r="AQ221">
            <v>0</v>
          </cell>
          <cell r="AR221">
            <v>0</v>
          </cell>
          <cell r="AS221">
            <v>260</v>
          </cell>
          <cell r="AT221">
            <v>253.99</v>
          </cell>
          <cell r="AU221">
            <v>253.99</v>
          </cell>
        </row>
        <row r="222">
          <cell r="A222">
            <v>216</v>
          </cell>
          <cell r="B222" t="str">
            <v>E5. INSTITUCIONAL</v>
          </cell>
          <cell r="C222" t="str">
            <v>FORTALECER LAS CAPACIDADES DEL ESTADO CON ÉNFASIS EN LA ADMINISTRACIÓN DE JUSTICIA Y EFICIENCIA EN LOS PROCESOS DE REGULACIÓN Y CONTROL, CON INDEPENDENCIA Y AUTONOMÍA.</v>
          </cell>
          <cell r="D222" t="str">
            <v>INCREMENTAR LOS NIVELES DE SATISFACCIÓN DE LOS USUARIOS</v>
          </cell>
          <cell r="E222">
            <v>0</v>
          </cell>
          <cell r="F222" t="str">
            <v>01: ADMINISTRACIÓN CENTRAL</v>
          </cell>
          <cell r="G222" t="str">
            <v>COORDINACIÓN ZONAL 5</v>
          </cell>
          <cell r="H222" t="str">
            <v>SIN PROYECTO</v>
          </cell>
          <cell r="I222" t="str">
            <v>PASAJES AL INTERIOR</v>
          </cell>
          <cell r="J222" t="str">
            <v>NUEVO</v>
          </cell>
          <cell r="K222" t="str">
            <v>53</v>
          </cell>
          <cell r="L222">
            <v>530301</v>
          </cell>
          <cell r="M222" t="str">
            <v>Pasajes al Interior</v>
          </cell>
          <cell r="N222">
            <v>910</v>
          </cell>
          <cell r="O222">
            <v>2</v>
          </cell>
          <cell r="P222">
            <v>0</v>
          </cell>
          <cell r="Q222">
            <v>0</v>
          </cell>
          <cell r="R222">
            <v>600</v>
          </cell>
          <cell r="S222">
            <v>0</v>
          </cell>
          <cell r="T222">
            <v>0</v>
          </cell>
          <cell r="U222">
            <v>0</v>
          </cell>
          <cell r="V222">
            <v>0</v>
          </cell>
          <cell r="W222">
            <v>0</v>
          </cell>
          <cell r="X222">
            <v>0</v>
          </cell>
          <cell r="Y222">
            <v>0</v>
          </cell>
          <cell r="Z222">
            <v>0</v>
          </cell>
          <cell r="AA222">
            <v>0</v>
          </cell>
          <cell r="AB222">
            <v>0</v>
          </cell>
          <cell r="AC222">
            <v>0</v>
          </cell>
          <cell r="AD222">
            <v>0</v>
          </cell>
          <cell r="AE222">
            <v>32</v>
          </cell>
          <cell r="AF222">
            <v>32</v>
          </cell>
          <cell r="AG222">
            <v>0</v>
          </cell>
          <cell r="AH222">
            <v>0</v>
          </cell>
          <cell r="AI222">
            <v>32</v>
          </cell>
          <cell r="AJ222">
            <v>32</v>
          </cell>
          <cell r="AK222">
            <v>0</v>
          </cell>
          <cell r="AL222">
            <v>500</v>
          </cell>
          <cell r="AM222">
            <v>0</v>
          </cell>
          <cell r="AN222">
            <v>36</v>
          </cell>
          <cell r="AO222">
            <v>0</v>
          </cell>
          <cell r="AP222">
            <v>0</v>
          </cell>
          <cell r="AQ222">
            <v>0</v>
          </cell>
          <cell r="AR222">
            <v>0</v>
          </cell>
          <cell r="AS222">
            <v>16</v>
          </cell>
          <cell r="AT222">
            <v>16</v>
          </cell>
          <cell r="AU222">
            <v>16</v>
          </cell>
        </row>
        <row r="223">
          <cell r="A223">
            <v>217</v>
          </cell>
          <cell r="B223" t="str">
            <v>E5. INSTITUCIONAL</v>
          </cell>
          <cell r="C223" t="str">
            <v>FORTALECER LAS CAPACIDADES DEL ESTADO CON ÉNFASIS EN LA ADMINISTRACIÓN DE JUSTICIA Y EFICIENCIA EN LOS PROCESOS DE REGULACIÓN Y CONTROL, CON INDEPENDENCIA Y AUTONOMÍA.</v>
          </cell>
          <cell r="D223" t="str">
            <v>INCREMENTAR LOS NIVELES DE SATISFACCIÓN DE LOS USUARIOS</v>
          </cell>
          <cell r="E223">
            <v>0</v>
          </cell>
          <cell r="F223" t="str">
            <v>01: ADMINISTRACIÓN CENTRAL</v>
          </cell>
          <cell r="G223" t="str">
            <v>COORDINACIÓN ZONAL 5</v>
          </cell>
          <cell r="H223" t="str">
            <v>SIN PROYECTO</v>
          </cell>
          <cell r="I223" t="str">
            <v>FONDOS DE REPOSICIÓN DE CAJA CHICA DE LA PROVINCIA DE LOS RIOS</v>
          </cell>
          <cell r="J223" t="str">
            <v>NUEVO</v>
          </cell>
          <cell r="K223" t="str">
            <v>53</v>
          </cell>
          <cell r="L223">
            <v>531601</v>
          </cell>
          <cell r="M223" t="str">
            <v>Fondos de Reposición Cajas Chicas</v>
          </cell>
          <cell r="N223">
            <v>1201</v>
          </cell>
          <cell r="O223">
            <v>2</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row>
        <row r="224">
          <cell r="A224">
            <v>218</v>
          </cell>
          <cell r="B224" t="str">
            <v>E5. INSTITUCIONAL</v>
          </cell>
          <cell r="C224" t="str">
            <v>FORTALECER LAS CAPACIDADES DEL ESTADO CON ÉNFASIS EN LA ADMINISTRACIÓN DE JUSTICIA Y EFICIENCIA EN LOS PROCESOS DE REGULACIÓN Y CONTROL, CON INDEPENDENCIA Y AUTONOMÍA.</v>
          </cell>
          <cell r="D224" t="str">
            <v>INCREMENTAR LOS NIVELES DE SATISFACCIÓN DE LOS USUARIOS</v>
          </cell>
          <cell r="E224">
            <v>0</v>
          </cell>
          <cell r="F224" t="str">
            <v>01: ADMINISTRACIÓN CENTRAL</v>
          </cell>
          <cell r="G224" t="str">
            <v>COORDINACIÓN ZONAL 5</v>
          </cell>
          <cell r="H224" t="str">
            <v>SIN PROYECTO</v>
          </cell>
          <cell r="I224" t="str">
            <v>FONDOS DE REPOSICIÓN DE CAJA CHICA DE TRANSPORTE Y MANTENIMIENTO PARA LOS RIOS</v>
          </cell>
          <cell r="J224" t="str">
            <v>NUEVO</v>
          </cell>
          <cell r="K224" t="str">
            <v>53</v>
          </cell>
          <cell r="L224">
            <v>531601</v>
          </cell>
          <cell r="M224" t="str">
            <v>Fondos de Reposición Cajas Chicas</v>
          </cell>
          <cell r="N224">
            <v>1201</v>
          </cell>
          <cell r="O224">
            <v>2</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row>
        <row r="225">
          <cell r="A225">
            <v>219</v>
          </cell>
          <cell r="B225" t="str">
            <v>E5. INSTITUCIONAL</v>
          </cell>
          <cell r="C225" t="str">
            <v>FORTALECER LAS CAPACIDADES DEL ESTADO CON ÉNFASIS EN LA ADMINISTRACIÓN DE JUSTICIA Y EFICIENCIA EN LOS PROCESOS DE REGULACIÓN Y CONTROL, CON INDEPENDENCIA Y AUTONOMÍA.</v>
          </cell>
          <cell r="D225" t="str">
            <v>INCREMENTAR LOS NIVELES DE SATISFACCIÓN DE LOS USUARIOS</v>
          </cell>
          <cell r="E225">
            <v>0</v>
          </cell>
          <cell r="F225" t="str">
            <v>01: ADMINISTRACIÓN CENTRAL</v>
          </cell>
          <cell r="G225" t="str">
            <v>COORDINACIÓN ZONAL 5</v>
          </cell>
          <cell r="H225" t="str">
            <v>SIN PROYECTO</v>
          </cell>
          <cell r="I225" t="str">
            <v>FONDOS DE REPOSICIÓN DE CAJA CHICA DE LA PROVINCIA DE SANTA ELENA</v>
          </cell>
          <cell r="J225" t="str">
            <v>NUEVO</v>
          </cell>
          <cell r="K225" t="str">
            <v>53</v>
          </cell>
          <cell r="L225">
            <v>531601</v>
          </cell>
          <cell r="M225" t="str">
            <v>Fondos de Reposición Cajas Chicas</v>
          </cell>
          <cell r="N225">
            <v>2401</v>
          </cell>
          <cell r="O225">
            <v>2</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row>
        <row r="226">
          <cell r="A226">
            <v>220</v>
          </cell>
          <cell r="B226" t="str">
            <v>E5. INSTITUCIONAL</v>
          </cell>
          <cell r="C226" t="str">
            <v>FORTALECER LAS CAPACIDADES DEL ESTADO CON ÉNFASIS EN LA ADMINISTRACIÓN DE JUSTICIA Y EFICIENCIA EN LOS PROCESOS DE REGULACIÓN Y CONTROL, CON INDEPENDENCIA Y AUTONOMÍA.</v>
          </cell>
          <cell r="D226" t="str">
            <v>INCREMENTAR LOS NIVELES DE SATISFACCIÓN DE LOS USUARIOS</v>
          </cell>
          <cell r="E226">
            <v>0</v>
          </cell>
          <cell r="F226" t="str">
            <v>01: ADMINISTRACIÓN CENTRAL</v>
          </cell>
          <cell r="G226" t="str">
            <v>COORDINACIÓN ZONAL 5</v>
          </cell>
          <cell r="H226" t="str">
            <v>SIN PROYECTO</v>
          </cell>
          <cell r="I226" t="str">
            <v>FONDOS DE REPOSICIÓN DE CAJA CHICA DE MANTENIMIENTO Y TRANSPORTE DE LA PROVINCIA DE SANTA ELENA</v>
          </cell>
          <cell r="J226" t="str">
            <v>NUEVO</v>
          </cell>
          <cell r="K226" t="str">
            <v>53</v>
          </cell>
          <cell r="L226">
            <v>531601</v>
          </cell>
          <cell r="M226" t="str">
            <v>Fondos de Reposición Cajas Chicas</v>
          </cell>
          <cell r="N226">
            <v>2401</v>
          </cell>
          <cell r="O226">
            <v>2</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row>
        <row r="227">
          <cell r="A227">
            <v>221</v>
          </cell>
          <cell r="B227" t="str">
            <v>E5. INSTITUCIONAL</v>
          </cell>
          <cell r="C227" t="str">
            <v>FORTALECER LAS CAPACIDADES DEL ESTADO CON ÉNFASIS EN LA ADMINISTRACIÓN DE JUSTICIA Y EFICIENCIA EN LOS PROCESOS DE REGULACIÓN Y CONTROL, CON INDEPENDENCIA Y AUTONOMÍA.</v>
          </cell>
          <cell r="D227" t="str">
            <v>INCREMENTAR LOS NIVELES DE SATISFACCIÓN DE LOS USUARIOS</v>
          </cell>
          <cell r="E227">
            <v>0</v>
          </cell>
          <cell r="F227" t="str">
            <v>01: ADMINISTRACIÓN CENTRAL</v>
          </cell>
          <cell r="G227" t="str">
            <v>COORDINACIÓN ZONAL 5</v>
          </cell>
          <cell r="H227" t="str">
            <v>SIN PROYECTO</v>
          </cell>
          <cell r="I227" t="str">
            <v>FONDOS DE REPOSICIÓN DE CAJA CHICA DE LA PROVINCIA GALÁPAGOS</v>
          </cell>
          <cell r="J227" t="str">
            <v>NUEVO</v>
          </cell>
          <cell r="K227" t="str">
            <v>53</v>
          </cell>
          <cell r="L227">
            <v>531601</v>
          </cell>
          <cell r="M227" t="str">
            <v>Fondos de Reposición Cajas Chicas</v>
          </cell>
          <cell r="N227">
            <v>2001</v>
          </cell>
          <cell r="O227">
            <v>2</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row>
        <row r="228">
          <cell r="A228">
            <v>222</v>
          </cell>
          <cell r="B228" t="str">
            <v>E5. INSTITUCIONAL</v>
          </cell>
          <cell r="C228" t="str">
            <v>FORTALECER LAS CAPACIDADES DEL ESTADO CON ÉNFASIS EN LA ADMINISTRACIÓN DE JUSTICIA Y EFICIENCIA EN LOS PROCESOS DE REGULACIÓN Y CONTROL, CON INDEPENDENCIA Y AUTONOMÍA.</v>
          </cell>
          <cell r="D228" t="str">
            <v>INCREMENTAR LOS NIVELES DE SATISFACCIÓN DE LOS USUARIOS</v>
          </cell>
          <cell r="E228">
            <v>0</v>
          </cell>
          <cell r="F228" t="str">
            <v>01: ADMINISTRACIÓN CENTRAL</v>
          </cell>
          <cell r="G228" t="str">
            <v>COORDINACIÓN ZONAL 5</v>
          </cell>
          <cell r="H228" t="str">
            <v>SIN PROYECTO</v>
          </cell>
          <cell r="I228" t="str">
            <v>VIÁTICOS Y SUBSISTENCIAS EN EL INTERIOR</v>
          </cell>
          <cell r="J228" t="str">
            <v>NUEVO</v>
          </cell>
          <cell r="K228" t="str">
            <v>53</v>
          </cell>
          <cell r="L228">
            <v>530303</v>
          </cell>
          <cell r="M228" t="str">
            <v>Viáticos y Subsistencias en el Interior</v>
          </cell>
          <cell r="N228">
            <v>2001</v>
          </cell>
          <cell r="O228">
            <v>2</v>
          </cell>
          <cell r="P228">
            <v>0</v>
          </cell>
          <cell r="Q228">
            <v>0</v>
          </cell>
          <cell r="R228">
            <v>2410</v>
          </cell>
          <cell r="S228">
            <v>0</v>
          </cell>
          <cell r="T228">
            <v>0</v>
          </cell>
          <cell r="U228">
            <v>0</v>
          </cell>
          <cell r="V228">
            <v>0</v>
          </cell>
          <cell r="W228">
            <v>640</v>
          </cell>
          <cell r="X228">
            <v>640</v>
          </cell>
          <cell r="Y228">
            <v>700</v>
          </cell>
          <cell r="Z228">
            <v>700</v>
          </cell>
          <cell r="AA228">
            <v>0</v>
          </cell>
          <cell r="AB228">
            <v>0</v>
          </cell>
          <cell r="AC228">
            <v>0</v>
          </cell>
          <cell r="AD228">
            <v>0</v>
          </cell>
          <cell r="AE228">
            <v>0</v>
          </cell>
          <cell r="AF228">
            <v>370</v>
          </cell>
          <cell r="AG228">
            <v>0</v>
          </cell>
          <cell r="AH228">
            <v>0</v>
          </cell>
          <cell r="AI228">
            <v>0</v>
          </cell>
          <cell r="AJ228">
            <v>0</v>
          </cell>
          <cell r="AK228">
            <v>0</v>
          </cell>
          <cell r="AL228">
            <v>0</v>
          </cell>
          <cell r="AM228">
            <v>700</v>
          </cell>
          <cell r="AN228">
            <v>700</v>
          </cell>
          <cell r="AO228">
            <v>0</v>
          </cell>
          <cell r="AP228">
            <v>0</v>
          </cell>
          <cell r="AQ228">
            <v>0</v>
          </cell>
          <cell r="AR228">
            <v>0</v>
          </cell>
          <cell r="AS228">
            <v>1320</v>
          </cell>
          <cell r="AT228">
            <v>210</v>
          </cell>
          <cell r="AU228">
            <v>210</v>
          </cell>
        </row>
        <row r="229">
          <cell r="A229">
            <v>223</v>
          </cell>
          <cell r="B229" t="str">
            <v>E5. INSTITUCIONAL</v>
          </cell>
          <cell r="C229" t="str">
            <v>FORTALECER LAS CAPACIDADES DEL ESTADO CON ÉNFASIS EN LA ADMINISTRACIÓN DE JUSTICIA Y EFICIENCIA EN LOS PROCESOS DE REGULACIÓN Y CONTROL, CON INDEPENDENCIA Y AUTONOMÍA.</v>
          </cell>
          <cell r="D229" t="str">
            <v>INCREMENTAR LOS NIVELES DE SATISFACCIÓN DE LOS USUARIOS</v>
          </cell>
          <cell r="E229">
            <v>0</v>
          </cell>
          <cell r="F229" t="str">
            <v>01: ADMINISTRACIÓN CENTRAL</v>
          </cell>
          <cell r="G229" t="str">
            <v>COORDINACIÓN ZONAL 5</v>
          </cell>
          <cell r="H229" t="str">
            <v>SIN PROYECTO</v>
          </cell>
          <cell r="I229" t="str">
            <v>PASAJES AL INTERIOR</v>
          </cell>
          <cell r="J229" t="str">
            <v>NUEVO</v>
          </cell>
          <cell r="K229" t="str">
            <v>53</v>
          </cell>
          <cell r="L229">
            <v>530301</v>
          </cell>
          <cell r="M229" t="str">
            <v>Pasajes al Interior</v>
          </cell>
          <cell r="N229">
            <v>2001</v>
          </cell>
          <cell r="O229">
            <v>2</v>
          </cell>
          <cell r="P229">
            <v>0</v>
          </cell>
          <cell r="Q229">
            <v>0</v>
          </cell>
          <cell r="R229">
            <v>484</v>
          </cell>
          <cell r="S229">
            <v>0</v>
          </cell>
          <cell r="T229">
            <v>0</v>
          </cell>
          <cell r="U229">
            <v>0</v>
          </cell>
          <cell r="V229">
            <v>0</v>
          </cell>
          <cell r="W229">
            <v>180</v>
          </cell>
          <cell r="X229">
            <v>180</v>
          </cell>
          <cell r="Y229">
            <v>120</v>
          </cell>
          <cell r="Z229">
            <v>120</v>
          </cell>
          <cell r="AA229">
            <v>0</v>
          </cell>
          <cell r="AB229">
            <v>0</v>
          </cell>
          <cell r="AC229">
            <v>0</v>
          </cell>
          <cell r="AD229">
            <v>0</v>
          </cell>
          <cell r="AE229">
            <v>0</v>
          </cell>
          <cell r="AF229">
            <v>64</v>
          </cell>
          <cell r="AG229">
            <v>0</v>
          </cell>
          <cell r="AH229">
            <v>0</v>
          </cell>
          <cell r="AI229">
            <v>0</v>
          </cell>
          <cell r="AJ229">
            <v>0</v>
          </cell>
          <cell r="AK229">
            <v>0</v>
          </cell>
          <cell r="AL229">
            <v>0</v>
          </cell>
          <cell r="AM229">
            <v>120</v>
          </cell>
          <cell r="AN229">
            <v>120</v>
          </cell>
          <cell r="AO229">
            <v>0</v>
          </cell>
          <cell r="AP229">
            <v>0</v>
          </cell>
          <cell r="AQ229">
            <v>0</v>
          </cell>
          <cell r="AR229">
            <v>0</v>
          </cell>
          <cell r="AS229">
            <v>442</v>
          </cell>
          <cell r="AT229">
            <v>32</v>
          </cell>
          <cell r="AU229">
            <v>32</v>
          </cell>
        </row>
        <row r="230">
          <cell r="A230">
            <v>224</v>
          </cell>
          <cell r="B230" t="str">
            <v>E5. INSTITUCIONAL</v>
          </cell>
          <cell r="C230" t="str">
            <v>FORTALECER LAS CAPACIDADES DEL ESTADO CON ÉNFASIS EN LA ADMINISTRACIÓN DE JUSTICIA Y EFICIENCIA EN LOS PROCESOS DE REGULACIÓN Y CONTROL, CON INDEPENDENCIA Y AUTONOMÍA.</v>
          </cell>
          <cell r="D230" t="str">
            <v>INCREMENTAR LOS NIVELES DE SATISFACCIÓN DE LOS USUARIOS</v>
          </cell>
          <cell r="E230">
            <v>0</v>
          </cell>
          <cell r="F230" t="str">
            <v>01: ADMINISTRACIÓN CENTRAL</v>
          </cell>
          <cell r="G230" t="str">
            <v>COORDINACIÓN ZONAL 5</v>
          </cell>
          <cell r="H230" t="str">
            <v>SIN PROYECTO</v>
          </cell>
          <cell r="I230" t="str">
            <v>ADQUISICIÓN DE ROLLOS DE PAPEL TÉRMICO PARA LOS EQUIPOS DE IMPRESIÓN  PARA LA COORDINACIÓN ZONAL 5 DEL REGISTRO CIVIL, IDENTIFICACIÓN Y CEDULACIÓN 2024</v>
          </cell>
          <cell r="J230" t="str">
            <v>NUEVO</v>
          </cell>
          <cell r="K230" t="str">
            <v>53</v>
          </cell>
          <cell r="L230">
            <v>530804</v>
          </cell>
          <cell r="M230" t="str">
            <v>Materiales de Oficina</v>
          </cell>
          <cell r="N230">
            <v>910</v>
          </cell>
          <cell r="O230">
            <v>2</v>
          </cell>
          <cell r="P230">
            <v>0</v>
          </cell>
          <cell r="Q230">
            <v>0</v>
          </cell>
          <cell r="R230">
            <v>1925</v>
          </cell>
          <cell r="S230">
            <v>0</v>
          </cell>
          <cell r="T230">
            <v>0</v>
          </cell>
          <cell r="U230">
            <v>0</v>
          </cell>
          <cell r="V230">
            <v>0</v>
          </cell>
          <cell r="W230">
            <v>0</v>
          </cell>
          <cell r="X230">
            <v>0</v>
          </cell>
          <cell r="Y230">
            <v>0</v>
          </cell>
          <cell r="Z230">
            <v>0</v>
          </cell>
          <cell r="AA230">
            <v>0</v>
          </cell>
          <cell r="AB230">
            <v>1925</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1925</v>
          </cell>
          <cell r="AT230">
            <v>0</v>
          </cell>
          <cell r="AU230">
            <v>0</v>
          </cell>
        </row>
        <row r="231">
          <cell r="A231">
            <v>225</v>
          </cell>
          <cell r="B231" t="str">
            <v>E5. INSTITUCIONAL</v>
          </cell>
          <cell r="C231" t="str">
            <v>FORTALECER LAS CAPACIDADES DEL ESTADO CON ÉNFASIS EN LA ADMINISTRACIÓN DE JUSTICIA Y EFICIENCIA EN LOS PROCESOS DE REGULACIÓN Y CONTROL, CON INDEPENDENCIA Y AUTONOMÍA.</v>
          </cell>
          <cell r="D231" t="str">
            <v>INCREMENTAR LOS NIVELES DE SATISFACCIÓN DE LOS USUARIOS</v>
          </cell>
          <cell r="E231">
            <v>0</v>
          </cell>
          <cell r="F231" t="str">
            <v>01: ADMINISTRACIÓN CENTRAL</v>
          </cell>
          <cell r="G231" t="str">
            <v>COORDINACIÓN ZONAL 5</v>
          </cell>
          <cell r="H231" t="str">
            <v>SIN PROYECTO</v>
          </cell>
          <cell r="I231" t="str">
            <v>CARTUCHO PARA KITS MOVILES DE LA COORDINACIÓN ZONAL 5 DEL REGISTRO CIVIL, IDENTIFICACIÓN Y CEDULACIÓN 2024</v>
          </cell>
          <cell r="J231" t="str">
            <v>NUEVO</v>
          </cell>
          <cell r="K231" t="str">
            <v>53</v>
          </cell>
          <cell r="L231">
            <v>530807</v>
          </cell>
          <cell r="M231" t="str">
            <v>Materiales de Impresión, Fotografía, Reproducción y Publicaciones</v>
          </cell>
          <cell r="N231">
            <v>910</v>
          </cell>
          <cell r="O231">
            <v>2</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row>
        <row r="232">
          <cell r="A232">
            <v>226</v>
          </cell>
          <cell r="B232" t="str">
            <v>E5. INSTITUCIONAL</v>
          </cell>
          <cell r="C232" t="str">
            <v>FORTALECER LAS CAPACIDADES DEL ESTADO CON ÉNFASIS EN LA ADMINISTRACIÓN DE JUSTICIA Y EFICIENCIA EN LOS PROCESOS DE REGULACIÓN Y CONTROL, CON INDEPENDENCIA Y AUTONOMÍA.</v>
          </cell>
          <cell r="D232" t="str">
            <v>INCREMENTAR LOS NIVELES DE SATISFACCIÓN DE LOS USUARIOS</v>
          </cell>
          <cell r="E232">
            <v>0</v>
          </cell>
          <cell r="F232" t="str">
            <v>01: ADMINISTRACIÓN CENTRAL</v>
          </cell>
          <cell r="G232" t="str">
            <v>COORDINACIÓN ZONAL 5</v>
          </cell>
          <cell r="H232" t="str">
            <v>SIN PROYECTO</v>
          </cell>
          <cell r="I232" t="str">
            <v>ADQUISICIÓN DE FUSORES  PARA LA COORDINACIÓN ZONAL 5 DEL REGISTRO CIVIL, IDENTIFICACIÓN Y CEDULACIÓN 2024</v>
          </cell>
          <cell r="J232" t="str">
            <v>NUEVO</v>
          </cell>
          <cell r="K232" t="str">
            <v>53</v>
          </cell>
          <cell r="L232">
            <v>530807</v>
          </cell>
          <cell r="M232" t="str">
            <v>Materiales de Impresión, Fotografía, Reproducción y Publicaciones</v>
          </cell>
          <cell r="N232">
            <v>910</v>
          </cell>
          <cell r="O232">
            <v>2</v>
          </cell>
          <cell r="P232">
            <v>0</v>
          </cell>
          <cell r="Q232">
            <v>0</v>
          </cell>
          <cell r="R232">
            <v>0</v>
          </cell>
          <cell r="S232">
            <v>0</v>
          </cell>
          <cell r="T232">
            <v>0</v>
          </cell>
          <cell r="U232">
            <v>0</v>
          </cell>
          <cell r="V232">
            <v>0</v>
          </cell>
          <cell r="W232">
            <v>0</v>
          </cell>
          <cell r="X232">
            <v>0</v>
          </cell>
          <cell r="Y232">
            <v>0</v>
          </cell>
          <cell r="Z232">
            <v>0</v>
          </cell>
          <cell r="AA232">
            <v>1338.4</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A233">
            <v>227</v>
          </cell>
          <cell r="B233" t="str">
            <v>E5. INSTITUCIONAL</v>
          </cell>
          <cell r="C233" t="str">
            <v>FORTALECER LAS CAPACIDADES DEL ESTADO CON ÉNFASIS EN LA ADMINISTRACIÓN DE JUSTICIA Y EFICIENCIA EN LOS PROCESOS DE REGULACIÓN Y CONTROL, CON INDEPENDENCIA Y AUTONOMÍA.</v>
          </cell>
          <cell r="D233" t="str">
            <v>INCREMENTAR LOS NIVELES DE SATISFACCIÓN DE LOS USUARIOS</v>
          </cell>
          <cell r="E233">
            <v>0</v>
          </cell>
          <cell r="F233" t="str">
            <v>01: ADMINISTRACIÓN CENTRAL</v>
          </cell>
          <cell r="G233" t="str">
            <v>COORDINACIÓN ZONAL 5</v>
          </cell>
          <cell r="H233" t="str">
            <v>SIN PROYECTO</v>
          </cell>
          <cell r="I233" t="str">
            <v>ADQUISICIÓN DE TONERS NO CATALOGADOS PARA LA COORDINACIÓN ZONAL 5 DE REGISTRO CIVIL, IDENTIFICACIÓN Y CEDULACIÓN</v>
          </cell>
          <cell r="J233" t="str">
            <v>NUEVO</v>
          </cell>
          <cell r="K233" t="str">
            <v>53</v>
          </cell>
          <cell r="L233">
            <v>530807</v>
          </cell>
          <cell r="M233" t="str">
            <v>Materiales de Impresión, Fotografía, Reproducción y Publicaciones</v>
          </cell>
          <cell r="N233">
            <v>910</v>
          </cell>
          <cell r="O233">
            <v>2</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row>
        <row r="234">
          <cell r="A234">
            <v>228</v>
          </cell>
          <cell r="B234" t="str">
            <v>E5. INSTITUCIONAL</v>
          </cell>
          <cell r="C234" t="str">
            <v>FORTALECER LAS CAPACIDADES DEL ESTADO CON ÉNFASIS EN LA ADMINISTRACIÓN DE JUSTICIA Y EFICIENCIA EN LOS PROCESOS DE REGULACIÓN Y CONTROL, CON INDEPENDENCIA Y AUTONOMÍA.</v>
          </cell>
          <cell r="D234" t="str">
            <v>INCREMENTAR LOS NIVELES DE SATISFACCIÓN DE LOS USUARIOS</v>
          </cell>
          <cell r="E234">
            <v>0</v>
          </cell>
          <cell r="F234" t="str">
            <v>01: ADMINISTRACIÓN CENTRAL</v>
          </cell>
          <cell r="G234" t="str">
            <v>COORDINACIÓN ZONAL 5</v>
          </cell>
          <cell r="H234" t="str">
            <v>SIN PROYECTO</v>
          </cell>
          <cell r="I234" t="str">
            <v>ADQUISICIÓN DE TONERS CATALOGADOS PARA LA COORDINACIÓN ZONAL 5 DE REGISTRO CIVIL, IDENTIFICACIÓN Y CEDULACIÓN</v>
          </cell>
          <cell r="J234" t="str">
            <v>NUEVO</v>
          </cell>
          <cell r="K234" t="str">
            <v>53</v>
          </cell>
          <cell r="L234">
            <v>530807</v>
          </cell>
          <cell r="M234" t="str">
            <v>Materiales de Impresión, Fotografía, Reproducción y Publicaciones</v>
          </cell>
          <cell r="N234">
            <v>910</v>
          </cell>
          <cell r="O234">
            <v>2</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row>
        <row r="235">
          <cell r="A235">
            <v>229</v>
          </cell>
          <cell r="B235" t="str">
            <v>E5. INSTITUCIONAL</v>
          </cell>
          <cell r="C235" t="str">
            <v>FORTALECER LAS CAPACIDADES DEL ESTADO CON ÉNFASIS EN LA ADMINISTRACIÓN DE JUSTICIA Y EFICIENCIA EN LOS PROCESOS DE REGULACIÓN Y CONTROL, CON INDEPENDENCIA Y AUTONOMÍA.</v>
          </cell>
          <cell r="D235" t="str">
            <v>INCREMENTAR LOS NIVELES DE SATISFACCIÓN DE LOS USUARIOS</v>
          </cell>
          <cell r="E235">
            <v>0</v>
          </cell>
          <cell r="F235" t="str">
            <v>01: ADMINISTRACIÓN CENTRAL</v>
          </cell>
          <cell r="G235" t="str">
            <v>COORDINACIÓN ZONAL 5</v>
          </cell>
          <cell r="H235" t="str">
            <v>SIN PROYECTO</v>
          </cell>
          <cell r="I235" t="str">
            <v>ADQUISICIÓN E INSTALACIÓN DE ACRÍLICOS INFORMATIVOS Y DE SUGERENCIAS PARA LAS AGENCIAS DE LA COORDINACIÓN ZONAL 5 DE REGISTRO CIVIL, IDENTIFICACIÓN Y CEDULACIÓN</v>
          </cell>
          <cell r="J235" t="str">
            <v>NUEVO</v>
          </cell>
          <cell r="K235" t="str">
            <v>53</v>
          </cell>
          <cell r="L235">
            <v>530807</v>
          </cell>
          <cell r="M235" t="str">
            <v>Materiales de Impresión, Fotografía, Reproducción y Publicaciones</v>
          </cell>
          <cell r="N235">
            <v>910</v>
          </cell>
          <cell r="O235">
            <v>2</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v>230</v>
          </cell>
          <cell r="B236" t="str">
            <v>E5. INSTITUCIONAL</v>
          </cell>
          <cell r="C236" t="str">
            <v>FORTALECER LAS CAPACIDADES DEL ESTADO CON ÉNFASIS EN LA ADMINISTRACIÓN DE JUSTICIA Y EFICIENCIA EN LOS PROCESOS DE REGULACIÓN Y CONTROL, CON INDEPENDENCIA Y AUTONOMÍA.</v>
          </cell>
          <cell r="D236" t="str">
            <v>INCREMENTAR LOS NIVELES DE SATISFACCIÓN DE LOS USUARIOS</v>
          </cell>
          <cell r="E236">
            <v>0</v>
          </cell>
          <cell r="F236" t="str">
            <v>01: ADMINISTRACIÓN CENTRAL</v>
          </cell>
          <cell r="G236" t="str">
            <v>COORDINACIÓN ZONAL 5</v>
          </cell>
          <cell r="H236" t="str">
            <v>SIN PROYECTO</v>
          </cell>
          <cell r="I236" t="str">
            <v>SERVICIO DE MANTENIMIENTO Y RECARGA DE EXTINTORES CONTRAINCENDIO DE LAS AGENCIAS DE LA PROVINCIA DE LOS RIOS Y SANTA ELENA PERTENECIENTES A LA COORDINACION ZONAL 5</v>
          </cell>
          <cell r="J236" t="str">
            <v>NUEVO</v>
          </cell>
          <cell r="K236" t="str">
            <v>53</v>
          </cell>
          <cell r="L236">
            <v>530203</v>
          </cell>
          <cell r="M236" t="str">
            <v>Almacenamiento, Embalaje, Desembalaje, Envase, Desenvase y Recarga de Extintores</v>
          </cell>
          <cell r="N236">
            <v>910</v>
          </cell>
          <cell r="O236">
            <v>2</v>
          </cell>
          <cell r="P236">
            <v>0</v>
          </cell>
          <cell r="Q236">
            <v>0</v>
          </cell>
          <cell r="R236">
            <v>635.95000000000005</v>
          </cell>
          <cell r="S236">
            <v>0</v>
          </cell>
          <cell r="T236">
            <v>0</v>
          </cell>
          <cell r="U236">
            <v>0</v>
          </cell>
          <cell r="V236">
            <v>0</v>
          </cell>
          <cell r="W236">
            <v>0</v>
          </cell>
          <cell r="X236">
            <v>0</v>
          </cell>
          <cell r="Y236">
            <v>0</v>
          </cell>
          <cell r="Z236">
            <v>0</v>
          </cell>
          <cell r="AA236">
            <v>635.95000000000005</v>
          </cell>
          <cell r="AB236">
            <v>635.95000000000005</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row>
        <row r="237">
          <cell r="A237">
            <v>231</v>
          </cell>
          <cell r="B237" t="str">
            <v>E5. INSTITUCIONAL</v>
          </cell>
          <cell r="C237" t="str">
            <v>FORTALECER LAS CAPACIDADES DEL ESTADO CON ÉNFASIS EN LA ADMINISTRACIÓN DE JUSTICIA Y EFICIENCIA EN LOS PROCESOS DE REGULACIÓN Y CONTROL, CON INDEPENDENCIA Y AUTONOMÍA.</v>
          </cell>
          <cell r="D237" t="str">
            <v>INCREMENTAR LOS NIVELES DE SATISFACCIÓN DE LOS USUARIOS</v>
          </cell>
          <cell r="E237">
            <v>0</v>
          </cell>
          <cell r="F237" t="str">
            <v>01: ADMINISTRACIÓN CENTRAL</v>
          </cell>
          <cell r="G237" t="str">
            <v>COORDINACIÓN ZONAL 5</v>
          </cell>
          <cell r="H237" t="str">
            <v>SIN PROYECTO</v>
          </cell>
          <cell r="I237" t="str">
            <v>SERVICIO DE MANTENIMIENTO Y RECARGA DE EXTINTORES CONTRAINCENDIO DE LAS AGENCIAS DE LA PROVINCIA DE GALÁPAGOS</v>
          </cell>
          <cell r="J237" t="str">
            <v>NUEVO</v>
          </cell>
          <cell r="K237" t="str">
            <v>53</v>
          </cell>
          <cell r="L237">
            <v>530203</v>
          </cell>
          <cell r="M237" t="str">
            <v>Almacenamiento, Embalaje, Desembalaje, Envase, Desenvase y Recarga de Extintores</v>
          </cell>
          <cell r="N237">
            <v>2001</v>
          </cell>
          <cell r="O237">
            <v>2</v>
          </cell>
          <cell r="P237">
            <v>0</v>
          </cell>
          <cell r="Q237">
            <v>0</v>
          </cell>
          <cell r="R237">
            <v>751</v>
          </cell>
          <cell r="S237">
            <v>0</v>
          </cell>
          <cell r="T237">
            <v>0</v>
          </cell>
          <cell r="U237">
            <v>0</v>
          </cell>
          <cell r="V237">
            <v>0</v>
          </cell>
          <cell r="W237">
            <v>0</v>
          </cell>
          <cell r="X237">
            <v>0</v>
          </cell>
          <cell r="Y237">
            <v>0</v>
          </cell>
          <cell r="Z237">
            <v>0</v>
          </cell>
          <cell r="AA237">
            <v>0</v>
          </cell>
          <cell r="AB237">
            <v>0</v>
          </cell>
          <cell r="AC237">
            <v>751</v>
          </cell>
          <cell r="AD237">
            <v>751</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v>232</v>
          </cell>
          <cell r="B238" t="str">
            <v>E5. INSTITUCIONAL</v>
          </cell>
          <cell r="C238" t="str">
            <v>FORTALECER LAS CAPACIDADES DEL ESTADO CON ÉNFASIS EN LA ADMINISTRACIÓN DE JUSTICIA Y EFICIENCIA EN LOS PROCESOS DE REGULACIÓN Y CONTROL, CON INDEPENDENCIA Y AUTONOMÍA.</v>
          </cell>
          <cell r="D238" t="str">
            <v>INCREMENTAR LOS NIVELES DE SATISFACCIÓN DE LOS USUARIOS</v>
          </cell>
          <cell r="E238">
            <v>0</v>
          </cell>
          <cell r="F238" t="str">
            <v>01: ADMINISTRACIÓN CENTRAL</v>
          </cell>
          <cell r="G238" t="str">
            <v>COORDINACIÓN ZONAL 5</v>
          </cell>
          <cell r="H238" t="str">
            <v>SIN PROYECTO</v>
          </cell>
          <cell r="I238" t="str">
            <v>CONSTRUCCION ESTRUCTURA METÁLICA PARA TECHO  Y COLOCACIÓN DE POLICARBONATO EN EL PATIO FRONTAL Y ÁREA DE CONDENSADORES DE AGENCIA SANTA ELENA</v>
          </cell>
          <cell r="J238" t="str">
            <v>NUEVO</v>
          </cell>
          <cell r="K238" t="str">
            <v>53</v>
          </cell>
          <cell r="L238">
            <v>530813</v>
          </cell>
          <cell r="M238" t="str">
            <v>Repuestos y Accesorios</v>
          </cell>
          <cell r="N238">
            <v>2401</v>
          </cell>
          <cell r="O238">
            <v>2</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v>233</v>
          </cell>
          <cell r="B239" t="str">
            <v>E5. INSTITUCIONAL</v>
          </cell>
          <cell r="C239" t="str">
            <v>FORTALECER LAS CAPACIDADES DEL ESTADO CON ÉNFASIS EN LA ADMINISTRACIÓN DE JUSTICIA Y EFICIENCIA EN LOS PROCESOS DE REGULACIÓN Y CONTROL, CON INDEPENDENCIA Y AUTONOMÍA.</v>
          </cell>
          <cell r="D239" t="str">
            <v>INCREMENTAR LOS NIVELES DE SATISFACCIÓN DE LOS USUARIOS</v>
          </cell>
          <cell r="E239">
            <v>0</v>
          </cell>
          <cell r="F239" t="str">
            <v>01: ADMINISTRACIÓN CENTRAL</v>
          </cell>
          <cell r="G239" t="str">
            <v>COORDINACIÓN ZONAL 5</v>
          </cell>
          <cell r="H239" t="str">
            <v>SIN PROYECTO</v>
          </cell>
          <cell r="I239" t="str">
            <v>ADQUISIÓN DE MATERIALES Y HERRAMIENTAS PARA EL PERSONAL DE MANTENIMIENTO DE LA  OFICINA TÉCNCICA DE SANTA ELENA</v>
          </cell>
          <cell r="J239" t="str">
            <v>NUEVO</v>
          </cell>
          <cell r="K239" t="str">
            <v>53</v>
          </cell>
          <cell r="L239">
            <v>530811</v>
          </cell>
          <cell r="M239" t="str">
            <v>Insumos, Materiales y Suministros para Construcción, Electricidad, Plomería, Carpintería, Señalización Vial, Navegación, Contra Incendios y Placas</v>
          </cell>
          <cell r="N239">
            <v>2401</v>
          </cell>
          <cell r="O239">
            <v>2</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row>
        <row r="240">
          <cell r="A240">
            <v>234</v>
          </cell>
          <cell r="B240" t="str">
            <v>E5. INSTITUCIONAL</v>
          </cell>
          <cell r="C240" t="str">
            <v>FORTALECER LAS CAPACIDADES DEL ESTADO CON ÉNFASIS EN LA ADMINISTRACIÓN DE JUSTICIA Y EFICIENCIA EN LOS PROCESOS DE REGULACIÓN Y CONTROL, CON INDEPENDENCIA Y AUTONOMÍA.</v>
          </cell>
          <cell r="D240" t="str">
            <v>INCREMENTAR LOS NIVELES DE SATISFACCIÓN DE LOS USUARIOS</v>
          </cell>
          <cell r="E240">
            <v>0</v>
          </cell>
          <cell r="F240" t="str">
            <v>01: ADMINISTRACIÓN CENTRAL</v>
          </cell>
          <cell r="G240" t="str">
            <v>COORDINACIÓN ZONAL 5</v>
          </cell>
          <cell r="H240" t="str">
            <v>SIN PROYECTO</v>
          </cell>
          <cell r="I240" t="str">
            <v>CANCELACIÓN DEL SERVICIO DE AGUA POTABLE  DE  LAS AGENCIAS DE LA PROVINCIA DE LOS RIOS PERTENECIENTES A LA COORDINACIÓN ZONAL 5, (DICIEMBRE 2023).</v>
          </cell>
          <cell r="J240" t="str">
            <v>ARRASTRE</v>
          </cell>
          <cell r="K240" t="str">
            <v>53</v>
          </cell>
          <cell r="L240">
            <v>530101</v>
          </cell>
          <cell r="M240" t="str">
            <v>Agua Potable</v>
          </cell>
          <cell r="N240">
            <v>1201</v>
          </cell>
          <cell r="O240">
            <v>2</v>
          </cell>
          <cell r="P240">
            <v>0</v>
          </cell>
          <cell r="Q240">
            <v>0</v>
          </cell>
          <cell r="R240">
            <v>14.79</v>
          </cell>
          <cell r="S240">
            <v>0</v>
          </cell>
          <cell r="T240">
            <v>0</v>
          </cell>
          <cell r="U240">
            <v>90</v>
          </cell>
          <cell r="V240">
            <v>14.79</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14.79</v>
          </cell>
          <cell r="AT240">
            <v>3.03</v>
          </cell>
          <cell r="AU240">
            <v>3.03</v>
          </cell>
        </row>
        <row r="241">
          <cell r="A241">
            <v>235</v>
          </cell>
          <cell r="B241" t="str">
            <v>E5. INSTITUCIONAL</v>
          </cell>
          <cell r="C241" t="str">
            <v>FORTALECER LAS CAPACIDADES DEL ESTADO CON ÉNFASIS EN LA ADMINISTRACIÓN DE JUSTICIA Y EFICIENCIA EN LOS PROCESOS DE REGULACIÓN Y CONTROL, CON INDEPENDENCIA Y AUTONOMÍA.</v>
          </cell>
          <cell r="D241" t="str">
            <v>INCREMENTAR LOS NIVELES DE SATISFACCIÓN DE LOS USUARIOS</v>
          </cell>
          <cell r="E241">
            <v>0</v>
          </cell>
          <cell r="F241" t="str">
            <v>01: ADMINISTRACIÓN CENTRAL</v>
          </cell>
          <cell r="G241" t="str">
            <v>COORDINACIÓN ZONAL 5</v>
          </cell>
          <cell r="H241" t="str">
            <v>SIN PROYECTO</v>
          </cell>
          <cell r="I241" t="str">
            <v>CANCELACIÓN DEL SERVICIO DE AGUA POTABLE PARA TODAS LAS AGENCIAS DE LA PROVINCIA DE LOS RIOS PERTENECIENTES A LA COORDINACIÓN ZONAL 5.</v>
          </cell>
          <cell r="J241" t="str">
            <v>NUEVO</v>
          </cell>
          <cell r="K241" t="str">
            <v>53</v>
          </cell>
          <cell r="L241">
            <v>530101</v>
          </cell>
          <cell r="M241" t="str">
            <v>Agua Potable</v>
          </cell>
          <cell r="N241">
            <v>1201</v>
          </cell>
          <cell r="O241">
            <v>2</v>
          </cell>
          <cell r="P241">
            <v>0</v>
          </cell>
          <cell r="Q241">
            <v>0</v>
          </cell>
          <cell r="R241">
            <v>880</v>
          </cell>
          <cell r="S241">
            <v>0</v>
          </cell>
          <cell r="T241">
            <v>0</v>
          </cell>
          <cell r="U241">
            <v>80</v>
          </cell>
          <cell r="V241">
            <v>80</v>
          </cell>
          <cell r="W241">
            <v>80</v>
          </cell>
          <cell r="X241">
            <v>80</v>
          </cell>
          <cell r="Y241">
            <v>80</v>
          </cell>
          <cell r="Z241">
            <v>80</v>
          </cell>
          <cell r="AA241">
            <v>80</v>
          </cell>
          <cell r="AB241">
            <v>80</v>
          </cell>
          <cell r="AC241">
            <v>80</v>
          </cell>
          <cell r="AD241">
            <v>80</v>
          </cell>
          <cell r="AE241">
            <v>80</v>
          </cell>
          <cell r="AF241">
            <v>80</v>
          </cell>
          <cell r="AG241">
            <v>80</v>
          </cell>
          <cell r="AH241">
            <v>80</v>
          </cell>
          <cell r="AI241">
            <v>80</v>
          </cell>
          <cell r="AJ241">
            <v>80</v>
          </cell>
          <cell r="AK241">
            <v>80</v>
          </cell>
          <cell r="AL241">
            <v>80</v>
          </cell>
          <cell r="AM241">
            <v>80</v>
          </cell>
          <cell r="AN241">
            <v>80</v>
          </cell>
          <cell r="AO241">
            <v>80</v>
          </cell>
          <cell r="AP241">
            <v>80</v>
          </cell>
          <cell r="AQ241">
            <v>0</v>
          </cell>
          <cell r="AR241">
            <v>0</v>
          </cell>
          <cell r="AS241">
            <v>880</v>
          </cell>
          <cell r="AT241">
            <v>880</v>
          </cell>
          <cell r="AU241">
            <v>220.1</v>
          </cell>
        </row>
        <row r="242">
          <cell r="A242">
            <v>236</v>
          </cell>
          <cell r="B242" t="str">
            <v>E5. INSTITUCIONAL</v>
          </cell>
          <cell r="C242" t="str">
            <v>FORTALECER LAS CAPACIDADES DEL ESTADO CON ÉNFASIS EN LA ADMINISTRACIÓN DE JUSTICIA Y EFICIENCIA EN LOS PROCESOS DE REGULACIÓN Y CONTROL, CON INDEPENDENCIA Y AUTONOMÍA.</v>
          </cell>
          <cell r="D242" t="str">
            <v>INCREMENTAR LOS NIVELES DE SATISFACCIÓN DE LOS USUARIOS</v>
          </cell>
          <cell r="E242">
            <v>0</v>
          </cell>
          <cell r="F242" t="str">
            <v>01: ADMINISTRACIÓN CENTRAL</v>
          </cell>
          <cell r="G242" t="str">
            <v>COORDINACIÓN ZONAL 5</v>
          </cell>
          <cell r="H242" t="str">
            <v>SIN PROYECTO</v>
          </cell>
          <cell r="I242" t="str">
            <v>CANCELACIÓN DEL SERVICIO DE AGUA POTABLE DE LAS AGENCIAS DE LA PROVINCIA DE SANTA ELENA PERTENECIENTES A LA COORDINACIÓN ZONAL 5, (DICIEMBRE 2023).</v>
          </cell>
          <cell r="J242" t="str">
            <v>ARRASTRE</v>
          </cell>
          <cell r="K242" t="str">
            <v>53</v>
          </cell>
          <cell r="L242">
            <v>530101</v>
          </cell>
          <cell r="M242" t="str">
            <v>Agua Potable</v>
          </cell>
          <cell r="N242">
            <v>2401</v>
          </cell>
          <cell r="O242">
            <v>2</v>
          </cell>
          <cell r="P242">
            <v>0</v>
          </cell>
          <cell r="Q242">
            <v>0</v>
          </cell>
          <cell r="R242">
            <v>12.22</v>
          </cell>
          <cell r="S242">
            <v>0</v>
          </cell>
          <cell r="T242">
            <v>0</v>
          </cell>
          <cell r="U242">
            <v>25</v>
          </cell>
          <cell r="V242">
            <v>12.22</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12.22</v>
          </cell>
          <cell r="AT242">
            <v>12.22</v>
          </cell>
          <cell r="AU242">
            <v>12.22</v>
          </cell>
        </row>
        <row r="243">
          <cell r="A243">
            <v>237</v>
          </cell>
          <cell r="B243" t="str">
            <v>E5. INSTITUCIONAL</v>
          </cell>
          <cell r="C243" t="str">
            <v>FORTALECER LAS CAPACIDADES DEL ESTADO CON ÉNFASIS EN LA ADMINISTRACIÓN DE JUSTICIA Y EFICIENCIA EN LOS PROCESOS DE REGULACIÓN Y CONTROL, CON INDEPENDENCIA Y AUTONOMÍA.</v>
          </cell>
          <cell r="D243" t="str">
            <v>INCREMENTAR LOS NIVELES DE SATISFACCIÓN DE LOS USUARIOS</v>
          </cell>
          <cell r="E243">
            <v>0</v>
          </cell>
          <cell r="F243" t="str">
            <v>01: ADMINISTRACIÓN CENTRAL</v>
          </cell>
          <cell r="G243" t="str">
            <v>COORDINACIÓN ZONAL 5</v>
          </cell>
          <cell r="H243" t="str">
            <v>SIN PROYECTO</v>
          </cell>
          <cell r="I243" t="str">
            <v>CANCELACIÓN DEL SERVICIO DE AGUA POTABLE DE LAS AGENCIAS DE LA PROVINCIA DE SANTA ELENA PERTENECIENTES A LA COORDINACIÓN ZONAL 5.</v>
          </cell>
          <cell r="J243" t="str">
            <v>NUEVO</v>
          </cell>
          <cell r="K243" t="str">
            <v>53</v>
          </cell>
          <cell r="L243">
            <v>530101</v>
          </cell>
          <cell r="M243" t="str">
            <v>Agua Potable</v>
          </cell>
          <cell r="N243">
            <v>2401</v>
          </cell>
          <cell r="O243">
            <v>2</v>
          </cell>
          <cell r="P243">
            <v>0</v>
          </cell>
          <cell r="Q243">
            <v>0</v>
          </cell>
          <cell r="R243">
            <v>220</v>
          </cell>
          <cell r="S243">
            <v>0</v>
          </cell>
          <cell r="T243">
            <v>0</v>
          </cell>
          <cell r="U243">
            <v>20</v>
          </cell>
          <cell r="V243">
            <v>11.58</v>
          </cell>
          <cell r="W243">
            <v>20</v>
          </cell>
          <cell r="X243">
            <v>20</v>
          </cell>
          <cell r="Y243">
            <v>20</v>
          </cell>
          <cell r="Z243">
            <v>20</v>
          </cell>
          <cell r="AA243">
            <v>20</v>
          </cell>
          <cell r="AB243">
            <v>20</v>
          </cell>
          <cell r="AC243">
            <v>20</v>
          </cell>
          <cell r="AD243">
            <v>20</v>
          </cell>
          <cell r="AE243">
            <v>20</v>
          </cell>
          <cell r="AF243">
            <v>20</v>
          </cell>
          <cell r="AG243">
            <v>20</v>
          </cell>
          <cell r="AH243">
            <v>20</v>
          </cell>
          <cell r="AI243">
            <v>20</v>
          </cell>
          <cell r="AJ243">
            <v>20</v>
          </cell>
          <cell r="AK243">
            <v>20</v>
          </cell>
          <cell r="AL243">
            <v>20</v>
          </cell>
          <cell r="AM243">
            <v>20</v>
          </cell>
          <cell r="AN243">
            <v>20</v>
          </cell>
          <cell r="AO243">
            <v>20</v>
          </cell>
          <cell r="AP243">
            <v>28.42</v>
          </cell>
          <cell r="AQ243">
            <v>0</v>
          </cell>
          <cell r="AR243">
            <v>0</v>
          </cell>
          <cell r="AS243">
            <v>220</v>
          </cell>
          <cell r="AT243">
            <v>220</v>
          </cell>
          <cell r="AU243">
            <v>36.450000000000003</v>
          </cell>
        </row>
        <row r="244">
          <cell r="A244">
            <v>238</v>
          </cell>
          <cell r="B244" t="str">
            <v>E5. INSTITUCIONAL</v>
          </cell>
          <cell r="C244" t="str">
            <v>FORTALECER LAS CAPACIDADES DEL ESTADO CON ÉNFASIS EN LA ADMINISTRACIÓN DE JUSTICIA Y EFICIENCIA EN LOS PROCESOS DE REGULACIÓN Y CONTROL, CON INDEPENDENCIA Y AUTONOMÍA.</v>
          </cell>
          <cell r="D244" t="str">
            <v>INCREMENTAR LOS NIVELES DE SATISFACCIÓN DE LOS USUARIOS</v>
          </cell>
          <cell r="E244">
            <v>0</v>
          </cell>
          <cell r="F244" t="str">
            <v>01: ADMINISTRACIÓN CENTRAL</v>
          </cell>
          <cell r="G244" t="str">
            <v>COORDINACIÓN ZONAL 5</v>
          </cell>
          <cell r="H244" t="str">
            <v>SIN PROYECTO</v>
          </cell>
          <cell r="I244" t="str">
            <v>CANCELACIÓN DEL SERVICIO DE AGUA POTABLE  DE LAS AGENCIAS DE LA PROVINCIA DE GALÁPAGOS PERTENECIENTES A LA COORDINACIÓN ZONAL 5, (DICIEMBRE 2023).</v>
          </cell>
          <cell r="J244" t="str">
            <v>ARRASTRE</v>
          </cell>
          <cell r="K244" t="str">
            <v>53</v>
          </cell>
          <cell r="L244">
            <v>530101</v>
          </cell>
          <cell r="M244" t="str">
            <v>Agua Potable</v>
          </cell>
          <cell r="N244">
            <v>2001</v>
          </cell>
          <cell r="O244">
            <v>2</v>
          </cell>
          <cell r="P244">
            <v>0</v>
          </cell>
          <cell r="Q244">
            <v>0</v>
          </cell>
          <cell r="R244">
            <v>30.51</v>
          </cell>
          <cell r="S244">
            <v>0</v>
          </cell>
          <cell r="T244">
            <v>0</v>
          </cell>
          <cell r="U244">
            <v>35</v>
          </cell>
          <cell r="V244">
            <v>30.51</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30.51</v>
          </cell>
          <cell r="AT244">
            <v>30.51</v>
          </cell>
          <cell r="AU244">
            <v>30.51</v>
          </cell>
        </row>
        <row r="245">
          <cell r="A245">
            <v>239</v>
          </cell>
          <cell r="B245" t="str">
            <v>E5. INSTITUCIONAL</v>
          </cell>
          <cell r="C245" t="str">
            <v>FORTALECER LAS CAPACIDADES DEL ESTADO CON ÉNFASIS EN LA ADMINISTRACIÓN DE JUSTICIA Y EFICIENCIA EN LOS PROCESOS DE REGULACIÓN Y CONTROL, CON INDEPENDENCIA Y AUTONOMÍA.</v>
          </cell>
          <cell r="D245" t="str">
            <v>INCREMENTAR LOS NIVELES DE SATISFACCIÓN DE LOS USUARIOS</v>
          </cell>
          <cell r="E245">
            <v>0</v>
          </cell>
          <cell r="F245" t="str">
            <v>01: ADMINISTRACIÓN CENTRAL</v>
          </cell>
          <cell r="G245" t="str">
            <v>COORDINACIÓN ZONAL 5</v>
          </cell>
          <cell r="H245" t="str">
            <v>SIN PROYECTO</v>
          </cell>
          <cell r="I245" t="str">
            <v>CANCELACIÓN DEL SERVICIO DE AGUA POTABLE DE LAS AGENCIAS DE LA PROVINCIA DE GALÁPAGOS PERTENECIENTES A LA COORDINACIÓN ZONAL 5</v>
          </cell>
          <cell r="J245" t="str">
            <v>NUEVO</v>
          </cell>
          <cell r="K245" t="str">
            <v>53</v>
          </cell>
          <cell r="L245">
            <v>530101</v>
          </cell>
          <cell r="M245" t="str">
            <v>Agua Potable</v>
          </cell>
          <cell r="N245">
            <v>2001</v>
          </cell>
          <cell r="O245">
            <v>2</v>
          </cell>
          <cell r="P245">
            <v>0</v>
          </cell>
          <cell r="Q245">
            <v>0</v>
          </cell>
          <cell r="R245">
            <v>495</v>
          </cell>
          <cell r="S245">
            <v>0</v>
          </cell>
          <cell r="T245">
            <v>0</v>
          </cell>
          <cell r="U245">
            <v>45</v>
          </cell>
          <cell r="V245">
            <v>29.03</v>
          </cell>
          <cell r="W245">
            <v>45</v>
          </cell>
          <cell r="X245">
            <v>45</v>
          </cell>
          <cell r="Y245">
            <v>45</v>
          </cell>
          <cell r="Z245">
            <v>45</v>
          </cell>
          <cell r="AA245">
            <v>45</v>
          </cell>
          <cell r="AB245">
            <v>45</v>
          </cell>
          <cell r="AC245">
            <v>45</v>
          </cell>
          <cell r="AD245">
            <v>45</v>
          </cell>
          <cell r="AE245">
            <v>45</v>
          </cell>
          <cell r="AF245">
            <v>45</v>
          </cell>
          <cell r="AG245">
            <v>45</v>
          </cell>
          <cell r="AH245">
            <v>45</v>
          </cell>
          <cell r="AI245">
            <v>45</v>
          </cell>
          <cell r="AJ245">
            <v>45</v>
          </cell>
          <cell r="AK245">
            <v>45</v>
          </cell>
          <cell r="AL245">
            <v>45</v>
          </cell>
          <cell r="AM245">
            <v>45</v>
          </cell>
          <cell r="AN245">
            <v>45</v>
          </cell>
          <cell r="AO245">
            <v>45</v>
          </cell>
          <cell r="AP245">
            <v>60.97</v>
          </cell>
          <cell r="AQ245">
            <v>0</v>
          </cell>
          <cell r="AR245">
            <v>0</v>
          </cell>
          <cell r="AS245">
            <v>495</v>
          </cell>
          <cell r="AT245">
            <v>495</v>
          </cell>
          <cell r="AU245">
            <v>52.13</v>
          </cell>
        </row>
        <row r="246">
          <cell r="A246">
            <v>240</v>
          </cell>
          <cell r="B246" t="str">
            <v>E5. INSTITUCIONAL</v>
          </cell>
          <cell r="C246" t="str">
            <v>FORTALECER LAS CAPACIDADES DEL ESTADO CON ÉNFASIS EN LA ADMINISTRACIÓN DE JUSTICIA Y EFICIENCIA EN LOS PROCESOS DE REGULACIÓN Y CONTROL, CON INDEPENDENCIA Y AUTONOMÍA.</v>
          </cell>
          <cell r="D246" t="str">
            <v>INCREMENTAR LOS NIVELES DE SATISFACCIÓN DE LOS USUARIOS</v>
          </cell>
          <cell r="E246">
            <v>0</v>
          </cell>
          <cell r="F246" t="str">
            <v>01: ADMINISTRACIÓN CENTRAL</v>
          </cell>
          <cell r="G246" t="str">
            <v>COORDINACIÓN ZONAL 5</v>
          </cell>
          <cell r="H246" t="str">
            <v>SIN PROYECTO</v>
          </cell>
          <cell r="I246" t="str">
            <v>CANCELACIÓN DEL SERVICIO DE ENERGÍA ELÉCTRICA DE LAS AGENCIAS DE LA PROVINCIA DE LOS RIOS PERTENECIENTES A LA COORDINACIÓN ZONAL 5, (DICIEMBRE 2023).</v>
          </cell>
          <cell r="J246" t="str">
            <v>ARRASTRE</v>
          </cell>
          <cell r="K246" t="str">
            <v>53</v>
          </cell>
          <cell r="L246">
            <v>530104</v>
          </cell>
          <cell r="M246" t="str">
            <v>Energía Eléctrica</v>
          </cell>
          <cell r="N246">
            <v>1201</v>
          </cell>
          <cell r="O246">
            <v>2</v>
          </cell>
          <cell r="P246">
            <v>0</v>
          </cell>
          <cell r="Q246">
            <v>0</v>
          </cell>
          <cell r="R246">
            <v>3397.88</v>
          </cell>
          <cell r="S246">
            <v>0</v>
          </cell>
          <cell r="T246">
            <v>0</v>
          </cell>
          <cell r="U246">
            <v>3800</v>
          </cell>
          <cell r="V246">
            <v>3397.88</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3800</v>
          </cell>
          <cell r="AT246">
            <v>3800</v>
          </cell>
          <cell r="AU246">
            <v>3397.88</v>
          </cell>
        </row>
        <row r="247">
          <cell r="A247">
            <v>241</v>
          </cell>
          <cell r="B247" t="str">
            <v>E5. INSTITUCIONAL</v>
          </cell>
          <cell r="C247" t="str">
            <v>FORTALECER LAS CAPACIDADES DEL ESTADO CON ÉNFASIS EN LA ADMINISTRACIÓN DE JUSTICIA Y EFICIENCIA EN LOS PROCESOS DE REGULACIÓN Y CONTROL, CON INDEPENDENCIA Y AUTONOMÍA.</v>
          </cell>
          <cell r="D247" t="str">
            <v>INCREMENTAR LOS NIVELES DE SATISFACCIÓN DE LOS USUARIOS</v>
          </cell>
          <cell r="E247">
            <v>0</v>
          </cell>
          <cell r="F247" t="str">
            <v>01: ADMINISTRACIÓN CENTRAL</v>
          </cell>
          <cell r="G247" t="str">
            <v>COORDINACIÓN ZONAL 5</v>
          </cell>
          <cell r="H247" t="str">
            <v>SIN PROYECTO</v>
          </cell>
          <cell r="I247" t="str">
            <v>CANCELACIÓN DEL SERVICIO DE ENERGÍA ELÉCTRICA DE  LAS AGENCIAS DE LA PROVINCIA DE LOS RIOS PERTENECIENTES A LA COORDINACIÓN ZONAL 5.</v>
          </cell>
          <cell r="J247" t="str">
            <v>NUEVO</v>
          </cell>
          <cell r="K247" t="str">
            <v>53</v>
          </cell>
          <cell r="L247">
            <v>530104</v>
          </cell>
          <cell r="M247" t="str">
            <v>Energía Eléctrica</v>
          </cell>
          <cell r="N247">
            <v>1201</v>
          </cell>
          <cell r="O247">
            <v>2</v>
          </cell>
          <cell r="P247">
            <v>0</v>
          </cell>
          <cell r="Q247">
            <v>0</v>
          </cell>
          <cell r="R247">
            <v>17872.580000000002</v>
          </cell>
          <cell r="S247">
            <v>0</v>
          </cell>
          <cell r="T247">
            <v>0</v>
          </cell>
          <cell r="U247">
            <v>4000</v>
          </cell>
          <cell r="V247">
            <v>3339.89</v>
          </cell>
          <cell r="W247">
            <v>4000</v>
          </cell>
          <cell r="X247">
            <v>3600</v>
          </cell>
          <cell r="Y247">
            <v>4000</v>
          </cell>
          <cell r="Z247">
            <v>4000</v>
          </cell>
          <cell r="AA247">
            <v>4000</v>
          </cell>
          <cell r="AB247">
            <v>4000</v>
          </cell>
          <cell r="AC247">
            <v>4000</v>
          </cell>
          <cell r="AD247">
            <v>1907.49</v>
          </cell>
          <cell r="AE247">
            <v>4000</v>
          </cell>
          <cell r="AF247">
            <v>0</v>
          </cell>
          <cell r="AG247">
            <v>4000</v>
          </cell>
          <cell r="AH247">
            <v>0</v>
          </cell>
          <cell r="AI247">
            <v>4000</v>
          </cell>
          <cell r="AJ247">
            <v>0</v>
          </cell>
          <cell r="AK247">
            <v>4000</v>
          </cell>
          <cell r="AL247">
            <v>0</v>
          </cell>
          <cell r="AM247">
            <v>1327.76</v>
          </cell>
          <cell r="AN247">
            <v>0</v>
          </cell>
          <cell r="AO247">
            <v>0</v>
          </cell>
          <cell r="AP247">
            <v>1025.2</v>
          </cell>
          <cell r="AQ247">
            <v>0</v>
          </cell>
          <cell r="AR247">
            <v>0</v>
          </cell>
          <cell r="AS247">
            <v>17505.37</v>
          </cell>
          <cell r="AT247">
            <v>17505.37</v>
          </cell>
          <cell r="AU247">
            <v>6394.01</v>
          </cell>
        </row>
        <row r="248">
          <cell r="A248">
            <v>242</v>
          </cell>
          <cell r="B248" t="str">
            <v>E5. INSTITUCIONAL</v>
          </cell>
          <cell r="C248" t="str">
            <v>FORTALECER LAS CAPACIDADES DEL ESTADO CON ÉNFASIS EN LA ADMINISTRACIÓN DE JUSTICIA Y EFICIENCIA EN LOS PROCESOS DE REGULACIÓN Y CONTROL, CON INDEPENDENCIA Y AUTONOMÍA.</v>
          </cell>
          <cell r="D248" t="str">
            <v>INCREMENTAR LOS NIVELES DE SATISFACCIÓN DE LOS USUARIOS</v>
          </cell>
          <cell r="E248">
            <v>0</v>
          </cell>
          <cell r="F248" t="str">
            <v>01: ADMINISTRACIÓN CENTRAL</v>
          </cell>
          <cell r="G248" t="str">
            <v>COORDINACIÓN ZONAL 5</v>
          </cell>
          <cell r="H248" t="str">
            <v>SIN PROYECTO</v>
          </cell>
          <cell r="I248" t="str">
            <v>CANCELACIÓN DEL SERVICIO DE ENERGÍA ELÉCTRICA DE LAS AGENCIAS DE LA PROVINCIA DE SANTA ELENA PERTENECIENTES A LA COORDINACIÓN ZONAL 5, (DICIEMBRE 2023).</v>
          </cell>
          <cell r="J248" t="str">
            <v>ARRASTRE</v>
          </cell>
          <cell r="K248" t="str">
            <v>53</v>
          </cell>
          <cell r="L248">
            <v>530104</v>
          </cell>
          <cell r="M248" t="str">
            <v>Energía Eléctrica</v>
          </cell>
          <cell r="N248">
            <v>2401</v>
          </cell>
          <cell r="O248">
            <v>2</v>
          </cell>
          <cell r="P248">
            <v>0</v>
          </cell>
          <cell r="Q248">
            <v>0</v>
          </cell>
          <cell r="R248">
            <v>564.71</v>
          </cell>
          <cell r="S248">
            <v>0</v>
          </cell>
          <cell r="T248">
            <v>0</v>
          </cell>
          <cell r="U248">
            <v>830</v>
          </cell>
          <cell r="V248">
            <v>564.71</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564.71</v>
          </cell>
          <cell r="AT248">
            <v>564.71</v>
          </cell>
          <cell r="AU248">
            <v>564.71</v>
          </cell>
        </row>
        <row r="249">
          <cell r="A249">
            <v>243</v>
          </cell>
          <cell r="B249" t="str">
            <v>E5. INSTITUCIONAL</v>
          </cell>
          <cell r="C249" t="str">
            <v>FORTALECER LAS CAPACIDADES DEL ESTADO CON ÉNFASIS EN LA ADMINISTRACIÓN DE JUSTICIA Y EFICIENCIA EN LOS PROCESOS DE REGULACIÓN Y CONTROL, CON INDEPENDENCIA Y AUTONOMÍA.</v>
          </cell>
          <cell r="D249" t="str">
            <v>INCREMENTAR LOS NIVELES DE SATISFACCIÓN DE LOS USUARIOS</v>
          </cell>
          <cell r="E249">
            <v>0</v>
          </cell>
          <cell r="F249" t="str">
            <v>01: ADMINISTRACIÓN CENTRAL</v>
          </cell>
          <cell r="G249" t="str">
            <v>COORDINACIÓN ZONAL 5</v>
          </cell>
          <cell r="H249" t="str">
            <v>SIN PROYECTO</v>
          </cell>
          <cell r="I249" t="str">
            <v>CANCELACIÓN DEL SERVICIO DE ENERGÍA ELÉCTRICA DE LAS AGENCIAS DE LA PROVINCIA DE SANTA ELENA PERTENECIENTES A LA COORDINACIÓN ZONAL 5</v>
          </cell>
          <cell r="J249" t="str">
            <v>NUEVO</v>
          </cell>
          <cell r="K249" t="str">
            <v>53</v>
          </cell>
          <cell r="L249">
            <v>530104</v>
          </cell>
          <cell r="M249" t="str">
            <v>Energía Eléctrica</v>
          </cell>
          <cell r="N249">
            <v>2401</v>
          </cell>
          <cell r="O249">
            <v>2</v>
          </cell>
          <cell r="P249">
            <v>0</v>
          </cell>
          <cell r="Q249">
            <v>0</v>
          </cell>
          <cell r="R249">
            <v>4186.84</v>
          </cell>
          <cell r="S249">
            <v>0</v>
          </cell>
          <cell r="T249">
            <v>0</v>
          </cell>
          <cell r="U249">
            <v>700</v>
          </cell>
          <cell r="V249">
            <v>0</v>
          </cell>
          <cell r="W249">
            <v>700</v>
          </cell>
          <cell r="X249">
            <v>700</v>
          </cell>
          <cell r="Y249">
            <v>700</v>
          </cell>
          <cell r="Z249">
            <v>700</v>
          </cell>
          <cell r="AA249">
            <v>700</v>
          </cell>
          <cell r="AB249">
            <v>700</v>
          </cell>
          <cell r="AC249">
            <v>700</v>
          </cell>
          <cell r="AD249">
            <v>700</v>
          </cell>
          <cell r="AE249">
            <v>700</v>
          </cell>
          <cell r="AF249">
            <v>686.84</v>
          </cell>
          <cell r="AG249">
            <v>700</v>
          </cell>
          <cell r="AH249">
            <v>0</v>
          </cell>
          <cell r="AI249">
            <v>700</v>
          </cell>
          <cell r="AJ249">
            <v>0</v>
          </cell>
          <cell r="AK249">
            <v>700</v>
          </cell>
          <cell r="AL249">
            <v>0</v>
          </cell>
          <cell r="AM249">
            <v>700</v>
          </cell>
          <cell r="AN249">
            <v>0</v>
          </cell>
          <cell r="AO249">
            <v>700</v>
          </cell>
          <cell r="AP249">
            <v>700</v>
          </cell>
          <cell r="AQ249">
            <v>0</v>
          </cell>
          <cell r="AR249">
            <v>0</v>
          </cell>
          <cell r="AS249">
            <v>4186.84</v>
          </cell>
          <cell r="AT249">
            <v>4186.84</v>
          </cell>
          <cell r="AU249">
            <v>1455.94</v>
          </cell>
        </row>
        <row r="250">
          <cell r="A250">
            <v>244</v>
          </cell>
          <cell r="B250" t="str">
            <v>E5. INSTITUCIONAL</v>
          </cell>
          <cell r="C250" t="str">
            <v>FORTALECER LAS CAPACIDADES DEL ESTADO CON ÉNFASIS EN LA ADMINISTRACIÓN DE JUSTICIA Y EFICIENCIA EN LOS PROCESOS DE REGULACIÓN Y CONTROL, CON INDEPENDENCIA Y AUTONOMÍA.</v>
          </cell>
          <cell r="D250" t="str">
            <v>INCREMENTAR LOS NIVELES DE SATISFACCIÓN DE LOS USUARIOS</v>
          </cell>
          <cell r="E250">
            <v>0</v>
          </cell>
          <cell r="F250" t="str">
            <v>01: ADMINISTRACIÓN CENTRAL</v>
          </cell>
          <cell r="G250" t="str">
            <v>COORDINACIÓN ZONAL 5</v>
          </cell>
          <cell r="H250" t="str">
            <v>SIN PROYECTO</v>
          </cell>
          <cell r="I250" t="str">
            <v>CANCELACIÓN DEL SERVICIO DE ENERGÍA ELÉCTRICA DE LAS AGENCIAS DE LA PROVINCIA DE GALÁPAGOS PERTENECIENTES A LA COORDINACIÓN ZONAL 5, (DICIEMBRE 2023).</v>
          </cell>
          <cell r="J250" t="str">
            <v>ARRASTRE</v>
          </cell>
          <cell r="K250" t="str">
            <v>53</v>
          </cell>
          <cell r="L250">
            <v>530104</v>
          </cell>
          <cell r="M250" t="str">
            <v>Energía Eléctrica</v>
          </cell>
          <cell r="N250">
            <v>2001</v>
          </cell>
          <cell r="O250">
            <v>2</v>
          </cell>
          <cell r="P250">
            <v>0</v>
          </cell>
          <cell r="Q250">
            <v>0</v>
          </cell>
          <cell r="R250">
            <v>28.61</v>
          </cell>
          <cell r="S250">
            <v>0</v>
          </cell>
          <cell r="T250">
            <v>0</v>
          </cell>
          <cell r="U250">
            <v>1100</v>
          </cell>
          <cell r="V250">
            <v>28.61</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28.61</v>
          </cell>
          <cell r="AT250">
            <v>28.61</v>
          </cell>
          <cell r="AU250">
            <v>28.61</v>
          </cell>
        </row>
        <row r="251">
          <cell r="A251">
            <v>245</v>
          </cell>
          <cell r="B251" t="str">
            <v>E5. INSTITUCIONAL</v>
          </cell>
          <cell r="C251" t="str">
            <v>FORTALECER LAS CAPACIDADES DEL ESTADO CON ÉNFASIS EN LA ADMINISTRACIÓN DE JUSTICIA Y EFICIENCIA EN LOS PROCESOS DE REGULACIÓN Y CONTROL, CON INDEPENDENCIA Y AUTONOMÍA.</v>
          </cell>
          <cell r="D251" t="str">
            <v>INCREMENTAR LOS NIVELES DE SATISFACCIÓN DE LOS USUARIOS</v>
          </cell>
          <cell r="E251">
            <v>0</v>
          </cell>
          <cell r="F251" t="str">
            <v>01: ADMINISTRACIÓN CENTRAL</v>
          </cell>
          <cell r="G251" t="str">
            <v>COORDINACIÓN ZONAL 5</v>
          </cell>
          <cell r="H251" t="str">
            <v>SIN PROYECTO</v>
          </cell>
          <cell r="I251" t="str">
            <v>CANCELACIÓN DEL SERVICIO DE ENERGÍA ELÉCTRICA DE  LAS AGENCIAS DE LA PROVINCIA DE GALÁPAGOS PERTENECIENTES A LA COORDINACIÓN ZONAL 5</v>
          </cell>
          <cell r="J251" t="str">
            <v>NUEVO</v>
          </cell>
          <cell r="K251" t="str">
            <v>53</v>
          </cell>
          <cell r="L251">
            <v>530104</v>
          </cell>
          <cell r="M251" t="str">
            <v>Energía Eléctrica</v>
          </cell>
          <cell r="N251">
            <v>2001</v>
          </cell>
          <cell r="O251">
            <v>2</v>
          </cell>
          <cell r="P251">
            <v>0</v>
          </cell>
          <cell r="Q251">
            <v>0</v>
          </cell>
          <cell r="R251">
            <v>11000</v>
          </cell>
          <cell r="S251">
            <v>0</v>
          </cell>
          <cell r="T251">
            <v>0</v>
          </cell>
          <cell r="U251">
            <v>1200</v>
          </cell>
          <cell r="V251">
            <v>732.96</v>
          </cell>
          <cell r="W251">
            <v>1200</v>
          </cell>
          <cell r="X251">
            <v>771.11</v>
          </cell>
          <cell r="Y251">
            <v>1200</v>
          </cell>
          <cell r="Z251">
            <v>1200</v>
          </cell>
          <cell r="AA251">
            <v>1200</v>
          </cell>
          <cell r="AB251">
            <v>1200</v>
          </cell>
          <cell r="AC251">
            <v>1200</v>
          </cell>
          <cell r="AD251">
            <v>1200</v>
          </cell>
          <cell r="AE251">
            <v>1200</v>
          </cell>
          <cell r="AF251">
            <v>1200</v>
          </cell>
          <cell r="AG251">
            <v>1200</v>
          </cell>
          <cell r="AH251">
            <v>1200</v>
          </cell>
          <cell r="AI251">
            <v>1200</v>
          </cell>
          <cell r="AJ251">
            <v>1200</v>
          </cell>
          <cell r="AK251">
            <v>1200</v>
          </cell>
          <cell r="AL251">
            <v>1200</v>
          </cell>
          <cell r="AM251">
            <v>200</v>
          </cell>
          <cell r="AN251">
            <v>200</v>
          </cell>
          <cell r="AO251">
            <v>0</v>
          </cell>
          <cell r="AP251">
            <v>895.93</v>
          </cell>
          <cell r="AQ251">
            <v>0</v>
          </cell>
          <cell r="AR251">
            <v>0</v>
          </cell>
          <cell r="AS251">
            <v>11000</v>
          </cell>
          <cell r="AT251">
            <v>11000</v>
          </cell>
          <cell r="AU251">
            <v>2301.75</v>
          </cell>
        </row>
        <row r="252">
          <cell r="A252">
            <v>246</v>
          </cell>
          <cell r="B252" t="str">
            <v>E5. INSTITUCIONAL</v>
          </cell>
          <cell r="C252" t="str">
            <v>FORTALECER LAS CAPACIDADES DEL ESTADO CON ÉNFASIS EN LA ADMINISTRACIÓN DE JUSTICIA Y EFICIENCIA EN LOS PROCESOS DE REGULACIÓN Y CONTROL, CON INDEPENDENCIA Y AUTONOMÍA.</v>
          </cell>
          <cell r="D252" t="str">
            <v>INCREMENTAR LOS NIVELES DE SATISFACCIÓN DE LOS USUARIOS</v>
          </cell>
          <cell r="E252">
            <v>0</v>
          </cell>
          <cell r="F252" t="str">
            <v>01: ADMINISTRACIÓN CENTRAL</v>
          </cell>
          <cell r="G252" t="str">
            <v>COORDINACIÓN ZONAL 5</v>
          </cell>
          <cell r="H252" t="str">
            <v>SIN PROYECTO</v>
          </cell>
          <cell r="I252" t="str">
            <v>CANCELACIÓN DEL SERVICIO DE TELECOMUNICACIONES DE LAS AGENCIAS DE LA PROVINCIA DE GALÁPAGOS PERTENECIENTES A LA COORDINACIÓN ZONAL 5, (DICIEMBRE 2023).</v>
          </cell>
          <cell r="J252" t="str">
            <v>ARRASTRE</v>
          </cell>
          <cell r="K252" t="str">
            <v>53</v>
          </cell>
          <cell r="L252">
            <v>530105</v>
          </cell>
          <cell r="M252" t="str">
            <v>Telecomunicaciones</v>
          </cell>
          <cell r="N252">
            <v>2001</v>
          </cell>
          <cell r="O252">
            <v>2</v>
          </cell>
          <cell r="P252">
            <v>0</v>
          </cell>
          <cell r="Q252">
            <v>0</v>
          </cell>
          <cell r="R252">
            <v>12.4</v>
          </cell>
          <cell r="S252">
            <v>0</v>
          </cell>
          <cell r="T252">
            <v>0</v>
          </cell>
          <cell r="U252">
            <v>20</v>
          </cell>
          <cell r="V252">
            <v>12.4</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12.4</v>
          </cell>
          <cell r="AT252">
            <v>12.4</v>
          </cell>
          <cell r="AU252">
            <v>12.4</v>
          </cell>
        </row>
        <row r="253">
          <cell r="A253">
            <v>247</v>
          </cell>
          <cell r="B253" t="str">
            <v>E5. INSTITUCIONAL</v>
          </cell>
          <cell r="C253" t="str">
            <v>FORTALECER LAS CAPACIDADES DEL ESTADO CON ÉNFASIS EN LA ADMINISTRACIÓN DE JUSTICIA Y EFICIENCIA EN LOS PROCESOS DE REGULACIÓN Y CONTROL, CON INDEPENDENCIA Y AUTONOMÍA.</v>
          </cell>
          <cell r="D253" t="str">
            <v>INCREMENTAR LOS NIVELES DE SATISFACCIÓN DE LOS USUARIOS</v>
          </cell>
          <cell r="E253">
            <v>0</v>
          </cell>
          <cell r="F253" t="str">
            <v>01: ADMINISTRACIÓN CENTRAL</v>
          </cell>
          <cell r="G253" t="str">
            <v>COORDINACIÓN ZONAL 5</v>
          </cell>
          <cell r="H253" t="str">
            <v>SIN PROYECTO</v>
          </cell>
          <cell r="I253" t="str">
            <v>CANCELACIÓN DEL SERVICIO DE TELECOMUNICACIONES DE LAS AGENCIAS DE LA PROVINCIA DE GALÁPAGOS PERTENECIENTES A LA COORDINACIÓN ZONAL 5.</v>
          </cell>
          <cell r="J253" t="str">
            <v>NUEVO</v>
          </cell>
          <cell r="K253" t="str">
            <v>53</v>
          </cell>
          <cell r="L253">
            <v>530105</v>
          </cell>
          <cell r="M253" t="str">
            <v>Telecomunicaciones</v>
          </cell>
          <cell r="N253">
            <v>2001</v>
          </cell>
          <cell r="O253">
            <v>2</v>
          </cell>
          <cell r="P253">
            <v>0</v>
          </cell>
          <cell r="Q253">
            <v>0</v>
          </cell>
          <cell r="R253">
            <v>193.88</v>
          </cell>
          <cell r="S253">
            <v>0</v>
          </cell>
          <cell r="T253">
            <v>0</v>
          </cell>
          <cell r="U253">
            <v>20</v>
          </cell>
          <cell r="V253">
            <v>12.67</v>
          </cell>
          <cell r="W253">
            <v>20</v>
          </cell>
          <cell r="X253">
            <v>20</v>
          </cell>
          <cell r="Y253">
            <v>20</v>
          </cell>
          <cell r="Z253">
            <v>20</v>
          </cell>
          <cell r="AA253">
            <v>20</v>
          </cell>
          <cell r="AB253">
            <v>20</v>
          </cell>
          <cell r="AC253">
            <v>20</v>
          </cell>
          <cell r="AD253">
            <v>20</v>
          </cell>
          <cell r="AE253">
            <v>20</v>
          </cell>
          <cell r="AF253">
            <v>20</v>
          </cell>
          <cell r="AG253">
            <v>20</v>
          </cell>
          <cell r="AH253">
            <v>20</v>
          </cell>
          <cell r="AI253">
            <v>20</v>
          </cell>
          <cell r="AJ253">
            <v>20</v>
          </cell>
          <cell r="AK253">
            <v>20</v>
          </cell>
          <cell r="AL253">
            <v>20</v>
          </cell>
          <cell r="AM253">
            <v>13.88</v>
          </cell>
          <cell r="AN253">
            <v>13.88</v>
          </cell>
          <cell r="AO253">
            <v>0</v>
          </cell>
          <cell r="AP253">
            <v>7.33</v>
          </cell>
          <cell r="AQ253">
            <v>0</v>
          </cell>
          <cell r="AR253">
            <v>0</v>
          </cell>
          <cell r="AS253">
            <v>193.88</v>
          </cell>
          <cell r="AT253">
            <v>193.88</v>
          </cell>
          <cell r="AU253">
            <v>25.07</v>
          </cell>
        </row>
        <row r="254">
          <cell r="A254">
            <v>248</v>
          </cell>
          <cell r="B254" t="str">
            <v>E5. INSTITUCIONAL</v>
          </cell>
          <cell r="C254" t="str">
            <v>FORTALECER LAS CAPACIDADES DEL ESTADO CON ÉNFASIS EN LA ADMINISTRACIÓN DE JUSTICIA Y EFICIENCIA EN LOS PROCESOS DE REGULACIÓN Y CONTROL, CON INDEPENDENCIA Y AUTONOMÍA.</v>
          </cell>
          <cell r="D254" t="str">
            <v>INCREMENTAR LOS NIVELES DE SATISFACCIÓN DE LOS USUARIOS</v>
          </cell>
          <cell r="E254">
            <v>0</v>
          </cell>
          <cell r="F254" t="str">
            <v>01: ADMINISTRACIÓN CENTRAL</v>
          </cell>
          <cell r="G254" t="str">
            <v>COORDINACIÓN ZONAL 5</v>
          </cell>
          <cell r="H254" t="str">
            <v>SIN PROYECTO</v>
          </cell>
          <cell r="I254" t="str">
            <v>CANCELACIÓN DE TASA POR CONCEPTO DE SERVICIO MANEJO RESIDUOS SÓLIDOS DE LAS AGENCIAS DE LA PROVINCIA DE GALÁPAGOS PERTENECIENTES A LA COORDINACIÓN ZONAL 5 (DICIEMBRE 2023).</v>
          </cell>
          <cell r="J254" t="str">
            <v>ARRASTRE</v>
          </cell>
          <cell r="K254" t="str">
            <v>57</v>
          </cell>
          <cell r="L254">
            <v>570102</v>
          </cell>
          <cell r="M254" t="str">
            <v>Tasas Generales, Impuestos, Contribuciones, Permisos, Licencias y Patentes</v>
          </cell>
          <cell r="N254">
            <v>2001</v>
          </cell>
          <cell r="O254">
            <v>2</v>
          </cell>
          <cell r="P254">
            <v>0</v>
          </cell>
          <cell r="Q254">
            <v>0</v>
          </cell>
          <cell r="R254">
            <v>130</v>
          </cell>
          <cell r="S254">
            <v>0</v>
          </cell>
          <cell r="T254">
            <v>0</v>
          </cell>
          <cell r="U254">
            <v>130</v>
          </cell>
          <cell r="V254">
            <v>130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130</v>
          </cell>
          <cell r="AT254">
            <v>130</v>
          </cell>
          <cell r="AU254">
            <v>31</v>
          </cell>
        </row>
        <row r="255">
          <cell r="A255">
            <v>249</v>
          </cell>
          <cell r="B255" t="str">
            <v>E5. INSTITUCIONAL</v>
          </cell>
          <cell r="C255" t="str">
            <v>FORTALECER LAS CAPACIDADES DEL ESTADO CON ÉNFASIS EN LA ADMINISTRACIÓN DE JUSTICIA Y EFICIENCIA EN LOS PROCESOS DE REGULACIÓN Y CONTROL, CON INDEPENDENCIA Y AUTONOMÍA.</v>
          </cell>
          <cell r="D255" t="str">
            <v>INCREMENTAR LOS NIVELES DE SATISFACCIÓN DE LOS USUARIOS</v>
          </cell>
          <cell r="E255">
            <v>0</v>
          </cell>
          <cell r="F255" t="str">
            <v>01: ADMINISTRACIÓN CENTRAL</v>
          </cell>
          <cell r="G255" t="str">
            <v>COORDINACIÓN ZONAL 5</v>
          </cell>
          <cell r="H255" t="str">
            <v>SIN PROYECTO</v>
          </cell>
          <cell r="I255" t="str">
            <v>CANCELACIÓN DE TASA POR CONCEPTO DE SERVICIO MANEJO RESIDUOS SÓLIDOS DE LAS AGENCIAS DE LA PROVINCIA DE GALÁPAGOS PERTENECIENTES A LA COORDINACIÓN ZONAL 5.</v>
          </cell>
          <cell r="J255" t="str">
            <v>NUEVO</v>
          </cell>
          <cell r="K255" t="str">
            <v>57</v>
          </cell>
          <cell r="L255">
            <v>570102</v>
          </cell>
          <cell r="M255" t="str">
            <v>Tasas Generales, Impuestos, Contribuciones, Permisos, Licencias y Patentes</v>
          </cell>
          <cell r="N255">
            <v>2001</v>
          </cell>
          <cell r="O255">
            <v>2</v>
          </cell>
          <cell r="P255">
            <v>0</v>
          </cell>
          <cell r="Q255">
            <v>0</v>
          </cell>
          <cell r="R255">
            <v>1390</v>
          </cell>
          <cell r="S255">
            <v>0</v>
          </cell>
          <cell r="T255">
            <v>0</v>
          </cell>
          <cell r="U255">
            <v>150</v>
          </cell>
          <cell r="V255">
            <v>150</v>
          </cell>
          <cell r="W255">
            <v>150</v>
          </cell>
          <cell r="X255">
            <v>150</v>
          </cell>
          <cell r="Y255">
            <v>150</v>
          </cell>
          <cell r="Z255">
            <v>150</v>
          </cell>
          <cell r="AA255">
            <v>150</v>
          </cell>
          <cell r="AB255">
            <v>150</v>
          </cell>
          <cell r="AC255">
            <v>150</v>
          </cell>
          <cell r="AD255">
            <v>150</v>
          </cell>
          <cell r="AE255">
            <v>150</v>
          </cell>
          <cell r="AF255">
            <v>150</v>
          </cell>
          <cell r="AG255">
            <v>150</v>
          </cell>
          <cell r="AH255">
            <v>150</v>
          </cell>
          <cell r="AI255">
            <v>150</v>
          </cell>
          <cell r="AJ255">
            <v>150</v>
          </cell>
          <cell r="AK255">
            <v>150</v>
          </cell>
          <cell r="AL255">
            <v>150</v>
          </cell>
          <cell r="AM255">
            <v>40</v>
          </cell>
          <cell r="AN255">
            <v>40</v>
          </cell>
          <cell r="AO255">
            <v>0</v>
          </cell>
          <cell r="AP255">
            <v>0</v>
          </cell>
          <cell r="AQ255">
            <v>0</v>
          </cell>
          <cell r="AR255">
            <v>0</v>
          </cell>
          <cell r="AS255">
            <v>1390</v>
          </cell>
          <cell r="AT255">
            <v>1390</v>
          </cell>
          <cell r="AU255">
            <v>255</v>
          </cell>
        </row>
        <row r="256">
          <cell r="A256">
            <v>250</v>
          </cell>
          <cell r="B256" t="str">
            <v>E5. INSTITUCIONAL</v>
          </cell>
          <cell r="C256" t="str">
            <v>FORTALECER LAS CAPACIDADES DEL ESTADO CON ÉNFASIS EN LA ADMINISTRACIÓN DE JUSTICIA Y EFICIENCIA EN LOS PROCESOS DE REGULACIÓN Y CONTROL, CON INDEPENDENCIA Y AUTONOMÍA.</v>
          </cell>
          <cell r="D256" t="str">
            <v>INCREMENTAR LOS NIVELES DE SATISFACCIÓN DE LOS USUARIOS</v>
          </cell>
          <cell r="E256">
            <v>0</v>
          </cell>
          <cell r="F256" t="str">
            <v>01: ADMINISTRACIÓN CENTRAL</v>
          </cell>
          <cell r="G256" t="str">
            <v>COORDINACIÓN ZONAL 5</v>
          </cell>
          <cell r="H256" t="str">
            <v>SIN PROYECTO</v>
          </cell>
          <cell r="I256" t="str">
            <v>CANCELACIÓN IMPUESTOS PREDIALES Y PERMISO DE FUNCIONAMIENTO 2024, DE LAS AGENCIAS DE LA PROVINCIA DE LOS RÍOS PERTENECIENTES A LA COORDINACIÓN ZONAL 5</v>
          </cell>
          <cell r="J256" t="str">
            <v>NUEVO</v>
          </cell>
          <cell r="K256" t="str">
            <v>57</v>
          </cell>
          <cell r="L256">
            <v>570102</v>
          </cell>
          <cell r="M256" t="str">
            <v>Tasas Generales, Impuestos, Contribuciones, Permisos, Licencias y Patentes</v>
          </cell>
          <cell r="N256">
            <v>1201</v>
          </cell>
          <cell r="O256">
            <v>2</v>
          </cell>
          <cell r="P256">
            <v>0</v>
          </cell>
          <cell r="Q256">
            <v>0</v>
          </cell>
          <cell r="R256">
            <v>900</v>
          </cell>
          <cell r="S256">
            <v>0</v>
          </cell>
          <cell r="T256">
            <v>0</v>
          </cell>
          <cell r="U256">
            <v>0</v>
          </cell>
          <cell r="V256">
            <v>0</v>
          </cell>
          <cell r="W256">
            <v>0</v>
          </cell>
          <cell r="X256">
            <v>0</v>
          </cell>
          <cell r="Y256">
            <v>0</v>
          </cell>
          <cell r="Z256">
            <v>0</v>
          </cell>
          <cell r="AA256">
            <v>0</v>
          </cell>
          <cell r="AB256">
            <v>900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row>
        <row r="257">
          <cell r="A257">
            <v>251</v>
          </cell>
          <cell r="B257" t="str">
            <v>E5. INSTITUCIONAL</v>
          </cell>
          <cell r="C257" t="str">
            <v>FORTALECER LAS CAPACIDADES DEL ESTADO CON ÉNFASIS EN LA ADMINISTRACIÓN DE JUSTICIA Y EFICIENCIA EN LOS PROCESOS DE REGULACIÓN Y CONTROL, CON INDEPENDENCIA Y AUTONOMÍA.</v>
          </cell>
          <cell r="D257" t="str">
            <v>INCREMENTAR LOS NIVELES DE SATISFACCIÓN DE LOS USUARIOS</v>
          </cell>
          <cell r="E257">
            <v>0</v>
          </cell>
          <cell r="F257" t="str">
            <v>01: ADMINISTRACIÓN CENTRAL</v>
          </cell>
          <cell r="G257" t="str">
            <v>COORDINACIÓN ZONAL 5</v>
          </cell>
          <cell r="H257" t="str">
            <v>SIN PROYECTO</v>
          </cell>
          <cell r="I257" t="str">
            <v>CANCELACIÓN IMPUESTOS PREDIALES Y PERMISO DE FUNCIONAMIENTO 2024, DE LAS AGENCIAS DE LA PROVINCIA DE SANTA ELENA PERTENECIENTES A LA COORDINACIÓN ZONAL 5</v>
          </cell>
          <cell r="J257" t="str">
            <v>NUEVO</v>
          </cell>
          <cell r="K257" t="str">
            <v>57</v>
          </cell>
          <cell r="L257">
            <v>570102</v>
          </cell>
          <cell r="M257" t="str">
            <v>Tasas Generales, Impuestos, Contribuciones, Permisos, Licencias y Patentes</v>
          </cell>
          <cell r="N257">
            <v>2401</v>
          </cell>
          <cell r="O257">
            <v>2</v>
          </cell>
          <cell r="P257">
            <v>0</v>
          </cell>
          <cell r="Q257">
            <v>0</v>
          </cell>
          <cell r="R257">
            <v>300</v>
          </cell>
          <cell r="S257">
            <v>0</v>
          </cell>
          <cell r="T257">
            <v>0</v>
          </cell>
          <cell r="U257">
            <v>0</v>
          </cell>
          <cell r="V257">
            <v>0</v>
          </cell>
          <cell r="W257">
            <v>300</v>
          </cell>
          <cell r="X257">
            <v>300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300</v>
          </cell>
          <cell r="AT257">
            <v>199.16</v>
          </cell>
          <cell r="AU257">
            <v>199.16</v>
          </cell>
        </row>
        <row r="258">
          <cell r="A258">
            <v>252</v>
          </cell>
          <cell r="B258" t="str">
            <v>E5. INSTITUCIONAL</v>
          </cell>
          <cell r="C258" t="str">
            <v>FORTALECER LAS CAPACIDADES DEL ESTADO CON ÉNFASIS EN LA ADMINISTRACIÓN DE JUSTICIA Y EFICIENCIA EN LOS PROCESOS DE REGULACIÓN Y CONTROL, CON INDEPENDENCIA Y AUTONOMÍA.</v>
          </cell>
          <cell r="D258" t="str">
            <v>INCREMENTAR LOS NIVELES DE SATISFACCIÓN DE LOS USUARIOS</v>
          </cell>
          <cell r="E258">
            <v>0</v>
          </cell>
          <cell r="F258" t="str">
            <v>01: ADMINISTRACIÓN CENTRAL</v>
          </cell>
          <cell r="G258" t="str">
            <v>COORDINACIÓN ZONAL 5</v>
          </cell>
          <cell r="H258" t="str">
            <v>SIN PROYECTO</v>
          </cell>
          <cell r="I258" t="str">
            <v>CANCELACIÓN IMPUESTOS PREDIALES Y PERMISO DE FUNCIONAMIENTO 2024, DE LAS AGENCIAS DE LA PROVINCIA DE GALÁPAGOS PERTENECIENTES A LA COORDINACIÓN ZONAL 5</v>
          </cell>
          <cell r="J258" t="str">
            <v>ARRASTRE</v>
          </cell>
          <cell r="K258" t="str">
            <v>57</v>
          </cell>
          <cell r="L258">
            <v>570102</v>
          </cell>
          <cell r="M258" t="str">
            <v>Tasas Generales, Impuestos, Contribuciones, Permisos, Licencias y Patentes</v>
          </cell>
          <cell r="N258">
            <v>2001</v>
          </cell>
          <cell r="O258">
            <v>2</v>
          </cell>
          <cell r="P258">
            <v>0</v>
          </cell>
          <cell r="Q258">
            <v>0</v>
          </cell>
          <cell r="R258">
            <v>300</v>
          </cell>
          <cell r="S258">
            <v>0</v>
          </cell>
          <cell r="T258">
            <v>0</v>
          </cell>
          <cell r="U258">
            <v>0</v>
          </cell>
          <cell r="V258">
            <v>0</v>
          </cell>
          <cell r="W258">
            <v>0</v>
          </cell>
          <cell r="X258">
            <v>0</v>
          </cell>
          <cell r="Y258">
            <v>300</v>
          </cell>
          <cell r="Z258">
            <v>300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300</v>
          </cell>
          <cell r="AT258">
            <v>300</v>
          </cell>
          <cell r="AU258">
            <v>0</v>
          </cell>
        </row>
        <row r="259">
          <cell r="A259">
            <v>253</v>
          </cell>
          <cell r="B259" t="str">
            <v>E5. INSTITUCIONAL</v>
          </cell>
          <cell r="C259" t="str">
            <v>FORTALECER LAS CAPACIDADES DEL ESTADO CON ÉNFASIS EN LA ADMINISTRACIÓN DE JUSTICIA Y EFICIENCIA EN LOS PROCESOS DE REGULACIÓN Y CONTROL, CON INDEPENDENCIA Y AUTONOMÍA.</v>
          </cell>
          <cell r="D259" t="str">
            <v>INCREMENTAR LOS NIVELES DE SATISFACCIÓN DE LOS USUARIOS</v>
          </cell>
          <cell r="E259">
            <v>0</v>
          </cell>
          <cell r="F259" t="str">
            <v>01: ADMINISTRACIÓN CENTRAL</v>
          </cell>
          <cell r="G259" t="str">
            <v>COORDINACIÓN ZONAL 5</v>
          </cell>
          <cell r="H259" t="str">
            <v>SIN PROYECTO</v>
          </cell>
          <cell r="I259" t="str">
            <v>CANCELACIÓN IMPUESTOS PREDIALES Y PERMISO DE FUNCIONAMIENTO 2024, DE LAS AGENCIAS DE LA PROVINCIA DE GALÁPAGOS PERTENECIENTES A LA COORDINACIÓN ZONAL 5</v>
          </cell>
          <cell r="J259" t="str">
            <v>NUEVO</v>
          </cell>
          <cell r="K259" t="str">
            <v>57</v>
          </cell>
          <cell r="L259">
            <v>570102</v>
          </cell>
          <cell r="M259" t="str">
            <v>Tasas Generales, Impuestos, Contribuciones, Permisos, Licencias y Patentes</v>
          </cell>
          <cell r="N259">
            <v>2001</v>
          </cell>
          <cell r="O259">
            <v>2</v>
          </cell>
          <cell r="P259">
            <v>0</v>
          </cell>
          <cell r="Q259">
            <v>0</v>
          </cell>
          <cell r="R259">
            <v>750</v>
          </cell>
          <cell r="S259">
            <v>0</v>
          </cell>
          <cell r="T259">
            <v>0</v>
          </cell>
          <cell r="U259">
            <v>0</v>
          </cell>
          <cell r="V259">
            <v>0</v>
          </cell>
          <cell r="W259">
            <v>750</v>
          </cell>
          <cell r="X259">
            <v>750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750</v>
          </cell>
          <cell r="AT259">
            <v>750</v>
          </cell>
          <cell r="AU259">
            <v>300</v>
          </cell>
        </row>
        <row r="260">
          <cell r="A260">
            <v>254</v>
          </cell>
          <cell r="B260" t="str">
            <v>E5. INSTITUCIONAL</v>
          </cell>
          <cell r="C260" t="str">
            <v>FORTALECER LAS CAPACIDADES DEL ESTADO CON ÉNFASIS EN LA ADMINISTRACIÓN DE JUSTICIA Y EFICIENCIA EN LOS PROCESOS DE REGULACIÓN Y CONTROL, CON INDEPENDENCIA Y AUTONOMÍA.</v>
          </cell>
          <cell r="D260" t="str">
            <v>INCREMENTAR LOS NIVELES DE SATISFACCIÓN DE LOS USUARIOS</v>
          </cell>
          <cell r="E260">
            <v>0</v>
          </cell>
          <cell r="F260" t="str">
            <v>01: ADMINISTRACIÓN CENTRAL</v>
          </cell>
          <cell r="G260" t="str">
            <v>COORDINACIÓN ZONAL 5</v>
          </cell>
          <cell r="H260" t="str">
            <v>SIN PROYECTO</v>
          </cell>
          <cell r="I260" t="str">
            <v>PAGO DE TASAS GENERALES - IMPUESTOS-CONTRIBUCIONES-PERMISOS-LICENCIAS Y PATENTES (CERTIFICADOS DE BIENES INMUEBLES, PERMISO DE FUNCIONAMIENTO E IMPUESTOS PREDIALES) DE LAS AGENCIAS DE LA PROVINCIA DE LOS RIOS PERTENECIENTES A LA COORDINACIÓN ZONAL 5</v>
          </cell>
          <cell r="J260" t="str">
            <v>NUEVO</v>
          </cell>
          <cell r="K260" t="str">
            <v>57</v>
          </cell>
          <cell r="L260">
            <v>570102</v>
          </cell>
          <cell r="M260" t="str">
            <v>Tasas Generales, Impuestos, Contribuciones, Permisos, Licencias y Patentes</v>
          </cell>
          <cell r="N260">
            <v>1201</v>
          </cell>
          <cell r="O260">
            <v>2</v>
          </cell>
          <cell r="P260">
            <v>0</v>
          </cell>
          <cell r="Q260">
            <v>0</v>
          </cell>
          <cell r="R260">
            <v>1095.67</v>
          </cell>
          <cell r="S260">
            <v>0</v>
          </cell>
          <cell r="T260">
            <v>0</v>
          </cell>
          <cell r="U260">
            <v>0</v>
          </cell>
          <cell r="V260">
            <v>0</v>
          </cell>
          <cell r="W260">
            <v>1095.67</v>
          </cell>
          <cell r="X260">
            <v>1095.67</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1095.67</v>
          </cell>
          <cell r="AT260">
            <v>766.92</v>
          </cell>
          <cell r="AU260">
            <v>766.92</v>
          </cell>
        </row>
        <row r="261">
          <cell r="A261">
            <v>255</v>
          </cell>
          <cell r="B261" t="str">
            <v>E5. INSTITUCIONAL</v>
          </cell>
          <cell r="C261" t="str">
            <v>FORTALECER LAS CAPACIDADES DEL ESTADO CON ÉNFASIS EN LA ADMINISTRACIÓN DE JUSTICIA Y EFICIENCIA EN LOS PROCESOS DE REGULACIÓN Y CONTROL, CON INDEPENDENCIA Y AUTONOMÍA.</v>
          </cell>
          <cell r="D261" t="str">
            <v>INCREMENTAR LOS NIVELES DE SATISFACCIÓN DE LOS USUARIOS</v>
          </cell>
          <cell r="E261">
            <v>0</v>
          </cell>
          <cell r="F261" t="str">
            <v>01: ADMINISTRACIÓN CENTRAL</v>
          </cell>
          <cell r="G261" t="str">
            <v>COORDINACIÓN ZONAL 5</v>
          </cell>
          <cell r="H261" t="str">
            <v>SIN PROYECTO</v>
          </cell>
          <cell r="I261" t="str">
            <v>PAGO DE TASAS GENERALES - IMPUESTOS-CONTRIBUCIONES-PERMISOS-LICENCIAS Y PATENTES (CERTIFICADOS DE BIENES INMUEBLES) LAS AGENCIAS DE LA PROVINCIA DE SANTA ELENA PERTENECIENTES A LA COORDINACIÓN ZONAL 5</v>
          </cell>
          <cell r="J261" t="str">
            <v>NUEVO</v>
          </cell>
          <cell r="K261" t="str">
            <v>57</v>
          </cell>
          <cell r="L261">
            <v>570102</v>
          </cell>
          <cell r="M261" t="str">
            <v>Tasas Generales, Impuestos, Contribuciones, Permisos, Licencias y Patentes</v>
          </cell>
          <cell r="N261">
            <v>2401</v>
          </cell>
          <cell r="O261">
            <v>2</v>
          </cell>
          <cell r="P261">
            <v>0</v>
          </cell>
          <cell r="Q261">
            <v>0</v>
          </cell>
          <cell r="R261">
            <v>100</v>
          </cell>
          <cell r="S261">
            <v>0</v>
          </cell>
          <cell r="T261">
            <v>0</v>
          </cell>
          <cell r="U261">
            <v>0</v>
          </cell>
          <cell r="V261">
            <v>0</v>
          </cell>
          <cell r="W261">
            <v>100</v>
          </cell>
          <cell r="X261">
            <v>100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100</v>
          </cell>
          <cell r="AT261">
            <v>0</v>
          </cell>
          <cell r="AU261">
            <v>0</v>
          </cell>
        </row>
        <row r="262">
          <cell r="A262">
            <v>256</v>
          </cell>
          <cell r="B262" t="str">
            <v>E5. INSTITUCIONAL</v>
          </cell>
          <cell r="C262" t="str">
            <v>FORTALECER LAS CAPACIDADES DEL ESTADO CON ÉNFASIS EN LA ADMINISTRACIÓN DE JUSTICIA Y EFICIENCIA EN LOS PROCESOS DE REGULACIÓN Y CONTROL, CON INDEPENDENCIA Y AUTONOMÍA.</v>
          </cell>
          <cell r="D262" t="str">
            <v>INCREMENTAR LOS NIVELES DE SATISFACCIÓN DE LOS USUARIOS</v>
          </cell>
          <cell r="E262">
            <v>0</v>
          </cell>
          <cell r="F262" t="str">
            <v>01: ADMINISTRACIÓN CENTRAL</v>
          </cell>
          <cell r="G262" t="str">
            <v>COORDINACIÓN ZONAL 5</v>
          </cell>
          <cell r="H262" t="str">
            <v>SIN PROYECTO</v>
          </cell>
          <cell r="I262" t="str">
            <v>PAGO DE TASAS GENERALES - IMPUESTOS-CONTRIBUCIONES-PERMISOS-LICENCIAS Y PATENTES (CERTIFICADOS DE BIENES INMUEBLES) LAS AGENCIAS DE LA PROVINCIA DE GALÁPAGOS PERTENECIENTES A LA COORDINACIÓN ZONAL 5</v>
          </cell>
          <cell r="J262" t="str">
            <v>NUEVO</v>
          </cell>
          <cell r="K262" t="str">
            <v>57</v>
          </cell>
          <cell r="L262">
            <v>570102</v>
          </cell>
          <cell r="M262" t="str">
            <v>Tasas Generales, Impuestos, Contribuciones, Permisos, Licencias y Patentes</v>
          </cell>
          <cell r="N262">
            <v>2001</v>
          </cell>
          <cell r="O262">
            <v>2</v>
          </cell>
          <cell r="P262">
            <v>0</v>
          </cell>
          <cell r="Q262">
            <v>0</v>
          </cell>
          <cell r="R262">
            <v>100</v>
          </cell>
          <cell r="S262">
            <v>0</v>
          </cell>
          <cell r="T262">
            <v>0</v>
          </cell>
          <cell r="U262">
            <v>0</v>
          </cell>
          <cell r="V262">
            <v>0</v>
          </cell>
          <cell r="W262">
            <v>100</v>
          </cell>
          <cell r="X262">
            <v>100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100</v>
          </cell>
          <cell r="AT262">
            <v>100</v>
          </cell>
          <cell r="AU262">
            <v>0</v>
          </cell>
        </row>
        <row r="263">
          <cell r="A263">
            <v>257</v>
          </cell>
          <cell r="B263" t="str">
            <v>E5. INSTITUCIONAL</v>
          </cell>
          <cell r="C263" t="str">
            <v>FORTALECER LAS CAPACIDADES DEL ESTADO CON ÉNFASIS EN LA ADMINISTRACIÓN DE JUSTICIA Y EFICIENCIA EN LOS PROCESOS DE REGULACIÓN Y CONTROL, CON INDEPENDENCIA Y AUTONOMÍA.</v>
          </cell>
          <cell r="D263" t="str">
            <v>INCREMENTAR LOS NIVELES DE SATISFACCIÓN DE LOS USUARIOS</v>
          </cell>
          <cell r="E263">
            <v>0</v>
          </cell>
          <cell r="F263" t="str">
            <v>01: ADMINISTRACIÓN CENTRAL</v>
          </cell>
          <cell r="G263" t="str">
            <v>COORDINACIÓN ZONAL 5</v>
          </cell>
          <cell r="H263" t="str">
            <v>SIN PROYECTO</v>
          </cell>
          <cell r="I263" t="str">
            <v>CANCELACIÓN DE REVISIÓN VEHICULAR  DEL PARQUE AUTOMOTOR DE LA COORDINACIÓN ZONAL 5.</v>
          </cell>
          <cell r="J263" t="str">
            <v>NUEVO</v>
          </cell>
          <cell r="K263" t="str">
            <v>57</v>
          </cell>
          <cell r="L263">
            <v>570102</v>
          </cell>
          <cell r="M263" t="str">
            <v>Tasas Generales, Impuestos, Contribuciones, Permisos, Licencias y Patentes</v>
          </cell>
          <cell r="N263">
            <v>910</v>
          </cell>
          <cell r="O263">
            <v>2</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row>
        <row r="264">
          <cell r="A264">
            <v>258</v>
          </cell>
          <cell r="B264" t="str">
            <v>E5. INSTITUCIONAL</v>
          </cell>
          <cell r="C264" t="str">
            <v>FORTALECER LAS CAPACIDADES DEL ESTADO CON ÉNFASIS EN LA ADMINISTRACIÓN DE JUSTICIA Y EFICIENCIA EN LOS PROCESOS DE REGULACIÓN Y CONTROL, CON INDEPENDENCIA Y AUTONOMÍA.</v>
          </cell>
          <cell r="D264" t="str">
            <v>INCREMENTAR LOS NIVELES DE SATISFACCIÓN DE LOS USUARIOS</v>
          </cell>
          <cell r="E264">
            <v>0</v>
          </cell>
          <cell r="F264" t="str">
            <v>01: ADMINISTRACIÓN CENTRAL</v>
          </cell>
          <cell r="G264" t="str">
            <v>COORDINACIÓN ZONAL 5</v>
          </cell>
          <cell r="H264" t="str">
            <v>SIN PROYECTO</v>
          </cell>
          <cell r="I264" t="str">
            <v>SERVICIO DE ABASTECIMIENTO DE COMBUSTIBLE DIESEL PARA VEHÍCULO INSTITUCIONAL DE PLACAS PEQ773 DE LA PROVINCIA SANTA ELENA,</v>
          </cell>
          <cell r="J264" t="str">
            <v>NUEVO</v>
          </cell>
          <cell r="K264" t="str">
            <v>53</v>
          </cell>
          <cell r="L264">
            <v>530255</v>
          </cell>
          <cell r="M264" t="str">
            <v>Combustibles</v>
          </cell>
          <cell r="N264">
            <v>2401</v>
          </cell>
          <cell r="O264">
            <v>2</v>
          </cell>
          <cell r="P264">
            <v>0</v>
          </cell>
          <cell r="Q264">
            <v>0</v>
          </cell>
          <cell r="R264">
            <v>1200</v>
          </cell>
          <cell r="S264">
            <v>0</v>
          </cell>
          <cell r="T264">
            <v>0</v>
          </cell>
          <cell r="U264">
            <v>109.1</v>
          </cell>
          <cell r="V264">
            <v>0</v>
          </cell>
          <cell r="W264">
            <v>109.09</v>
          </cell>
          <cell r="X264">
            <v>0</v>
          </cell>
          <cell r="Y264">
            <v>109.09</v>
          </cell>
          <cell r="Z264">
            <v>120</v>
          </cell>
          <cell r="AA264">
            <v>109.09</v>
          </cell>
          <cell r="AB264">
            <v>120</v>
          </cell>
          <cell r="AC264">
            <v>109.09</v>
          </cell>
          <cell r="AD264">
            <v>120</v>
          </cell>
          <cell r="AE264">
            <v>23.05</v>
          </cell>
          <cell r="AF264">
            <v>120</v>
          </cell>
          <cell r="AG264">
            <v>0</v>
          </cell>
          <cell r="AH264">
            <v>120</v>
          </cell>
          <cell r="AI264">
            <v>0</v>
          </cell>
          <cell r="AJ264">
            <v>120</v>
          </cell>
          <cell r="AK264">
            <v>0</v>
          </cell>
          <cell r="AL264">
            <v>120</v>
          </cell>
          <cell r="AM264">
            <v>0</v>
          </cell>
          <cell r="AN264">
            <v>120</v>
          </cell>
          <cell r="AO264">
            <v>0</v>
          </cell>
          <cell r="AP264">
            <v>240</v>
          </cell>
          <cell r="AQ264">
            <v>0</v>
          </cell>
          <cell r="AR264">
            <v>0</v>
          </cell>
          <cell r="AS264">
            <v>1200</v>
          </cell>
          <cell r="AT264">
            <v>0</v>
          </cell>
          <cell r="AU264">
            <v>0</v>
          </cell>
        </row>
        <row r="265">
          <cell r="A265">
            <v>259</v>
          </cell>
          <cell r="B265" t="str">
            <v>E5. INSTITUCIONAL</v>
          </cell>
          <cell r="C265" t="str">
            <v>FORTALECER LAS CAPACIDADES DEL ESTADO CON ÉNFASIS EN LA ADMINISTRACIÓN DE JUSTICIA Y EFICIENCIA EN LOS PROCESOS DE REGULACIÓN Y CONTROL, CON INDEPENDENCIA Y AUTONOMÍA.</v>
          </cell>
          <cell r="D265" t="str">
            <v>INCREMENTAR LOS NIVELES DE SATISFACCIÓN DE LOS USUARIOS</v>
          </cell>
          <cell r="E265">
            <v>0</v>
          </cell>
          <cell r="F265" t="str">
            <v>01: ADMINISTRACIÓN CENTRAL</v>
          </cell>
          <cell r="G265" t="str">
            <v>COORDINACIÓN ZONAL 5</v>
          </cell>
          <cell r="H265" t="str">
            <v>SIN PROYECTO</v>
          </cell>
          <cell r="I265" t="str">
            <v>SERVICIO DE ABASTECIMIENTO DE COMBUSTIBLE DIESEL PARA VEHÍCULO INSTITUCIONAL DE PLACAS PEQ-1017 Y GENERADORES DE LA PROVINCIA LOS RÍOS.</v>
          </cell>
          <cell r="J265" t="str">
            <v>NUEVO</v>
          </cell>
          <cell r="K265" t="str">
            <v>53</v>
          </cell>
          <cell r="L265">
            <v>530255</v>
          </cell>
          <cell r="M265" t="str">
            <v>Combustibles</v>
          </cell>
          <cell r="N265">
            <v>1201</v>
          </cell>
          <cell r="O265">
            <v>2</v>
          </cell>
          <cell r="P265">
            <v>0</v>
          </cell>
          <cell r="Q265">
            <v>0</v>
          </cell>
          <cell r="R265">
            <v>466.01</v>
          </cell>
          <cell r="S265">
            <v>0</v>
          </cell>
          <cell r="T265">
            <v>0</v>
          </cell>
          <cell r="U265">
            <v>100</v>
          </cell>
          <cell r="V265">
            <v>0</v>
          </cell>
          <cell r="W265">
            <v>100</v>
          </cell>
          <cell r="X265">
            <v>0</v>
          </cell>
          <cell r="Y265">
            <v>100</v>
          </cell>
          <cell r="Z265">
            <v>0</v>
          </cell>
          <cell r="AA265">
            <v>100</v>
          </cell>
          <cell r="AB265">
            <v>0</v>
          </cell>
          <cell r="AC265">
            <v>66.010000000000005</v>
          </cell>
          <cell r="AD265">
            <v>200</v>
          </cell>
          <cell r="AE265">
            <v>0</v>
          </cell>
          <cell r="AF265">
            <v>0</v>
          </cell>
          <cell r="AG265">
            <v>0</v>
          </cell>
          <cell r="AH265">
            <v>0</v>
          </cell>
          <cell r="AI265">
            <v>0</v>
          </cell>
          <cell r="AJ265">
            <v>0</v>
          </cell>
          <cell r="AK265">
            <v>0</v>
          </cell>
          <cell r="AL265">
            <v>0</v>
          </cell>
          <cell r="AM265">
            <v>0</v>
          </cell>
          <cell r="AN265">
            <v>0</v>
          </cell>
          <cell r="AO265">
            <v>0</v>
          </cell>
          <cell r="AP265">
            <v>266.01</v>
          </cell>
          <cell r="AQ265">
            <v>0</v>
          </cell>
          <cell r="AR265">
            <v>0</v>
          </cell>
          <cell r="AS265">
            <v>0</v>
          </cell>
          <cell r="AT265">
            <v>0</v>
          </cell>
          <cell r="AU265">
            <v>0</v>
          </cell>
        </row>
        <row r="266">
          <cell r="A266">
            <v>260</v>
          </cell>
          <cell r="B266" t="str">
            <v>E5. INSTITUCIONAL</v>
          </cell>
          <cell r="C266" t="str">
            <v>FORTALECER LAS CAPACIDADES DEL ESTADO CON ÉNFASIS EN LA ADMINISTRACIÓN DE JUSTICIA Y EFICIENCIA EN LOS PROCESOS DE REGULACIÓN Y CONTROL, CON INDEPENDENCIA Y AUTONOMÍA.</v>
          </cell>
          <cell r="D266" t="str">
            <v>INCREMENTAR LOS NIVELES DE SATISFACCIÓN DE LOS USUARIOS</v>
          </cell>
          <cell r="E266">
            <v>0</v>
          </cell>
          <cell r="F266" t="str">
            <v>01: ADMINISTRACIÓN CENTRAL</v>
          </cell>
          <cell r="G266" t="str">
            <v>COORDINACIÓN ZONAL 5</v>
          </cell>
          <cell r="H266" t="str">
            <v>SIN PROYECTO</v>
          </cell>
          <cell r="I266" t="str">
            <v>SERVICIO DE ABASTECIMIENTO DE COMBUSTIBLE DIESEL PARA VEHÍCULO INSTITUCIONAL DE PLACAS PEI 2325 DE LA COORDINACIÓN ZONAL 5.</v>
          </cell>
          <cell r="J266" t="str">
            <v>NUEVO</v>
          </cell>
          <cell r="K266" t="str">
            <v>53</v>
          </cell>
          <cell r="L266">
            <v>530255</v>
          </cell>
          <cell r="M266" t="str">
            <v>Combustibles</v>
          </cell>
          <cell r="N266">
            <v>910</v>
          </cell>
          <cell r="O266">
            <v>2</v>
          </cell>
          <cell r="P266">
            <v>0</v>
          </cell>
          <cell r="Q266">
            <v>0</v>
          </cell>
          <cell r="R266">
            <v>1400</v>
          </cell>
          <cell r="S266">
            <v>0</v>
          </cell>
          <cell r="T266">
            <v>0</v>
          </cell>
          <cell r="U266">
            <v>127.3</v>
          </cell>
          <cell r="V266">
            <v>0</v>
          </cell>
          <cell r="W266">
            <v>127.27</v>
          </cell>
          <cell r="X266">
            <v>127.27</v>
          </cell>
          <cell r="Y266">
            <v>127.27</v>
          </cell>
          <cell r="Z266">
            <v>127.27</v>
          </cell>
          <cell r="AA266">
            <v>127.27</v>
          </cell>
          <cell r="AB266">
            <v>127.27</v>
          </cell>
          <cell r="AC266">
            <v>127.27</v>
          </cell>
          <cell r="AD266">
            <v>127.27</v>
          </cell>
          <cell r="AE266">
            <v>127.27</v>
          </cell>
          <cell r="AF266">
            <v>127.27</v>
          </cell>
          <cell r="AG266">
            <v>127.27</v>
          </cell>
          <cell r="AH266">
            <v>127.27</v>
          </cell>
          <cell r="AI266">
            <v>127.27</v>
          </cell>
          <cell r="AJ266">
            <v>127.27</v>
          </cell>
          <cell r="AK266">
            <v>127.27</v>
          </cell>
          <cell r="AL266">
            <v>127.27</v>
          </cell>
          <cell r="AM266">
            <v>127.27</v>
          </cell>
          <cell r="AN266">
            <v>127.27</v>
          </cell>
          <cell r="AO266">
            <v>127.27</v>
          </cell>
          <cell r="AP266">
            <v>254.57</v>
          </cell>
          <cell r="AQ266">
            <v>0</v>
          </cell>
          <cell r="AR266">
            <v>0</v>
          </cell>
          <cell r="AS266">
            <v>1400</v>
          </cell>
          <cell r="AT266">
            <v>0</v>
          </cell>
          <cell r="AU266">
            <v>0</v>
          </cell>
        </row>
        <row r="267">
          <cell r="A267">
            <v>261</v>
          </cell>
          <cell r="B267" t="str">
            <v>E5. INSTITUCIONAL</v>
          </cell>
          <cell r="C267" t="str">
            <v>FORTALECER LAS CAPACIDADES DEL ESTADO CON ÉNFASIS EN LA ADMINISTRACIÓN DE JUSTICIA Y EFICIENCIA EN LOS PROCESOS DE REGULACIÓN Y CONTROL, CON INDEPENDENCIA Y AUTONOMÍA.</v>
          </cell>
          <cell r="D267" t="str">
            <v>INCREMENTAR LOS NIVELES DE SATISFACCIÓN DE LOS USUARIOS</v>
          </cell>
          <cell r="E267">
            <v>0</v>
          </cell>
          <cell r="F267" t="str">
            <v>01: ADMINISTRACIÓN CENTRAL</v>
          </cell>
          <cell r="G267" t="str">
            <v>COORDINACIÓN ZONAL 5</v>
          </cell>
          <cell r="H267" t="str">
            <v>SIN PROYECTO</v>
          </cell>
          <cell r="I267" t="str">
            <v>SERVICIO DE ABASTECIMIENTO DE COMBUSTIBLE DIESEL PARA VEHÍCULO INSTITUCIONAL DE PLACAS PEQ773 DE LA PROVINCIA SANTA ELENA,</v>
          </cell>
          <cell r="J267" t="str">
            <v>ARRASTRE</v>
          </cell>
          <cell r="K267" t="str">
            <v>53</v>
          </cell>
          <cell r="L267">
            <v>530255</v>
          </cell>
          <cell r="M267" t="str">
            <v>Combustibles</v>
          </cell>
          <cell r="N267">
            <v>2401</v>
          </cell>
          <cell r="O267">
            <v>2</v>
          </cell>
          <cell r="P267">
            <v>0</v>
          </cell>
          <cell r="Q267">
            <v>0</v>
          </cell>
          <cell r="R267">
            <v>69.760000000000005</v>
          </cell>
          <cell r="S267">
            <v>0</v>
          </cell>
          <cell r="T267">
            <v>0</v>
          </cell>
          <cell r="U267">
            <v>138.37</v>
          </cell>
          <cell r="V267">
            <v>69.760000000000005</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69.760000000000005</v>
          </cell>
          <cell r="AT267">
            <v>69.760000000000005</v>
          </cell>
          <cell r="AU267">
            <v>69.760000000000005</v>
          </cell>
        </row>
        <row r="268">
          <cell r="A268">
            <v>262</v>
          </cell>
          <cell r="B268" t="str">
            <v>E5. INSTITUCIONAL</v>
          </cell>
          <cell r="C268" t="str">
            <v>FORTALECER LAS CAPACIDADES DEL ESTADO CON ÉNFASIS EN LA ADMINISTRACIÓN DE JUSTICIA Y EFICIENCIA EN LOS PROCESOS DE REGULACIÓN Y CONTROL, CON INDEPENDENCIA Y AUTONOMÍA.</v>
          </cell>
          <cell r="D268" t="str">
            <v>INCREMENTAR LOS NIVELES DE SATISFACCIÓN DE LOS USUARIOS</v>
          </cell>
          <cell r="E268">
            <v>0</v>
          </cell>
          <cell r="F268" t="str">
            <v>01: ADMINISTRACIÓN CENTRAL</v>
          </cell>
          <cell r="G268" t="str">
            <v>COORDINACIÓN ZONAL 5</v>
          </cell>
          <cell r="H268" t="str">
            <v>SIN PROYECTO</v>
          </cell>
          <cell r="I268" t="str">
            <v>SERVICIO DE ABASTECIMIENTO DE COMBUSTIBLE DIESEL PARA VEHÍCULO INSTITUCIONAL DE PLACAS PEQ 1017 Y GENERADORES ELÉCTRICOS DE LA PROVINCIA LOS RÍOS</v>
          </cell>
          <cell r="J268" t="str">
            <v>ARRASTRE</v>
          </cell>
          <cell r="K268" t="str">
            <v>53</v>
          </cell>
          <cell r="L268">
            <v>530255</v>
          </cell>
          <cell r="M268" t="str">
            <v>Combustibles</v>
          </cell>
          <cell r="N268">
            <v>1201</v>
          </cell>
          <cell r="O268">
            <v>2</v>
          </cell>
          <cell r="P268">
            <v>0</v>
          </cell>
          <cell r="Q268">
            <v>0</v>
          </cell>
          <cell r="R268">
            <v>149.02000000000001</v>
          </cell>
          <cell r="S268">
            <v>0</v>
          </cell>
          <cell r="T268">
            <v>0</v>
          </cell>
          <cell r="U268">
            <v>149.02000000000001</v>
          </cell>
          <cell r="V268">
            <v>149.02000000000001</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149.02000000000001</v>
          </cell>
          <cell r="AT268">
            <v>0</v>
          </cell>
          <cell r="AU268">
            <v>0</v>
          </cell>
        </row>
        <row r="269">
          <cell r="A269">
            <v>263</v>
          </cell>
          <cell r="B269" t="str">
            <v>E5. INSTITUCIONAL</v>
          </cell>
          <cell r="C269" t="str">
            <v>FORTALECER LAS CAPACIDADES DEL ESTADO CON ÉNFASIS EN LA ADMINISTRACIÓN DE JUSTICIA Y EFICIENCIA EN LOS PROCESOS DE REGULACIÓN Y CONTROL, CON INDEPENDENCIA Y AUTONOMÍA.</v>
          </cell>
          <cell r="D269" t="str">
            <v>INCREMENTAR LOS NIVELES DE SATISFACCIÓN DE LOS USUARIOS</v>
          </cell>
          <cell r="E269">
            <v>0</v>
          </cell>
          <cell r="F269" t="str">
            <v>01: ADMINISTRACIÓN CENTRAL</v>
          </cell>
          <cell r="G269" t="str">
            <v>COORDINACIÓN ZONAL 5</v>
          </cell>
          <cell r="H269" t="str">
            <v>SIN PROYECTO</v>
          </cell>
          <cell r="I269" t="str">
            <v>SERVICIO DE PERITAJE DEL DISEÑO Y CONSTRUCCIÓN DEL EDIFICIO DE LA AGENCIA DEL REGISTRO CIVIL DE BABAHOYO, PERTENECIENTE A LA COORDINACIÓN ZONAL 5, POR PERITO AVALADO POR EL CONSEJO DE LA JUDICATURA</v>
          </cell>
          <cell r="J269" t="str">
            <v>NUEVO</v>
          </cell>
          <cell r="K269" t="str">
            <v>53</v>
          </cell>
          <cell r="L269">
            <v>530601</v>
          </cell>
          <cell r="M269" t="str">
            <v>Consultoría, Asesoría e Investigación Especializada</v>
          </cell>
          <cell r="N269">
            <v>910</v>
          </cell>
          <cell r="O269">
            <v>2</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row>
        <row r="270">
          <cell r="A270">
            <v>264</v>
          </cell>
          <cell r="B270" t="str">
            <v>E5. INSTITUCIONAL</v>
          </cell>
          <cell r="C270" t="str">
            <v>FORTALECER LAS CAPACIDADES DEL ESTADO CON ÉNFASIS EN LA ADMINISTRACIÓN DE JUSTICIA Y EFICIENCIA EN LOS PROCESOS DE REGULACIÓN Y CONTROL, CON INDEPENDENCIA Y AUTONOMÍA.</v>
          </cell>
          <cell r="D270" t="str">
            <v>INCREMENTAR LOS NIVELES DE SATISFACCIÓN DE LOS USUARIOS</v>
          </cell>
          <cell r="E270">
            <v>0</v>
          </cell>
          <cell r="F270" t="str">
            <v>01: ADMINISTRACIÓN CENTRAL</v>
          </cell>
          <cell r="G270" t="str">
            <v>COORDINACIÓN ZONAL 5</v>
          </cell>
          <cell r="H270" t="str">
            <v>SIN PROYECTO</v>
          </cell>
          <cell r="I270" t="str">
            <v>SERVICIO DE MANTENIMIENTO PREVENTIVO, CORRECTIVO, SUMINISTRO Y REPOSICION DE EQUIPOS, PARTES, PIEZAS, REPUESTOS Y CONSUMIBLES PARA SISTEMAS INTEGRADOS DE CONTRA INCENDIOS, UPS, ELECTRÓGENO, HIDRONEUMÁTICO, CLIMATIZACIÓN, CONTROL DE ACCESOS, ELÉCTRICO   PA</v>
          </cell>
          <cell r="J270" t="str">
            <v>NUEVO</v>
          </cell>
          <cell r="K270" t="str">
            <v>53</v>
          </cell>
          <cell r="L270">
            <v>530404</v>
          </cell>
          <cell r="M270" t="str">
            <v>Maquinarias y Equipos (Instalación, Mantenimiento y Reparación)</v>
          </cell>
          <cell r="N270">
            <v>910</v>
          </cell>
          <cell r="O270">
            <v>2</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row>
        <row r="271">
          <cell r="A271">
            <v>265</v>
          </cell>
          <cell r="B271" t="str">
            <v>E5. INSTITUCIONAL</v>
          </cell>
          <cell r="C271" t="str">
            <v>FORTALECER LAS CAPACIDADES DEL ESTADO CON ÉNFASIS EN LA ADMINISTRACIÓN DE JUSTICIA Y EFICIENCIA EN LOS PROCESOS DE REGULACIÓN Y CONTROL, CON INDEPENDENCIA Y AUTONOMÍA.</v>
          </cell>
          <cell r="D271" t="str">
            <v>INCREMENTAR LOS NIVELES DE SATISFACCIÓN DE LOS USUARIOS</v>
          </cell>
          <cell r="E271">
            <v>0</v>
          </cell>
          <cell r="F271" t="str">
            <v>01: ADMINISTRACIÓN CENTRAL</v>
          </cell>
          <cell r="G271" t="str">
            <v>COORDINACIÓN ZONAL 5</v>
          </cell>
          <cell r="H271" t="str">
            <v>SIN PROYECTO</v>
          </cell>
          <cell r="I271" t="str">
            <v>SERVICIO DE MANTENIMIENTO PREVENTIVO, CORRECTIVO, SUMINISTRO Y REPOSICION DE EQUIPOS, PARTES, PIEZAS, REPUESTOS Y CONSUMIBLES PARA SISTEMAS INTEGRADOS DE CONTRA INCENDIOS, UPS, ELECTRÓGENO, HIDRONEUMÁTICO, CLIMATIZACIÓN, CONTROL DE ACCESOS, ELÉCTRICO   PA</v>
          </cell>
          <cell r="J271" t="str">
            <v>NUEVO</v>
          </cell>
          <cell r="K271" t="str">
            <v>53</v>
          </cell>
          <cell r="L271">
            <v>530811</v>
          </cell>
          <cell r="M271" t="str">
            <v>Insumos, Materiales y Suministros para Construcción, Electricidad, Plomería, Carpintería, Señalización Vial, Navegación, Contra Incendios y Placas</v>
          </cell>
          <cell r="N271">
            <v>910</v>
          </cell>
          <cell r="O271">
            <v>2</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row>
        <row r="272">
          <cell r="A272">
            <v>266</v>
          </cell>
          <cell r="B272" t="str">
            <v>E5. INSTITUCIONAL</v>
          </cell>
          <cell r="C272" t="str">
            <v>FORTALECER LAS CAPACIDADES DEL ESTADO CON ÉNFASIS EN LA ADMINISTRACIÓN DE JUSTICIA Y EFICIENCIA EN LOS PROCESOS DE REGULACIÓN Y CONTROL, CON INDEPENDENCIA Y AUTONOMÍA.</v>
          </cell>
          <cell r="D272" t="str">
            <v>INCREMENTAR LOS NIVELES DE SATISFACCIÓN DE LOS USUARIOS</v>
          </cell>
          <cell r="E272">
            <v>0</v>
          </cell>
          <cell r="F272" t="str">
            <v>01: ADMINISTRACIÓN CENTRAL</v>
          </cell>
          <cell r="G272" t="str">
            <v>COORDINACIÓN ZONAL 5</v>
          </cell>
          <cell r="H272" t="str">
            <v>SIN PROYECTO</v>
          </cell>
          <cell r="I272" t="str">
            <v>SERVICIO DE MANTENIMIENTO PREVENTIVO, CORRECTIVO, SUMINISTRO Y REPOSICION DE EQUIPOS, PARTES, PIEZAS, REPUESTOS Y CONSUMIBLES PARA SISTEMAS INTEGRADOS DE CONTRA INCENDIOS, UPS, ELECTRÓGENO, HIDRONEUMÁTICO, CLIMATIZACIÓN, CONTROL DE ACCESOS, ELÉCTRICO   PA</v>
          </cell>
          <cell r="J272" t="str">
            <v>NUEVO</v>
          </cell>
          <cell r="K272" t="str">
            <v>53</v>
          </cell>
          <cell r="L272">
            <v>530813</v>
          </cell>
          <cell r="M272" t="str">
            <v>Repuestos y Accesorios</v>
          </cell>
          <cell r="N272">
            <v>910</v>
          </cell>
          <cell r="O272">
            <v>2</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row>
        <row r="273">
          <cell r="A273">
            <v>267</v>
          </cell>
          <cell r="B273" t="str">
            <v>E5. INSTITUCIONAL</v>
          </cell>
          <cell r="C273" t="str">
            <v>FORTALECER LAS CAPACIDADES DEL ESTADO CON ÉNFASIS EN LA ADMINISTRACIÓN DE JUSTICIA Y EFICIENCIA EN LOS PROCESOS DE REGULACIÓN Y CONTROL, CON INDEPENDENCIA Y AUTONOMÍA.</v>
          </cell>
          <cell r="D273" t="str">
            <v>INCREMENTAR LOS NIVELES DE SATISFACCIÓN DE LOS USUARIOS</v>
          </cell>
          <cell r="E273">
            <v>0</v>
          </cell>
          <cell r="F273" t="str">
            <v>01: ADMINISTRACIÓN CENTRAL</v>
          </cell>
          <cell r="G273" t="str">
            <v>COORDINACIÓN ZONAL 5</v>
          </cell>
          <cell r="H273" t="str">
            <v>SIN PROYECTO</v>
          </cell>
          <cell r="I273" t="str">
            <v>SERVICIO DE MANTENIMIENTO PREVENTIVO, CORRECTIVO, SUMINISTRO Y REPOSICION DE EQUIPOS, PARTES, PIEZAS, REPUESTOS Y CONSUMIBLES PARA SISTEMAS INTEGRADOS DE CONTRA INCENDIOS, UPS, ELECTRÓGENO, HIDRONEUMÁTICO, CLIMATIZACIÓN, CONTROL DE ACCESOS, ELÉCTRICO   PA</v>
          </cell>
          <cell r="J273" t="str">
            <v>NUEVO</v>
          </cell>
          <cell r="K273" t="str">
            <v>53</v>
          </cell>
          <cell r="L273">
            <v>530404</v>
          </cell>
          <cell r="M273" t="str">
            <v>Maquinarias y Equipos (Instalación, Mantenimiento y Reparación)</v>
          </cell>
          <cell r="N273">
            <v>2001</v>
          </cell>
          <cell r="O273">
            <v>2</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row>
        <row r="274">
          <cell r="A274">
            <v>268</v>
          </cell>
          <cell r="B274" t="str">
            <v>E5. INSTITUCIONAL</v>
          </cell>
          <cell r="C274" t="str">
            <v>FORTALECER LAS CAPACIDADES DEL ESTADO CON ÉNFASIS EN LA ADMINISTRACIÓN DE JUSTICIA Y EFICIENCIA EN LOS PROCESOS DE REGULACIÓN Y CONTROL, CON INDEPENDENCIA Y AUTONOMÍA.</v>
          </cell>
          <cell r="D274" t="str">
            <v>INCREMENTAR LOS NIVELES DE SATISFACCIÓN DE LOS USUARIOS</v>
          </cell>
          <cell r="E274">
            <v>0</v>
          </cell>
          <cell r="F274" t="str">
            <v>01: ADMINISTRACIÓN CENTRAL</v>
          </cell>
          <cell r="G274" t="str">
            <v>COORDINACIÓN ZONAL 5</v>
          </cell>
          <cell r="H274" t="str">
            <v>SIN PROYECTO</v>
          </cell>
          <cell r="I274" t="str">
            <v>SERVICIO DE MANTENIMIENTO PREVENTIVO, CORRECTIVO, SUMINISTRO Y REPOSICION DE EQUIPOS, PARTES, PIEZAS, REPUESTOS Y CONSUMIBLES PARA SISTEMAS INTEGRADOS DE CONTRA INCENDIOS, UPS, ELECTRÓGENO, HIDRONEUMÁTICO, CLIMATIZACIÓN, CONTROL DE ACCESOS, ELÉCTRICO   PA</v>
          </cell>
          <cell r="J274" t="str">
            <v>NUEVO</v>
          </cell>
          <cell r="K274" t="str">
            <v>53</v>
          </cell>
          <cell r="L274">
            <v>530811</v>
          </cell>
          <cell r="M274" t="str">
            <v>Insumos, Materiales y Suministros para Construcción, Electricidad, Plomería, Carpintería, Señalización Vial, Navegación, Contra Incendios y Placas</v>
          </cell>
          <cell r="N274">
            <v>2001</v>
          </cell>
          <cell r="O274">
            <v>2</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row>
        <row r="275">
          <cell r="A275">
            <v>269</v>
          </cell>
          <cell r="B275" t="str">
            <v>E5. INSTITUCIONAL</v>
          </cell>
          <cell r="C275" t="str">
            <v>FORTALECER LAS CAPACIDADES DEL ESTADO CON ÉNFASIS EN LA ADMINISTRACIÓN DE JUSTICIA Y EFICIENCIA EN LOS PROCESOS DE REGULACIÓN Y CONTROL, CON INDEPENDENCIA Y AUTONOMÍA.</v>
          </cell>
          <cell r="D275" t="str">
            <v>INCREMENTAR LOS NIVELES DE SATISFACCIÓN DE LOS USUARIOS</v>
          </cell>
          <cell r="E275">
            <v>0</v>
          </cell>
          <cell r="F275" t="str">
            <v>01: ADMINISTRACIÓN CENTRAL</v>
          </cell>
          <cell r="G275" t="str">
            <v>COORDINACIÓN ZONAL 5</v>
          </cell>
          <cell r="H275" t="str">
            <v>SIN PROYECTO</v>
          </cell>
          <cell r="I275" t="str">
            <v>SERVICIO DE MANTENIMIENTO PREVENTIVO, CORRECTIVO, SUMINISTRO Y REPOSICION DE EQUIPOS, PARTES, PIEZAS, REPUESTOS Y CONSUMIBLES PARA SISTEMAS INTEGRADOS DE CONTRA INCENDIOS, UPS, ELECTRÓGENO, HIDRONEUMÁTICO, CLIMATIZACIÓN, CONTROL DE ACCESOS, ELÉCTRICO   PA</v>
          </cell>
          <cell r="J275" t="str">
            <v>NUEVO</v>
          </cell>
          <cell r="K275" t="str">
            <v>53</v>
          </cell>
          <cell r="L275">
            <v>530813</v>
          </cell>
          <cell r="M275" t="str">
            <v>Repuestos y Accesorios</v>
          </cell>
          <cell r="N275">
            <v>2001</v>
          </cell>
          <cell r="O275">
            <v>2</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row>
        <row r="276">
          <cell r="A276">
            <v>270</v>
          </cell>
          <cell r="B276" t="str">
            <v>E5. INSTITUCIONAL</v>
          </cell>
          <cell r="C276" t="str">
            <v>FORTALECER LAS CAPACIDADES DEL ESTADO CON ÉNFASIS EN LA ADMINISTRACIÓN DE JUSTICIA Y EFICIENCIA EN LOS PROCESOS DE REGULACIÓN Y CONTROL, CON INDEPENDENCIA Y AUTONOMÍA.</v>
          </cell>
          <cell r="D276" t="str">
            <v>INCREMENTAR LOS NIVELES DE SATISFACCIÓN DE LOS USUARIOS</v>
          </cell>
          <cell r="E276">
            <v>0</v>
          </cell>
          <cell r="F276" t="str">
            <v>01: ADMINISTRACIÓN CENTRAL</v>
          </cell>
          <cell r="G276" t="str">
            <v>COORDINACIÓN ZONAL 5</v>
          </cell>
          <cell r="H276" t="str">
            <v>SIN PROYECTO</v>
          </cell>
          <cell r="I276" t="str">
            <v>ADQUISICION DE HERRAMIENTAS Y EQUIPOS PARA LOS AUXILIARES DE MANTENIMIENTO PERTENECIENTES A LA COORDINACION ZONAL 5 DE REGISTRO CIVIL IDENTIFICACION Y CEDULACION</v>
          </cell>
          <cell r="J276" t="str">
            <v>NUEVO</v>
          </cell>
          <cell r="K276" t="str">
            <v>53</v>
          </cell>
          <cell r="L276">
            <v>531406</v>
          </cell>
          <cell r="M276" t="str">
            <v>Herramientas y Equipos menores</v>
          </cell>
          <cell r="N276">
            <v>910</v>
          </cell>
          <cell r="O276">
            <v>2</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row>
        <row r="277">
          <cell r="A277">
            <v>271</v>
          </cell>
          <cell r="B277" t="str">
            <v>E5. INSTITUCIONAL</v>
          </cell>
          <cell r="C277" t="str">
            <v>FORTALECER LAS CAPACIDADES DEL ESTADO CON ÉNFASIS EN LA ADMINISTRACIÓN DE JUSTICIA Y EFICIENCIA EN LOS PROCESOS DE REGULACIÓN Y CONTROL, CON INDEPENDENCIA Y AUTONOMÍA.</v>
          </cell>
          <cell r="D277" t="str">
            <v>INCREMENTAR LOS NIVELES DE SATISFACCIÓN DE LOS USUARIOS</v>
          </cell>
          <cell r="E277">
            <v>0</v>
          </cell>
          <cell r="F277" t="str">
            <v>01: ADMINISTRACIÓN CENTRAL</v>
          </cell>
          <cell r="G277" t="str">
            <v>COORDINACIÓN ZONAL 5</v>
          </cell>
          <cell r="H277" t="str">
            <v>SIN PROYECTO</v>
          </cell>
          <cell r="I277" t="str">
            <v>ADQUISICION DE HERRAMIENTAS Y EQUIPOS PARA LOS AUXILIARES DE MANTENIMIENTO PERTENECIENTES A LA COORDINACION ZONAL 5 DE REGISTRO CIVIL IDENTIFICACION Y CEDULACION</v>
          </cell>
          <cell r="J277" t="str">
            <v>NUEVO</v>
          </cell>
          <cell r="K277" t="str">
            <v>84</v>
          </cell>
          <cell r="L277">
            <v>840104</v>
          </cell>
          <cell r="M277" t="str">
            <v>Maquinarias y Equipos</v>
          </cell>
          <cell r="N277">
            <v>910</v>
          </cell>
          <cell r="O277">
            <v>2</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row>
        <row r="278">
          <cell r="A278">
            <v>272</v>
          </cell>
          <cell r="B278" t="str">
            <v>E5. INSTITUCIONAL</v>
          </cell>
          <cell r="C278" t="str">
            <v>FORTALECER LAS CAPACIDADES DEL ESTADO CON ÉNFASIS EN LA ADMINISTRACIÓN DE JUSTICIA Y EFICIENCIA EN LOS PROCESOS DE REGULACIÓN Y CONTROL, CON INDEPENDENCIA Y AUTONOMÍA.</v>
          </cell>
          <cell r="D278" t="str">
            <v>INCREMENTAR LOS NIVELES DE SATISFACCIÓN DE LOS USUARIOS</v>
          </cell>
          <cell r="E278">
            <v>0</v>
          </cell>
          <cell r="F278" t="str">
            <v>01: ADMINISTRACIÓN CENTRAL</v>
          </cell>
          <cell r="G278" t="str">
            <v>COORDINACIÓN ZONAL 5</v>
          </cell>
          <cell r="H278" t="str">
            <v>SIN PROYECTO</v>
          </cell>
          <cell r="I278" t="str">
            <v>ADQUISICION DE HERRAMIENTAS Y EQUIPOS PARA LOS AUXILIARES DE MANTENIMIENTO PERTENECIENTES A LA COORDINACION ZONAL 5 DE REGISTRO CIVIL IDENTIFICACION Y CEDULACION</v>
          </cell>
          <cell r="J278" t="str">
            <v>NUEVO</v>
          </cell>
          <cell r="K278" t="str">
            <v>84</v>
          </cell>
          <cell r="L278">
            <v>840106</v>
          </cell>
          <cell r="M278" t="str">
            <v>Herramientas</v>
          </cell>
          <cell r="N278">
            <v>910</v>
          </cell>
          <cell r="O278">
            <v>2</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row>
        <row r="279">
          <cell r="A279">
            <v>273</v>
          </cell>
          <cell r="B279" t="str">
            <v>E5. INSTITUCIONAL</v>
          </cell>
          <cell r="C279" t="str">
            <v>FORTALECER LAS CAPACIDADES DEL ESTADO CON ÉNFASIS EN LA ADMINISTRACIÓN DE JUSTICIA Y EFICIENCIA EN LOS PROCESOS DE REGULACIÓN Y CONTROL, CON INDEPENDENCIA Y AUTONOMÍA.</v>
          </cell>
          <cell r="D279" t="str">
            <v>INCREMENTAR LOS NIVELES DE SATISFACCIÓN DE LOS USUARIOS</v>
          </cell>
          <cell r="E279">
            <v>0</v>
          </cell>
          <cell r="F279" t="str">
            <v>01: ADMINISTRACIÓN CENTRAL</v>
          </cell>
          <cell r="G279" t="str">
            <v>COORDINACIÓN ZONAL 5</v>
          </cell>
          <cell r="H279" t="str">
            <v>SIN PROYECTO</v>
          </cell>
          <cell r="I279" t="str">
            <v>ADQUISICION DE MATERIALES Y REPUESTOS DE GASFITERIA  ELECTRICIDAD  CLIMATIZACION PARA LAS AGENCIAS PERTENECIENTES A LA COORDINACION ZONAL 5 DE REGISTRO CIVIL  IDENTIFICACION Y CEDULACION</v>
          </cell>
          <cell r="J279" t="str">
            <v>NUEVO</v>
          </cell>
          <cell r="K279" t="str">
            <v>53</v>
          </cell>
          <cell r="L279">
            <v>530803</v>
          </cell>
          <cell r="M279" t="str">
            <v>Lubricantes</v>
          </cell>
          <cell r="N279">
            <v>910</v>
          </cell>
          <cell r="O279">
            <v>2</v>
          </cell>
          <cell r="P279">
            <v>0</v>
          </cell>
          <cell r="Q279">
            <v>0</v>
          </cell>
          <cell r="R279">
            <v>0</v>
          </cell>
          <cell r="S279">
            <v>0</v>
          </cell>
          <cell r="T279">
            <v>0</v>
          </cell>
          <cell r="U279">
            <v>1000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row>
        <row r="280">
          <cell r="A280">
            <v>274</v>
          </cell>
          <cell r="B280" t="str">
            <v>E5. INSTITUCIONAL</v>
          </cell>
          <cell r="C280" t="str">
            <v>FORTALECER LAS CAPACIDADES DEL ESTADO CON ÉNFASIS EN LA ADMINISTRACIÓN DE JUSTICIA Y EFICIENCIA EN LOS PROCESOS DE REGULACIÓN Y CONTROL, CON INDEPENDENCIA Y AUTONOMÍA.</v>
          </cell>
          <cell r="D280" t="str">
            <v>INCREMENTAR LOS NIVELES DE SATISFACCIÓN DE LOS USUARIOS</v>
          </cell>
          <cell r="E280">
            <v>0</v>
          </cell>
          <cell r="F280" t="str">
            <v>01: ADMINISTRACIÓN CENTRAL</v>
          </cell>
          <cell r="G280" t="str">
            <v>COORDINACIÓN ZONAL 5</v>
          </cell>
          <cell r="H280" t="str">
            <v>SIN PROYECTO</v>
          </cell>
          <cell r="I280" t="str">
            <v>ADQUISICION DE MATERIALES Y REPUESTOS DE GASFITERIA  ELECTRICIDAD  CLIMATIZACION PARA LAS AGENCIAS PERTENECIENTES A LA COORDINACION ZONAL 5 DE REGISTRO CIVIL  IDENTIFICACION Y CEDULACION</v>
          </cell>
          <cell r="J280" t="str">
            <v>NUEVO</v>
          </cell>
          <cell r="K280" t="str">
            <v>53</v>
          </cell>
          <cell r="L280">
            <v>530805</v>
          </cell>
          <cell r="M280" t="str">
            <v>Materiales de Aseo</v>
          </cell>
          <cell r="N280">
            <v>910</v>
          </cell>
          <cell r="O280">
            <v>2</v>
          </cell>
          <cell r="P280">
            <v>0</v>
          </cell>
          <cell r="Q280">
            <v>0</v>
          </cell>
          <cell r="R280">
            <v>0</v>
          </cell>
          <cell r="S280">
            <v>0</v>
          </cell>
          <cell r="T280">
            <v>0</v>
          </cell>
          <cell r="U280">
            <v>102</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row>
        <row r="281">
          <cell r="A281">
            <v>275</v>
          </cell>
          <cell r="B281" t="str">
            <v>E5. INSTITUCIONAL</v>
          </cell>
          <cell r="C281" t="str">
            <v>FORTALECER LAS CAPACIDADES DEL ESTADO CON ÉNFASIS EN LA ADMINISTRACIÓN DE JUSTICIA Y EFICIENCIA EN LOS PROCESOS DE REGULACIÓN Y CONTROL, CON INDEPENDENCIA Y AUTONOMÍA.</v>
          </cell>
          <cell r="D281" t="str">
            <v>INCREMENTAR LOS NIVELES DE SATISFACCIÓN DE LOS USUARIOS</v>
          </cell>
          <cell r="E281">
            <v>0</v>
          </cell>
          <cell r="F281" t="str">
            <v>01: ADMINISTRACIÓN CENTRAL</v>
          </cell>
          <cell r="G281" t="str">
            <v>COORDINACIÓN ZONAL 5</v>
          </cell>
          <cell r="H281" t="str">
            <v>SIN PROYECTO</v>
          </cell>
          <cell r="I281" t="str">
            <v>ADQUISICION DE MATERIALES Y REPUESTOS DE GASFITERIA  ELECTRICIDAD  CLIMATIZACION PARA LAS AGENCIAS PERTENECIENTES A LA COORDINACION ZONAL 5 DE REGISTRO CIVIL  IDENTIFICACION Y CEDULACION</v>
          </cell>
          <cell r="J281" t="str">
            <v>NUEVO</v>
          </cell>
          <cell r="K281" t="str">
            <v>53</v>
          </cell>
          <cell r="L281">
            <v>530819</v>
          </cell>
          <cell r="M281" t="str">
            <v>Accesorios e Insumos Químicos y Orgánicos</v>
          </cell>
          <cell r="N281">
            <v>910</v>
          </cell>
          <cell r="O281">
            <v>2</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row>
        <row r="282">
          <cell r="A282">
            <v>276</v>
          </cell>
          <cell r="B282" t="str">
            <v>E5. INSTITUCIONAL</v>
          </cell>
          <cell r="C282" t="str">
            <v>FORTALECER LAS CAPACIDADES DEL ESTADO CON ÉNFASIS EN LA ADMINISTRACIÓN DE JUSTICIA Y EFICIENCIA EN LOS PROCESOS DE REGULACIÓN Y CONTROL, CON INDEPENDENCIA Y AUTONOMÍA.</v>
          </cell>
          <cell r="D282" t="str">
            <v>INCREMENTAR LOS NIVELES DE SATISFACCIÓN DE LOS USUARIOS</v>
          </cell>
          <cell r="E282">
            <v>0</v>
          </cell>
          <cell r="F282" t="str">
            <v>01: ADMINISTRACIÓN CENTRAL</v>
          </cell>
          <cell r="G282" t="str">
            <v>COORDINACIÓN ZONAL 5</v>
          </cell>
          <cell r="H282" t="str">
            <v>SIN PROYECTO</v>
          </cell>
          <cell r="I282" t="str">
            <v>ADQUISICION DE MATERIALES Y REPUESTOS DE GASFITERIA  ELECTRICIDAD  CLIMATIZACION PARA LAS AGENCIAS PERTENECIENTES A LA COORDINACION ZONAL 5 DE REGISTRO CIVIL  IDENTIFICACION Y CEDULACION</v>
          </cell>
          <cell r="J282" t="str">
            <v>NUEVO</v>
          </cell>
          <cell r="K282" t="str">
            <v>53</v>
          </cell>
          <cell r="L282">
            <v>530811</v>
          </cell>
          <cell r="M282" t="str">
            <v>Insumos, Materiales y Suministros para Construcción, Electricidad, Plomería, Carpintería, Señalización Vial, Navegación, Contra Incendios y Placas</v>
          </cell>
          <cell r="N282">
            <v>910</v>
          </cell>
          <cell r="O282">
            <v>2</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row>
        <row r="283">
          <cell r="A283">
            <v>277</v>
          </cell>
          <cell r="B283" t="str">
            <v>E5. INSTITUCIONAL</v>
          </cell>
          <cell r="C283" t="str">
            <v>FORTALECER LAS CAPACIDADES DEL ESTADO CON ÉNFASIS EN LA ADMINISTRACIÓN DE JUSTICIA Y EFICIENCIA EN LOS PROCESOS DE REGULACIÓN Y CONTROL, CON INDEPENDENCIA Y AUTONOMÍA.</v>
          </cell>
          <cell r="D283" t="str">
            <v>INCREMENTAR LOS NIVELES DE SATISFACCIÓN DE LOS USUARIOS</v>
          </cell>
          <cell r="E283">
            <v>0</v>
          </cell>
          <cell r="F283" t="str">
            <v>01: ADMINISTRACIÓN CENTRAL</v>
          </cell>
          <cell r="G283" t="str">
            <v>COORDINACIÓN ZONAL 5</v>
          </cell>
          <cell r="H283" t="str">
            <v>SIN PROYECTO</v>
          </cell>
          <cell r="I283" t="str">
            <v>ADQUISICION DE MATERIALES Y REPUESTOS DE GASFITERIA  ELECTRICIDAD  CLIMATIZACION PARA LAS AGENCIAS PERTENECIENTES A LA COORDINACION ZONAL 5 DE REGISTRO CIVIL  IDENTIFICACION Y CEDULACION</v>
          </cell>
          <cell r="J283" t="str">
            <v>NUEVO</v>
          </cell>
          <cell r="K283" t="str">
            <v>53</v>
          </cell>
          <cell r="L283">
            <v>530813</v>
          </cell>
          <cell r="M283" t="str">
            <v>Repuestos y Accesorios</v>
          </cell>
          <cell r="N283">
            <v>910</v>
          </cell>
          <cell r="O283">
            <v>2</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row>
        <row r="284">
          <cell r="A284">
            <v>278</v>
          </cell>
          <cell r="B284" t="str">
            <v>E5. INSTITUCIONAL</v>
          </cell>
          <cell r="C284" t="str">
            <v>FORTALECER LAS CAPACIDADES DEL ESTADO CON ÉNFASIS EN LA ADMINISTRACIÓN DE JUSTICIA Y EFICIENCIA EN LOS PROCESOS DE REGULACIÓN Y CONTROL, CON INDEPENDENCIA Y AUTONOMÍA.</v>
          </cell>
          <cell r="D284" t="str">
            <v>INCREMENTAR LOS NIVELES DE SATISFACCIÓN DE LOS USUARIOS</v>
          </cell>
          <cell r="E284">
            <v>0</v>
          </cell>
          <cell r="F284" t="str">
            <v>01: ADMINISTRACIÓN CENTRAL</v>
          </cell>
          <cell r="G284" t="str">
            <v>COORDINACIÓN ZONAL 5</v>
          </cell>
          <cell r="H284" t="str">
            <v>SIN PROYECTO</v>
          </cell>
          <cell r="I284" t="str">
            <v>SERVICIO DE MANTENIMIENTO DE INFRAESTRUCTURA CIVIL PARA LAS AGENCIAS DE GALAPAGOS PERTENECIENTES A LA COORDINACION ZONAL 5 DE REGISTRO CIVIL IDENTIFICACIN Y CEDULACION</v>
          </cell>
          <cell r="J284" t="str">
            <v>NUEVO</v>
          </cell>
          <cell r="K284" t="str">
            <v>53</v>
          </cell>
          <cell r="L284">
            <v>530402</v>
          </cell>
          <cell r="M284" t="str">
            <v>Edificios, Locales, Residencias y Cableado Estructurado (Instalación, Mantenimiento y Reparación)</v>
          </cell>
          <cell r="N284">
            <v>2001</v>
          </cell>
          <cell r="O284">
            <v>2</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row>
        <row r="285">
          <cell r="A285">
            <v>279</v>
          </cell>
          <cell r="B285" t="str">
            <v>E5. INSTITUCIONAL</v>
          </cell>
          <cell r="C285" t="str">
            <v>FORTALECER LAS CAPACIDADES DEL ESTADO CON ÉNFASIS EN LA ADMINISTRACIÓN DE JUSTICIA Y EFICIENCIA EN LOS PROCESOS DE REGULACIÓN Y CONTROL, CON INDEPENDENCIA Y AUTONOMÍA.</v>
          </cell>
          <cell r="D285" t="str">
            <v>INCREMENTAR LOS NIVELES DE SATISFACCIÓN DE LOS USUARIOS</v>
          </cell>
          <cell r="E285">
            <v>0</v>
          </cell>
          <cell r="F285" t="str">
            <v>01: ADMINISTRACIÓN CENTRAL</v>
          </cell>
          <cell r="G285" t="str">
            <v>COORDINACIÓN ZONAL 5</v>
          </cell>
          <cell r="H285" t="str">
            <v>SIN PROYECTO</v>
          </cell>
          <cell r="I285" t="str">
            <v>SERVICIO DE MANTENIMIENTO DE INFRAESTRUCTURA CIVIL PARA LAS AGENCIAS DE LOS RIOS Y SANTA ELENA PERTENECIENTES A LA COORDINACION ZONAL 5 DE REGISTRO CIVIL IDENTIFICACIN Y CEDULACION</v>
          </cell>
          <cell r="J285" t="str">
            <v>NUEVO</v>
          </cell>
          <cell r="K285" t="str">
            <v>53</v>
          </cell>
          <cell r="L285">
            <v>530402</v>
          </cell>
          <cell r="M285" t="str">
            <v>Edificios, Locales, Residencias y Cableado Estructurado (Instalación, Mantenimiento y Reparación)</v>
          </cell>
          <cell r="N285">
            <v>910</v>
          </cell>
          <cell r="O285">
            <v>2</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row>
        <row r="286">
          <cell r="A286">
            <v>280</v>
          </cell>
          <cell r="B286" t="str">
            <v>E5. INSTITUCIONAL</v>
          </cell>
          <cell r="C286" t="str">
            <v>FORTALECER LAS CAPACIDADES DEL ESTADO CON ÉNFASIS EN LA ADMINISTRACIÓN DE JUSTICIA Y EFICIENCIA EN LOS PROCESOS DE REGULACIÓN Y CONTROL, CON INDEPENDENCIA Y AUTONOMÍA.</v>
          </cell>
          <cell r="D286" t="str">
            <v>INCREMENTAR LOS NIVELES DE SATISFACCIÓN DE LOS USUARIOS</v>
          </cell>
          <cell r="E286">
            <v>0</v>
          </cell>
          <cell r="F286" t="str">
            <v>01: ADMINISTRACIÓN CENTRAL</v>
          </cell>
          <cell r="G286" t="str">
            <v>COORDINACIÓN ZONAL 5</v>
          </cell>
          <cell r="H286" t="str">
            <v>SIN PROYECTO</v>
          </cell>
          <cell r="I286" t="str">
            <v>ADQUISICION DE  UPS PARA LOS EQUIPOS DE COMPUTOS DE LAS AGENCIAS PERTENECIENTES A LA COORDINACION ZONAL 5 DE REGISTRO CIVIL  IDENTIFICACION Y CEDULACION</v>
          </cell>
          <cell r="J286" t="str">
            <v>NUEVO</v>
          </cell>
          <cell r="K286" t="str">
            <v>84</v>
          </cell>
          <cell r="L286">
            <v>840107</v>
          </cell>
          <cell r="M286" t="str">
            <v>Equipos, Sistemas y Paquetes Informáticos</v>
          </cell>
          <cell r="N286">
            <v>910</v>
          </cell>
          <cell r="O286">
            <v>2</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row>
        <row r="287">
          <cell r="A287">
            <v>281</v>
          </cell>
          <cell r="B287" t="str">
            <v>E5. INSTITUCIONAL</v>
          </cell>
          <cell r="C287" t="str">
            <v>FORTALECER LAS CAPACIDADES DEL ESTADO CON ÉNFASIS EN LA ADMINISTRACIÓN DE JUSTICIA Y EFICIENCIA EN LOS PROCESOS DE REGULACIÓN Y CONTROL, CON INDEPENDENCIA Y AUTONOMÍA.</v>
          </cell>
          <cell r="D287" t="str">
            <v>INCREMENTAR LOS NIVELES DE SATISFACCIÓN DE LOS USUARIOS</v>
          </cell>
          <cell r="E287">
            <v>0</v>
          </cell>
          <cell r="F287" t="str">
            <v>01: ADMINISTRACIÓN CENTRAL</v>
          </cell>
          <cell r="G287" t="str">
            <v>COORDINACIÓN ZONAL 5</v>
          </cell>
          <cell r="H287" t="str">
            <v>SIN PROYECTO</v>
          </cell>
          <cell r="I287" t="str">
            <v>ADQUISICION DE ACCESORIOS Y RESPUESTOS DE EQUIPOS Y HERRAMIENTAS DE MANTENIMIENTO DE LA COORDINACIÓN ZONAL 5 DE LA DIGERCIC</v>
          </cell>
          <cell r="J287" t="str">
            <v>ARRASTRE</v>
          </cell>
          <cell r="K287" t="str">
            <v>53</v>
          </cell>
          <cell r="L287">
            <v>530813</v>
          </cell>
          <cell r="M287" t="str">
            <v>Repuestos y Accesorios</v>
          </cell>
          <cell r="N287">
            <v>910</v>
          </cell>
          <cell r="O287">
            <v>2</v>
          </cell>
          <cell r="P287">
            <v>0</v>
          </cell>
          <cell r="Q287">
            <v>0</v>
          </cell>
          <cell r="R287">
            <v>2999.83</v>
          </cell>
          <cell r="S287">
            <v>0</v>
          </cell>
          <cell r="T287">
            <v>0</v>
          </cell>
          <cell r="U287">
            <v>0</v>
          </cell>
          <cell r="V287">
            <v>0</v>
          </cell>
          <cell r="W287">
            <v>0</v>
          </cell>
          <cell r="X287">
            <v>2999.83</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2999.83</v>
          </cell>
          <cell r="AT287">
            <v>0</v>
          </cell>
          <cell r="AU287">
            <v>0</v>
          </cell>
        </row>
        <row r="288">
          <cell r="A288">
            <v>282</v>
          </cell>
          <cell r="B288" t="str">
            <v>E5. INSTITUCIONAL</v>
          </cell>
          <cell r="C288" t="str">
            <v>FORTALECER LAS CAPACIDADES DEL ESTADO CON ÉNFASIS EN LA ADMINISTRACIÓN DE JUSTICIA Y EFICIENCIA EN LOS PROCESOS DE REGULACIÓN Y CONTROL, CON INDEPENDENCIA Y AUTONOMÍA.</v>
          </cell>
          <cell r="D288" t="str">
            <v>INCREMENTAR LOS NIVELES DE SATISFACCIÓN DE LOS USUARIOS</v>
          </cell>
          <cell r="E288">
            <v>0</v>
          </cell>
          <cell r="F288" t="str">
            <v>01: ADMINISTRACIÓN CENTRAL</v>
          </cell>
          <cell r="G288" t="str">
            <v>COORDINACIÓN ZONAL 5</v>
          </cell>
          <cell r="H288" t="str">
            <v>SIN PROYECTO</v>
          </cell>
          <cell r="I288" t="str">
            <v>ADQUISICION DE  EQUIPOS DE CLIMATIZACION PARA LAS AGENCIAS PERTENECIENTES A LA COORDINACION ZONAL 5 DE REGISTRO CIVIL  IDENTIFICACION Y CEDULACION</v>
          </cell>
          <cell r="J288" t="str">
            <v>NUEVO</v>
          </cell>
          <cell r="K288" t="str">
            <v>84</v>
          </cell>
          <cell r="L288">
            <v>840104</v>
          </cell>
          <cell r="M288" t="str">
            <v>Maquinarias y Equipos</v>
          </cell>
          <cell r="N288">
            <v>910</v>
          </cell>
          <cell r="O288">
            <v>2</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row>
        <row r="289">
          <cell r="A289">
            <v>283</v>
          </cell>
          <cell r="B289" t="str">
            <v>E5. INSTITUCIONAL</v>
          </cell>
          <cell r="C289" t="str">
            <v>FORTALECER LAS CAPACIDADES DEL ESTADO CON ÉNFASIS EN LA ADMINISTRACIÓN DE JUSTICIA Y EFICIENCIA EN LOS PROCESOS DE REGULACIÓN Y CONTROL, CON INDEPENDENCIA Y AUTONOMÍA.</v>
          </cell>
          <cell r="D289" t="str">
            <v>INCREMENTAR LOS NIVELES DE SATISFACCIÓN DE LOS USUARIOS</v>
          </cell>
          <cell r="E289">
            <v>0</v>
          </cell>
          <cell r="F289" t="str">
            <v>01: ADMINISTRACIÓN CENTRAL</v>
          </cell>
          <cell r="G289" t="str">
            <v>COORDINACIÓN ZONAL 6</v>
          </cell>
          <cell r="H289" t="str">
            <v>SIN PROYECTO</v>
          </cell>
          <cell r="I289" t="str">
            <v>CUMPLIMIENTO DE CANCELACION DE PROTOCOLIZACION DE ESCRITURAS EN NOTARIAS</v>
          </cell>
          <cell r="J289" t="str">
            <v>NUEVO</v>
          </cell>
          <cell r="K289" t="str">
            <v>57</v>
          </cell>
          <cell r="L289">
            <v>570206</v>
          </cell>
          <cell r="M289" t="str">
            <v>Costas Judiciales, Trámites Notariales, Legalización de Documentos y Arreglos Extrajudiciales</v>
          </cell>
          <cell r="N289">
            <v>101</v>
          </cell>
          <cell r="O289">
            <v>2</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row>
        <row r="290">
          <cell r="A290">
            <v>284</v>
          </cell>
          <cell r="B290" t="str">
            <v>E5. INSTITUCIONAL</v>
          </cell>
          <cell r="C290" t="str">
            <v>FORTALECER LAS CAPACIDADES DEL ESTADO CON ÉNFASIS EN LA ADMINISTRACIÓN DE JUSTICIA Y EFICIENCIA EN LOS PROCESOS DE REGULACIÓN Y CONTROL, CON INDEPENDENCIA Y AUTONOMÍA.</v>
          </cell>
          <cell r="D290" t="str">
            <v>INCREMENTAR LOS NIVELES DE SATISFACCIÓN DE LOS USUARIOS</v>
          </cell>
          <cell r="E290">
            <v>0</v>
          </cell>
          <cell r="F290" t="str">
            <v>01: ADMINISTRACIÓN CENTRAL</v>
          </cell>
          <cell r="G290" t="str">
            <v>COORDINACIÓN ZONAL 6</v>
          </cell>
          <cell r="H290" t="str">
            <v>SIN PROYECTO</v>
          </cell>
          <cell r="I290" t="str">
            <v>ADQUISICION DE EQUIPOS INFORMATICOS TECLADO+MOUSE PARA LA COORDINACIÓN ZONAL 6</v>
          </cell>
          <cell r="J290" t="str">
            <v>NUEVO</v>
          </cell>
          <cell r="K290" t="str">
            <v>53</v>
          </cell>
          <cell r="L290">
            <v>531407</v>
          </cell>
          <cell r="M290" t="str">
            <v>Equipos, Sistemas y Paquetes Informáticos</v>
          </cell>
          <cell r="N290">
            <v>101</v>
          </cell>
          <cell r="O290">
            <v>2</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row>
        <row r="291">
          <cell r="A291">
            <v>285</v>
          </cell>
          <cell r="B291" t="str">
            <v>E5. INSTITUCIONAL</v>
          </cell>
          <cell r="C291" t="str">
            <v>FORTALECER LAS CAPACIDADES DEL ESTADO CON ÉNFASIS EN LA ADMINISTRACIÓN DE JUSTICIA Y EFICIENCIA EN LOS PROCESOS DE REGULACIÓN Y CONTROL, CON INDEPENDENCIA Y AUTONOMÍA.</v>
          </cell>
          <cell r="D291" t="str">
            <v>INCREMENTAR LOS NIVELES DE SATISFACCIÓN DE LOS USUARIOS</v>
          </cell>
          <cell r="E291">
            <v>0</v>
          </cell>
          <cell r="F291" t="str">
            <v>01: ADMINISTRACIÓN CENTRAL</v>
          </cell>
          <cell r="G291" t="str">
            <v>COORDINACIÓN ZONAL 6</v>
          </cell>
          <cell r="H291" t="str">
            <v>SIN PROYECTO</v>
          </cell>
          <cell r="I291" t="str">
            <v>CUMPLIMIENTO DE INSCRIPCIÓN DEL CONTRATO DE ARRENDAMIENTO DEL LOCAL DE LA PROVINCIA DE MORONA SANTIAGO CANTÓN LIMON INDANZA</v>
          </cell>
          <cell r="J291" t="str">
            <v>NUEVO</v>
          </cell>
          <cell r="K291" t="str">
            <v>57</v>
          </cell>
          <cell r="L291">
            <v>570206</v>
          </cell>
          <cell r="M291" t="str">
            <v>Costas Judiciales, Trámites Notariales, Legalización de Documentos y Arreglos Extrajudiciales</v>
          </cell>
          <cell r="N291">
            <v>1401</v>
          </cell>
          <cell r="O291">
            <v>2</v>
          </cell>
          <cell r="P291">
            <v>0</v>
          </cell>
          <cell r="Q291">
            <v>0</v>
          </cell>
          <cell r="R291">
            <v>124.78</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124.78</v>
          </cell>
          <cell r="AN291">
            <v>124.78</v>
          </cell>
          <cell r="AO291">
            <v>0</v>
          </cell>
          <cell r="AP291">
            <v>0</v>
          </cell>
          <cell r="AQ291">
            <v>0</v>
          </cell>
          <cell r="AR291">
            <v>0</v>
          </cell>
          <cell r="AS291">
            <v>0</v>
          </cell>
          <cell r="AT291">
            <v>0</v>
          </cell>
          <cell r="AU291">
            <v>0</v>
          </cell>
        </row>
        <row r="292">
          <cell r="A292">
            <v>286</v>
          </cell>
          <cell r="B292" t="str">
            <v>E5. INSTITUCIONAL</v>
          </cell>
          <cell r="C292" t="str">
            <v>FORTALECER LAS CAPACIDADES DEL ESTADO CON ÉNFASIS EN LA ADMINISTRACIÓN DE JUSTICIA Y EFICIENCIA EN LOS PROCESOS DE REGULACIÓN Y CONTROL, CON INDEPENDENCIA Y AUTONOMÍA.</v>
          </cell>
          <cell r="D292" t="str">
            <v>INCREMENTAR LOS NIVELES DE SATISFACCIÓN DE LOS USUARIOS</v>
          </cell>
          <cell r="E292">
            <v>0</v>
          </cell>
          <cell r="F292" t="str">
            <v>01: ADMINISTRACIÓN CENTRAL</v>
          </cell>
          <cell r="G292" t="str">
            <v>COORDINACIÓN ZONAL 6</v>
          </cell>
          <cell r="H292" t="str">
            <v>SIN PROYECTO</v>
          </cell>
          <cell r="I292" t="str">
            <v>SERVICIO DE REENCAUCHE DE LLANTAS  PARA VEHÍCULOS DE LA COORDINACIÓN ZONAL 6</v>
          </cell>
          <cell r="J292" t="str">
            <v>NUEVO</v>
          </cell>
          <cell r="K292" t="str">
            <v>53</v>
          </cell>
          <cell r="L292">
            <v>530405</v>
          </cell>
          <cell r="M292" t="str">
            <v>Vehículos (Servicio para Mantenimiento y Reparación)</v>
          </cell>
          <cell r="N292">
            <v>101</v>
          </cell>
          <cell r="O292">
            <v>2</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1500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row>
        <row r="293">
          <cell r="A293">
            <v>287</v>
          </cell>
          <cell r="B293" t="str">
            <v>E5. INSTITUCIONAL</v>
          </cell>
          <cell r="C293" t="str">
            <v>FORTALECER LAS CAPACIDADES DEL ESTADO CON ÉNFASIS EN LA ADMINISTRACIÓN DE JUSTICIA Y EFICIENCIA EN LOS PROCESOS DE REGULACIÓN Y CONTROL, CON INDEPENDENCIA Y AUTONOMÍA.</v>
          </cell>
          <cell r="D293" t="str">
            <v>INCREMENTAR LOS NIVELES DE SATISFACCIÓN DE LOS USUARIOS</v>
          </cell>
          <cell r="E293">
            <v>0</v>
          </cell>
          <cell r="F293" t="str">
            <v>01: ADMINISTRACIÓN CENTRAL</v>
          </cell>
          <cell r="G293" t="str">
            <v>COORDINACIÓN ZONAL 6</v>
          </cell>
          <cell r="H293" t="str">
            <v>SIN PROYECTO</v>
          </cell>
          <cell r="I293" t="str">
            <v>MANTENIMIENTO Y RECARGA DE EXTINTORES DE LA COORDINACIÓN ZONAL 6</v>
          </cell>
          <cell r="J293" t="str">
            <v>NUEVO</v>
          </cell>
          <cell r="K293" t="str">
            <v>53</v>
          </cell>
          <cell r="L293">
            <v>530203</v>
          </cell>
          <cell r="M293" t="str">
            <v>Almacenamiento, Embalaje, Desembalaje, Envase, Desenvase y Recarga de Extintores</v>
          </cell>
          <cell r="N293">
            <v>101</v>
          </cell>
          <cell r="O293">
            <v>2</v>
          </cell>
          <cell r="P293">
            <v>0</v>
          </cell>
          <cell r="Q293">
            <v>0</v>
          </cell>
          <cell r="R293">
            <v>68.11</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1000</v>
          </cell>
          <cell r="AN293">
            <v>68.11</v>
          </cell>
          <cell r="AO293">
            <v>0</v>
          </cell>
          <cell r="AP293">
            <v>0</v>
          </cell>
          <cell r="AQ293">
            <v>0</v>
          </cell>
          <cell r="AR293">
            <v>0</v>
          </cell>
          <cell r="AS293">
            <v>0</v>
          </cell>
          <cell r="AT293">
            <v>0</v>
          </cell>
          <cell r="AU293">
            <v>0</v>
          </cell>
        </row>
        <row r="294">
          <cell r="A294">
            <v>288</v>
          </cell>
          <cell r="B294" t="str">
            <v>E5. INSTITUCIONAL</v>
          </cell>
          <cell r="C294" t="str">
            <v>FORTALECER LAS CAPACIDADES DEL ESTADO CON ÉNFASIS EN LA ADMINISTRACIÓN DE JUSTICIA Y EFICIENCIA EN LOS PROCESOS DE REGULACIÓN Y CONTROL, CON INDEPENDENCIA Y AUTONOMÍA.</v>
          </cell>
          <cell r="D294" t="str">
            <v>INCREMENTAR LOS NIVELES DE SATISFACCIÓN DE LOS USUARIOS</v>
          </cell>
          <cell r="E294">
            <v>0</v>
          </cell>
          <cell r="F294" t="str">
            <v>01: ADMINISTRACIÓN CENTRAL</v>
          </cell>
          <cell r="G294" t="str">
            <v>COORDINACIÓN ZONAL 6</v>
          </cell>
          <cell r="H294" t="str">
            <v>SIN PROYECTO</v>
          </cell>
          <cell r="I294" t="str">
            <v>MANTENIMIENTO PREVENTIVO Y CORRECTIVO DE LOS ASCENSORES DE LAS AGENCIAS SAN BLAS Y AZOGUES PERTENECIENTES A LA COORDINACIÓN ZONAL 6</v>
          </cell>
          <cell r="J294" t="str">
            <v>NUEVO</v>
          </cell>
          <cell r="K294" t="str">
            <v>53</v>
          </cell>
          <cell r="L294">
            <v>530404</v>
          </cell>
          <cell r="M294" t="str">
            <v>Maquinarias y Equipos (Instalación, Mantenimiento y Reparación)</v>
          </cell>
          <cell r="N294">
            <v>101</v>
          </cell>
          <cell r="O294">
            <v>2</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350</v>
          </cell>
          <cell r="AN294">
            <v>0</v>
          </cell>
          <cell r="AO294">
            <v>0</v>
          </cell>
          <cell r="AP294">
            <v>0</v>
          </cell>
          <cell r="AQ294">
            <v>0</v>
          </cell>
          <cell r="AR294">
            <v>0</v>
          </cell>
          <cell r="AS294">
            <v>0</v>
          </cell>
          <cell r="AT294">
            <v>0</v>
          </cell>
          <cell r="AU294">
            <v>0</v>
          </cell>
        </row>
        <row r="295">
          <cell r="A295">
            <v>289</v>
          </cell>
          <cell r="B295" t="str">
            <v>E5. INSTITUCIONAL</v>
          </cell>
          <cell r="C295" t="str">
            <v>FORTALECER LAS CAPACIDADES DEL ESTADO CON ÉNFASIS EN LA ADMINISTRACIÓN DE JUSTICIA Y EFICIENCIA EN LOS PROCESOS DE REGULACIÓN Y CONTROL, CON INDEPENDENCIA Y AUTONOMÍA.</v>
          </cell>
          <cell r="D295" t="str">
            <v>INCREMENTAR LOS NIVELES DE SATISFACCIÓN DE LOS USUARIOS</v>
          </cell>
          <cell r="E295">
            <v>0</v>
          </cell>
          <cell r="F295" t="str">
            <v>01: ADMINISTRACIÓN CENTRAL</v>
          </cell>
          <cell r="G295" t="str">
            <v>COORDINACIÓN ZONAL 6</v>
          </cell>
          <cell r="H295" t="str">
            <v>SIN PROYECTO</v>
          </cell>
          <cell r="I295" t="str">
            <v>MANTENIMIENTO PREVENTIVO Y CORRECTIVO DE LOS ASCENSORES DE LAS AGENCIAS SAN BLAS Y AZOGUES PERTENECIENTES A LA COORDINACIÓN ZONAL 6</v>
          </cell>
          <cell r="J295" t="str">
            <v>NUEVO</v>
          </cell>
          <cell r="K295" t="str">
            <v>53</v>
          </cell>
          <cell r="L295">
            <v>530813</v>
          </cell>
          <cell r="M295" t="str">
            <v>Repuestos y Accesorios</v>
          </cell>
          <cell r="N295">
            <v>101</v>
          </cell>
          <cell r="O295">
            <v>2</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row>
        <row r="296">
          <cell r="A296">
            <v>290</v>
          </cell>
          <cell r="B296" t="str">
            <v>E5. INSTITUCIONAL</v>
          </cell>
          <cell r="C296" t="str">
            <v>FORTALECER LAS CAPACIDADES DEL ESTADO CON ÉNFASIS EN LA ADMINISTRACIÓN DE JUSTICIA Y EFICIENCIA EN LOS PROCESOS DE REGULACIÓN Y CONTROL, CON INDEPENDENCIA Y AUTONOMÍA.</v>
          </cell>
          <cell r="D296" t="str">
            <v>INCREMENTAR LOS NIVELES DE SATISFACCIÓN DE LOS USUARIOS</v>
          </cell>
          <cell r="E296">
            <v>0</v>
          </cell>
          <cell r="F296" t="str">
            <v>01: ADMINISTRACIÓN CENTRAL</v>
          </cell>
          <cell r="G296" t="str">
            <v>COORDINACIÓN ZONAL 6</v>
          </cell>
          <cell r="H296" t="str">
            <v>SIN PROYECTO</v>
          </cell>
          <cell r="I296" t="str">
            <v>MANTENIMIENTO PREVENTIVO Y CORRECTIVO DE LOS ASCENSORES DE LAS AGENCIAS SAN BLAS Y AZOGUES PERTENECIENTES A LA COORDINACIÓN ZONAL 6</v>
          </cell>
          <cell r="J296" t="str">
            <v>NUEVO</v>
          </cell>
          <cell r="K296" t="str">
            <v>53</v>
          </cell>
          <cell r="L296">
            <v>530404</v>
          </cell>
          <cell r="M296" t="str">
            <v>Maquinarias y Equipos (Instalación, Mantenimiento y Reparación)</v>
          </cell>
          <cell r="N296">
            <v>301</v>
          </cell>
          <cell r="O296">
            <v>2</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row>
        <row r="297">
          <cell r="A297">
            <v>291</v>
          </cell>
          <cell r="B297" t="str">
            <v>E5. INSTITUCIONAL</v>
          </cell>
          <cell r="C297" t="str">
            <v>FORTALECER LAS CAPACIDADES DEL ESTADO CON ÉNFASIS EN LA ADMINISTRACIÓN DE JUSTICIA Y EFICIENCIA EN LOS PROCESOS DE REGULACIÓN Y CONTROL, CON INDEPENDENCIA Y AUTONOMÍA.</v>
          </cell>
          <cell r="D297" t="str">
            <v>INCREMENTAR LOS NIVELES DE SATISFACCIÓN DE LOS USUARIOS</v>
          </cell>
          <cell r="E297">
            <v>0</v>
          </cell>
          <cell r="F297" t="str">
            <v>01: ADMINISTRACIÓN CENTRAL</v>
          </cell>
          <cell r="G297" t="str">
            <v>COORDINACIÓN ZONAL 6</v>
          </cell>
          <cell r="H297" t="str">
            <v>SIN PROYECTO</v>
          </cell>
          <cell r="I297" t="str">
            <v>MANTENIMIENTO PREVENTIVO Y CORRECTIVO DE LOS ASCENSORES DE LAS AGENCIAS SAN BLAS Y AZOGUES PERTENECIENTES A LA COORDINACIÓN ZONAL 6</v>
          </cell>
          <cell r="J297" t="str">
            <v>NUEVO</v>
          </cell>
          <cell r="K297" t="str">
            <v>53</v>
          </cell>
          <cell r="L297">
            <v>530813</v>
          </cell>
          <cell r="M297" t="str">
            <v>Repuestos y Accesorios</v>
          </cell>
          <cell r="N297">
            <v>301</v>
          </cell>
          <cell r="O297">
            <v>2</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row>
        <row r="298">
          <cell r="A298">
            <v>292</v>
          </cell>
          <cell r="B298" t="str">
            <v>E5. INSTITUCIONAL</v>
          </cell>
          <cell r="C298" t="str">
            <v>FORTALECER LAS CAPACIDADES DEL ESTADO CON ÉNFASIS EN LA ADMINISTRACIÓN DE JUSTICIA Y EFICIENCIA EN LOS PROCESOS DE REGULACIÓN Y CONTROL, CON INDEPENDENCIA Y AUTONOMÍA.</v>
          </cell>
          <cell r="D298" t="str">
            <v>INCREMENTAR LOS NIVELES DE SATISFACCIÓN DE LOS USUARIOS</v>
          </cell>
          <cell r="E298">
            <v>0</v>
          </cell>
          <cell r="F298" t="str">
            <v>01: ADMINISTRACIÓN CENTRAL</v>
          </cell>
          <cell r="G298" t="str">
            <v>COORDINACIÓN ZONAL 6</v>
          </cell>
          <cell r="H298" t="str">
            <v>SIN PROYECTO</v>
          </cell>
          <cell r="I298" t="str">
            <v>IMPERMEABILIZACIÓN DE LOSA Y  JUNTAS DE VENTANAS, PINTURA PARA INTERIORES Y EXTERIORES, CAMBIO DE CIELO FALSO DE LAS AGENCIAS CAÑAR Y SUSCAL DE LA COORDINACIÓN ZONAL 6</v>
          </cell>
          <cell r="J298" t="str">
            <v>NUEVO</v>
          </cell>
          <cell r="K298" t="str">
            <v>53</v>
          </cell>
          <cell r="L298">
            <v>530402</v>
          </cell>
          <cell r="M298" t="str">
            <v>Edificios, Locales, Residencias y Cableado Estructurado (Instalación, Mantenimiento y Reparación)</v>
          </cell>
          <cell r="N298">
            <v>1401</v>
          </cell>
          <cell r="O298">
            <v>2</v>
          </cell>
          <cell r="P298">
            <v>0</v>
          </cell>
          <cell r="Q298">
            <v>0</v>
          </cell>
          <cell r="R298">
            <v>1949.37</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4903.2</v>
          </cell>
          <cell r="AN298">
            <v>1949.37</v>
          </cell>
          <cell r="AO298">
            <v>0</v>
          </cell>
          <cell r="AP298">
            <v>0</v>
          </cell>
          <cell r="AQ298">
            <v>0</v>
          </cell>
          <cell r="AR298">
            <v>0</v>
          </cell>
          <cell r="AS298">
            <v>0</v>
          </cell>
          <cell r="AT298">
            <v>0</v>
          </cell>
          <cell r="AU298">
            <v>0</v>
          </cell>
        </row>
        <row r="299">
          <cell r="A299">
            <v>293</v>
          </cell>
          <cell r="B299" t="str">
            <v>E5. INSTITUCIONAL</v>
          </cell>
          <cell r="C299" t="str">
            <v>FORTALECER LAS CAPACIDADES DEL ESTADO CON ÉNFASIS EN LA ADMINISTRACIÓN DE JUSTICIA Y EFICIENCIA EN LOS PROCESOS DE REGULACIÓN Y CONTROL, CON INDEPENDENCIA Y AUTONOMÍA.</v>
          </cell>
          <cell r="D299" t="str">
            <v>INCREMENTAR LOS NIVELES DE SATISFACCIÓN DE LOS USUARIOS</v>
          </cell>
          <cell r="E299">
            <v>0</v>
          </cell>
          <cell r="F299" t="str">
            <v>01: ADMINISTRACIÓN CENTRAL</v>
          </cell>
          <cell r="G299" t="str">
            <v>COORDINACIÓN ZONAL 6</v>
          </cell>
          <cell r="H299" t="str">
            <v>SIN PROYECTO</v>
          </cell>
          <cell r="I299" t="str">
            <v>CUMPLIMIENTO DE CANCELACION DE PERITAJES DENTRO DE JUICIOS</v>
          </cell>
          <cell r="J299" t="str">
            <v>NUEVO</v>
          </cell>
          <cell r="K299" t="str">
            <v>57</v>
          </cell>
          <cell r="L299">
            <v>570206</v>
          </cell>
          <cell r="M299" t="str">
            <v>Costas Judiciales, Trámites Notariales, Legalización de Documentos y Arreglos Extrajudiciales</v>
          </cell>
          <cell r="N299">
            <v>101</v>
          </cell>
          <cell r="O299">
            <v>2</v>
          </cell>
          <cell r="P299">
            <v>0</v>
          </cell>
          <cell r="Q299">
            <v>0</v>
          </cell>
          <cell r="R299">
            <v>197.5</v>
          </cell>
          <cell r="S299">
            <v>0</v>
          </cell>
          <cell r="T299">
            <v>0</v>
          </cell>
          <cell r="U299">
            <v>100</v>
          </cell>
          <cell r="V299">
            <v>0</v>
          </cell>
          <cell r="W299">
            <v>27.5</v>
          </cell>
          <cell r="X299">
            <v>0</v>
          </cell>
          <cell r="Y299">
            <v>0</v>
          </cell>
          <cell r="Z299">
            <v>0</v>
          </cell>
          <cell r="AA299">
            <v>0</v>
          </cell>
          <cell r="AB299">
            <v>0</v>
          </cell>
          <cell r="AC299">
            <v>0</v>
          </cell>
          <cell r="AD299">
            <v>197.5</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row>
        <row r="300">
          <cell r="A300">
            <v>294</v>
          </cell>
          <cell r="B300" t="str">
            <v>E5. INSTITUCIONAL</v>
          </cell>
          <cell r="C300" t="str">
            <v>FORTALECER LAS CAPACIDADES DEL ESTADO CON ÉNFASIS EN LA ADMINISTRACIÓN DE JUSTICIA Y EFICIENCIA EN LOS PROCESOS DE REGULACIÓN Y CONTROL, CON INDEPENDENCIA Y AUTONOMÍA.</v>
          </cell>
          <cell r="D300" t="str">
            <v>INCREMENTAR LOS NIVELES DE SATISFACCIÓN DE LOS USUARIOS</v>
          </cell>
          <cell r="E300">
            <v>0</v>
          </cell>
          <cell r="F300" t="str">
            <v>01: ADMINISTRACIÓN CENTRAL</v>
          </cell>
          <cell r="G300" t="str">
            <v>COORDINACIÓN ZONAL 6</v>
          </cell>
          <cell r="H300" t="str">
            <v>SIN PROYECTO</v>
          </cell>
          <cell r="I300" t="str">
            <v>MANTENIMIENTO PREVENTIVO Y CORRECTIVO DE LOS SISTEMAS DE VIDEO VIGILANCIA DE LAS AGENCIAS DE LA COORDINACION ZONAL 6 DE REGISTRO CIVIL IDENTIFICACION Y CEDULACION PARA EL AÑO 2024</v>
          </cell>
          <cell r="J300" t="str">
            <v>NUEVO</v>
          </cell>
          <cell r="K300" t="str">
            <v>53</v>
          </cell>
          <cell r="L300">
            <v>530704</v>
          </cell>
          <cell r="M300" t="str">
            <v>Mantenimiento y Reparación de Equipos y Sistemas Informáticos</v>
          </cell>
          <cell r="N300">
            <v>101</v>
          </cell>
          <cell r="O300">
            <v>2</v>
          </cell>
          <cell r="P300">
            <v>0</v>
          </cell>
          <cell r="Q300">
            <v>0</v>
          </cell>
          <cell r="R300">
            <v>88.12</v>
          </cell>
          <cell r="S300">
            <v>0</v>
          </cell>
          <cell r="T300">
            <v>0</v>
          </cell>
          <cell r="U300">
            <v>0</v>
          </cell>
          <cell r="V300">
            <v>0</v>
          </cell>
          <cell r="W300">
            <v>0</v>
          </cell>
          <cell r="X300">
            <v>0</v>
          </cell>
          <cell r="Y300">
            <v>88.12</v>
          </cell>
          <cell r="Z300">
            <v>0</v>
          </cell>
          <cell r="AA300">
            <v>0</v>
          </cell>
          <cell r="AB300">
            <v>0</v>
          </cell>
          <cell r="AC300">
            <v>0</v>
          </cell>
          <cell r="AD300">
            <v>0</v>
          </cell>
          <cell r="AE300">
            <v>0</v>
          </cell>
          <cell r="AF300">
            <v>88.12</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row>
        <row r="301">
          <cell r="A301">
            <v>295</v>
          </cell>
          <cell r="B301" t="str">
            <v>E5. INSTITUCIONAL</v>
          </cell>
          <cell r="C301" t="str">
            <v>FORTALECER LAS CAPACIDADES DEL ESTADO CON ÉNFASIS EN LA ADMINISTRACIÓN DE JUSTICIA Y EFICIENCIA EN LOS PROCESOS DE REGULACIÓN Y CONTROL, CON INDEPENDENCIA Y AUTONOMÍA.</v>
          </cell>
          <cell r="D301" t="str">
            <v>INCREMENTAR LOS NIVELES DE SATISFACCIÓN DE LOS USUARIOS</v>
          </cell>
          <cell r="E301">
            <v>0</v>
          </cell>
          <cell r="F301" t="str">
            <v>01: ADMINISTRACIÓN CENTRAL</v>
          </cell>
          <cell r="G301" t="str">
            <v>COORDINACIÓN ZONAL 6</v>
          </cell>
          <cell r="H301" t="str">
            <v>SIN PROYECTO</v>
          </cell>
          <cell r="I301" t="str">
            <v>ADQUISICIÓN DE MATERIALES DE ASEO PARA LA COORDINACIÓN ZONAL 6</v>
          </cell>
          <cell r="J301" t="str">
            <v>NUEVO</v>
          </cell>
          <cell r="K301" t="str">
            <v>53</v>
          </cell>
          <cell r="L301">
            <v>530805</v>
          </cell>
          <cell r="M301" t="str">
            <v>Materiales de Aseo</v>
          </cell>
          <cell r="N301">
            <v>101</v>
          </cell>
          <cell r="O301">
            <v>2</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row>
        <row r="302">
          <cell r="A302">
            <v>296</v>
          </cell>
          <cell r="B302" t="str">
            <v>E5. INSTITUCIONAL</v>
          </cell>
          <cell r="C302" t="str">
            <v>FORTALECER LAS CAPACIDADES DEL ESTADO CON ÉNFASIS EN LA ADMINISTRACIÓN DE JUSTICIA Y EFICIENCIA EN LOS PROCESOS DE REGULACIÓN Y CONTROL, CON INDEPENDENCIA Y AUTONOMÍA.</v>
          </cell>
          <cell r="D302" t="str">
            <v>INCREMENTAR LOS NIVELES DE SATISFACCIÓN DE LOS USUARIOS</v>
          </cell>
          <cell r="E302">
            <v>0</v>
          </cell>
          <cell r="F302" t="str">
            <v>01: ADMINISTRACIÓN CENTRAL</v>
          </cell>
          <cell r="G302" t="str">
            <v>COORDINACIÓN ZONAL 6</v>
          </cell>
          <cell r="H302" t="str">
            <v>SIN PROYECTO</v>
          </cell>
          <cell r="I302" t="str">
            <v>ADQUISICIÓN DE ROLLOS TÉRMICOS PARA LA COORDINACIÓN ZONAL 6</v>
          </cell>
          <cell r="J302" t="str">
            <v>NUEVO</v>
          </cell>
          <cell r="K302" t="str">
            <v>53</v>
          </cell>
          <cell r="L302">
            <v>530804</v>
          </cell>
          <cell r="M302" t="str">
            <v>Materiales de Oficina</v>
          </cell>
          <cell r="N302">
            <v>101</v>
          </cell>
          <cell r="O302">
            <v>2</v>
          </cell>
          <cell r="P302">
            <v>0</v>
          </cell>
          <cell r="Q302">
            <v>0</v>
          </cell>
          <cell r="R302">
            <v>0</v>
          </cell>
          <cell r="S302">
            <v>0</v>
          </cell>
          <cell r="T302">
            <v>0</v>
          </cell>
          <cell r="U302">
            <v>0</v>
          </cell>
          <cell r="V302">
            <v>0</v>
          </cell>
          <cell r="W302">
            <v>0</v>
          </cell>
          <cell r="X302">
            <v>0</v>
          </cell>
          <cell r="Y302">
            <v>3676</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row>
        <row r="303">
          <cell r="A303">
            <v>297</v>
          </cell>
          <cell r="B303" t="str">
            <v>E5. INSTITUCIONAL</v>
          </cell>
          <cell r="C303" t="str">
            <v>FORTALECER LAS CAPACIDADES DEL ESTADO CON ÉNFASIS EN LA ADMINISTRACIÓN DE JUSTICIA Y EFICIENCIA EN LOS PROCESOS DE REGULACIÓN Y CONTROL, CON INDEPENDENCIA Y AUTONOMÍA.</v>
          </cell>
          <cell r="D303" t="str">
            <v>INCREMENTAR LOS NIVELES DE SATISFACCIÓN DE LOS USUARIOS</v>
          </cell>
          <cell r="E303">
            <v>0</v>
          </cell>
          <cell r="F303" t="str">
            <v>01: ADMINISTRACIÓN CENTRAL</v>
          </cell>
          <cell r="G303" t="str">
            <v>COORDINACIÓN ZONAL 6</v>
          </cell>
          <cell r="H303" t="str">
            <v>SIN PROYECTO</v>
          </cell>
          <cell r="I303" t="str">
            <v>ADQUISICIÓN DE TONERS PARA LA COORDINACION ZONAL 6</v>
          </cell>
          <cell r="J303" t="str">
            <v>NUEVO</v>
          </cell>
          <cell r="K303" t="str">
            <v>53</v>
          </cell>
          <cell r="L303">
            <v>530807</v>
          </cell>
          <cell r="M303" t="str">
            <v>Materiales de Impresión, Fotografía, Reproducción y Publicaciones</v>
          </cell>
          <cell r="N303">
            <v>101</v>
          </cell>
          <cell r="O303">
            <v>2</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row>
        <row r="304">
          <cell r="A304">
            <v>298</v>
          </cell>
          <cell r="B304" t="str">
            <v>E5. INSTITUCIONAL</v>
          </cell>
          <cell r="C304" t="str">
            <v>FORTALECER LAS CAPACIDADES DEL ESTADO CON ÉNFASIS EN LA ADMINISTRACIÓN DE JUSTICIA Y EFICIENCIA EN LOS PROCESOS DE REGULACIÓN Y CONTROL, CON INDEPENDENCIA Y AUTONOMÍA.</v>
          </cell>
          <cell r="D304" t="str">
            <v>INCREMENTAR LOS NIVELES DE SATISFACCIÓN DE LOS USUARIOS</v>
          </cell>
          <cell r="E304">
            <v>0</v>
          </cell>
          <cell r="F304" t="str">
            <v>01: ADMINISTRACIÓN CENTRAL</v>
          </cell>
          <cell r="G304" t="str">
            <v>COORDINACIÓN ZONAL 6</v>
          </cell>
          <cell r="H304" t="str">
            <v>SIN PROYECTO</v>
          </cell>
          <cell r="I304" t="str">
            <v>ADQUISICIÓN DE FUSORES PARA LA COORDINACIÓN ZONAL 6</v>
          </cell>
          <cell r="J304" t="str">
            <v>NUEVO</v>
          </cell>
          <cell r="K304" t="str">
            <v>53</v>
          </cell>
          <cell r="L304">
            <v>530813</v>
          </cell>
          <cell r="M304" t="str">
            <v>Repuestos y Accesorios</v>
          </cell>
          <cell r="N304">
            <v>101</v>
          </cell>
          <cell r="O304">
            <v>2</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row>
        <row r="305">
          <cell r="A305">
            <v>299</v>
          </cell>
          <cell r="B305" t="str">
            <v>E5. INSTITUCIONAL</v>
          </cell>
          <cell r="C305" t="str">
            <v>FORTALECER LAS CAPACIDADES DEL ESTADO CON ÉNFASIS EN LA ADMINISTRACIÓN DE JUSTICIA Y EFICIENCIA EN LOS PROCESOS DE REGULACIÓN Y CONTROL, CON INDEPENDENCIA Y AUTONOMÍA.</v>
          </cell>
          <cell r="D305" t="str">
            <v>INCREMENTAR LOS NIVELES DE SATISFACCIÓN DE LOS USUARIOS</v>
          </cell>
          <cell r="E305">
            <v>0</v>
          </cell>
          <cell r="F305" t="str">
            <v>01: ADMINISTRACIÓN CENTRAL</v>
          </cell>
          <cell r="G305" t="str">
            <v>COORDINACIÓN ZONAL 6</v>
          </cell>
          <cell r="H305" t="str">
            <v>SIN PROYECTO</v>
          </cell>
          <cell r="I305" t="str">
            <v>PAGO DE TASAS, PATENTES, IMPUESTOS DE LA PROVINCIA DEL AZUAY</v>
          </cell>
          <cell r="J305" t="str">
            <v>NUEVO</v>
          </cell>
          <cell r="K305" t="str">
            <v>57</v>
          </cell>
          <cell r="L305">
            <v>570102</v>
          </cell>
          <cell r="M305" t="str">
            <v>Tasas Generales, Impuestos, Contribuciones, Permisos, Licencias y Patentes</v>
          </cell>
          <cell r="N305">
            <v>101</v>
          </cell>
          <cell r="O305">
            <v>2</v>
          </cell>
          <cell r="P305">
            <v>0</v>
          </cell>
          <cell r="Q305">
            <v>0</v>
          </cell>
          <cell r="R305">
            <v>1720.77</v>
          </cell>
          <cell r="S305">
            <v>168.46</v>
          </cell>
          <cell r="T305">
            <v>0</v>
          </cell>
          <cell r="U305">
            <v>499.6</v>
          </cell>
          <cell r="V305">
            <v>647.9</v>
          </cell>
          <cell r="W305">
            <v>395.09</v>
          </cell>
          <cell r="X305">
            <v>310.95</v>
          </cell>
          <cell r="Y305">
            <v>174.51</v>
          </cell>
          <cell r="Z305">
            <v>280.81</v>
          </cell>
          <cell r="AA305">
            <v>174.8</v>
          </cell>
          <cell r="AB305">
            <v>174.8</v>
          </cell>
          <cell r="AC305">
            <v>174.66</v>
          </cell>
          <cell r="AD305">
            <v>129.9</v>
          </cell>
          <cell r="AE305">
            <v>174.66</v>
          </cell>
          <cell r="AF305">
            <v>0</v>
          </cell>
          <cell r="AG305">
            <v>174.95</v>
          </cell>
          <cell r="AH305">
            <v>0</v>
          </cell>
          <cell r="AI305">
            <v>175.1</v>
          </cell>
          <cell r="AJ305">
            <v>0</v>
          </cell>
          <cell r="AK305">
            <v>212.4</v>
          </cell>
          <cell r="AL305">
            <v>0</v>
          </cell>
          <cell r="AM305">
            <v>89.84</v>
          </cell>
          <cell r="AN305">
            <v>1.61</v>
          </cell>
          <cell r="AO305">
            <v>174.8</v>
          </cell>
          <cell r="AP305">
            <v>174.8</v>
          </cell>
          <cell r="AQ305">
            <v>0</v>
          </cell>
          <cell r="AR305">
            <v>0</v>
          </cell>
          <cell r="AS305">
            <v>946.71</v>
          </cell>
          <cell r="AT305">
            <v>850.85</v>
          </cell>
          <cell r="AU305">
            <v>850.85</v>
          </cell>
        </row>
        <row r="306">
          <cell r="A306">
            <v>300</v>
          </cell>
          <cell r="B306" t="str">
            <v>E5. INSTITUCIONAL</v>
          </cell>
          <cell r="C306" t="str">
            <v>FORTALECER LAS CAPACIDADES DEL ESTADO CON ÉNFASIS EN LA ADMINISTRACIÓN DE JUSTICIA Y EFICIENCIA EN LOS PROCESOS DE REGULACIÓN Y CONTROL, CON INDEPENDENCIA Y AUTONOMÍA.</v>
          </cell>
          <cell r="D306" t="str">
            <v>INCREMENTAR LOS NIVELES DE SATISFACCIÓN DE LOS USUARIOS</v>
          </cell>
          <cell r="E306">
            <v>0</v>
          </cell>
          <cell r="F306" t="str">
            <v>01: ADMINISTRACIÓN CENTRAL</v>
          </cell>
          <cell r="G306" t="str">
            <v>COORDINACIÓN ZONAL 6</v>
          </cell>
          <cell r="H306" t="str">
            <v>SIN PROYECTO</v>
          </cell>
          <cell r="I306" t="str">
            <v>CANCELACIÓN DEL SERVICIO DE AGUA POTABLE AZUAY</v>
          </cell>
          <cell r="J306" t="str">
            <v>NUEVO</v>
          </cell>
          <cell r="K306" t="str">
            <v>53</v>
          </cell>
          <cell r="L306">
            <v>530101</v>
          </cell>
          <cell r="M306" t="str">
            <v>Agua Potable</v>
          </cell>
          <cell r="N306">
            <v>101</v>
          </cell>
          <cell r="O306">
            <v>2</v>
          </cell>
          <cell r="P306">
            <v>0</v>
          </cell>
          <cell r="Q306">
            <v>0</v>
          </cell>
          <cell r="R306">
            <v>1550</v>
          </cell>
          <cell r="S306">
            <v>0</v>
          </cell>
          <cell r="T306">
            <v>0</v>
          </cell>
          <cell r="U306">
            <v>130</v>
          </cell>
          <cell r="V306">
            <v>211.99</v>
          </cell>
          <cell r="W306">
            <v>130</v>
          </cell>
          <cell r="X306">
            <v>171.19</v>
          </cell>
          <cell r="Y306">
            <v>129.57</v>
          </cell>
          <cell r="Z306">
            <v>129.57</v>
          </cell>
          <cell r="AA306">
            <v>137.29</v>
          </cell>
          <cell r="AB306">
            <v>137.29</v>
          </cell>
          <cell r="AC306">
            <v>139.76</v>
          </cell>
          <cell r="AD306">
            <v>139.76</v>
          </cell>
          <cell r="AE306">
            <v>127.51</v>
          </cell>
          <cell r="AF306">
            <v>127.51</v>
          </cell>
          <cell r="AG306">
            <v>137.02000000000001</v>
          </cell>
          <cell r="AH306">
            <v>137.02000000000001</v>
          </cell>
          <cell r="AI306">
            <v>150</v>
          </cell>
          <cell r="AJ306">
            <v>150</v>
          </cell>
          <cell r="AK306">
            <v>150</v>
          </cell>
          <cell r="AL306">
            <v>150</v>
          </cell>
          <cell r="AM306">
            <v>150.9</v>
          </cell>
          <cell r="AN306">
            <v>150.9</v>
          </cell>
          <cell r="AO306">
            <v>167.95</v>
          </cell>
          <cell r="AP306">
            <v>44.77</v>
          </cell>
          <cell r="AQ306">
            <v>0</v>
          </cell>
          <cell r="AR306">
            <v>0</v>
          </cell>
          <cell r="AS306">
            <v>1550</v>
          </cell>
          <cell r="AT306">
            <v>1550</v>
          </cell>
          <cell r="AU306">
            <v>383.18</v>
          </cell>
        </row>
        <row r="307">
          <cell r="A307">
            <v>301</v>
          </cell>
          <cell r="B307" t="str">
            <v>E5. INSTITUCIONAL</v>
          </cell>
          <cell r="C307" t="str">
            <v>FORTALECER LAS CAPACIDADES DEL ESTADO CON ÉNFASIS EN LA ADMINISTRACIÓN DE JUSTICIA Y EFICIENCIA EN LOS PROCESOS DE REGULACIÓN Y CONTROL, CON INDEPENDENCIA Y AUTONOMÍA.</v>
          </cell>
          <cell r="D307" t="str">
            <v>INCREMENTAR LOS NIVELES DE SATISFACCIÓN DE LOS USUARIOS</v>
          </cell>
          <cell r="E307">
            <v>0</v>
          </cell>
          <cell r="F307" t="str">
            <v>01: ADMINISTRACIÓN CENTRAL</v>
          </cell>
          <cell r="G307" t="str">
            <v>COORDINACIÓN ZONAL 6</v>
          </cell>
          <cell r="H307" t="str">
            <v>SIN PROYECTO</v>
          </cell>
          <cell r="I307" t="str">
            <v>CANCELACIÓN DEL SERVICIO DE ENERGÍA ELÉCTRICA AZUAY</v>
          </cell>
          <cell r="J307" t="str">
            <v>NUEVO</v>
          </cell>
          <cell r="K307" t="str">
            <v>53</v>
          </cell>
          <cell r="L307">
            <v>530104</v>
          </cell>
          <cell r="M307" t="str">
            <v>Energía Eléctrica</v>
          </cell>
          <cell r="N307">
            <v>101</v>
          </cell>
          <cell r="O307">
            <v>2</v>
          </cell>
          <cell r="P307">
            <v>0</v>
          </cell>
          <cell r="Q307">
            <v>0</v>
          </cell>
          <cell r="R307">
            <v>9350</v>
          </cell>
          <cell r="S307">
            <v>0</v>
          </cell>
          <cell r="T307">
            <v>0</v>
          </cell>
          <cell r="U307">
            <v>850</v>
          </cell>
          <cell r="V307">
            <v>884.09</v>
          </cell>
          <cell r="W307">
            <v>850</v>
          </cell>
          <cell r="X307">
            <v>811.91</v>
          </cell>
          <cell r="Y307">
            <v>850</v>
          </cell>
          <cell r="Z307">
            <v>850</v>
          </cell>
          <cell r="AA307">
            <v>880</v>
          </cell>
          <cell r="AB307">
            <v>880</v>
          </cell>
          <cell r="AC307">
            <v>870</v>
          </cell>
          <cell r="AD307">
            <v>870</v>
          </cell>
          <cell r="AE307">
            <v>840</v>
          </cell>
          <cell r="AF307">
            <v>840</v>
          </cell>
          <cell r="AG307">
            <v>840</v>
          </cell>
          <cell r="AH307">
            <v>840</v>
          </cell>
          <cell r="AI307">
            <v>840</v>
          </cell>
          <cell r="AJ307">
            <v>840</v>
          </cell>
          <cell r="AK307">
            <v>840</v>
          </cell>
          <cell r="AL307">
            <v>840</v>
          </cell>
          <cell r="AM307">
            <v>845</v>
          </cell>
          <cell r="AN307">
            <v>845</v>
          </cell>
          <cell r="AO307">
            <v>845</v>
          </cell>
          <cell r="AP307">
            <v>849</v>
          </cell>
          <cell r="AQ307">
            <v>0</v>
          </cell>
          <cell r="AR307">
            <v>0</v>
          </cell>
          <cell r="AS307">
            <v>9350</v>
          </cell>
          <cell r="AT307">
            <v>9350</v>
          </cell>
          <cell r="AU307">
            <v>1696</v>
          </cell>
        </row>
        <row r="308">
          <cell r="A308">
            <v>302</v>
          </cell>
          <cell r="B308" t="str">
            <v>E5. INSTITUCIONAL</v>
          </cell>
          <cell r="C308" t="str">
            <v>FORTALECER LAS CAPACIDADES DEL ESTADO CON ÉNFASIS EN LA ADMINISTRACIÓN DE JUSTICIA Y EFICIENCIA EN LOS PROCESOS DE REGULACIÓN Y CONTROL, CON INDEPENDENCIA Y AUTONOMÍA.</v>
          </cell>
          <cell r="D308" t="str">
            <v>INCREMENTAR LOS NIVELES DE SATISFACCIÓN DE LOS USUARIOS</v>
          </cell>
          <cell r="E308">
            <v>0</v>
          </cell>
          <cell r="F308" t="str">
            <v>01: ADMINISTRACIÓN CENTRAL</v>
          </cell>
          <cell r="G308" t="str">
            <v>COORDINACIÓN ZONAL 6</v>
          </cell>
          <cell r="H308" t="str">
            <v>SIN PROYECTO</v>
          </cell>
          <cell r="I308" t="str">
            <v>CANCELACIÓN DEL SERVICIO DE TELECOMUNICACIONES AZUAY</v>
          </cell>
          <cell r="J308" t="str">
            <v>NUEVO</v>
          </cell>
          <cell r="K308" t="str">
            <v>53</v>
          </cell>
          <cell r="L308">
            <v>530105</v>
          </cell>
          <cell r="M308" t="str">
            <v>Telecomunicaciones</v>
          </cell>
          <cell r="N308">
            <v>101</v>
          </cell>
          <cell r="O308">
            <v>2</v>
          </cell>
          <cell r="P308">
            <v>0</v>
          </cell>
          <cell r="Q308">
            <v>0</v>
          </cell>
          <cell r="R308">
            <v>800</v>
          </cell>
          <cell r="S308">
            <v>0</v>
          </cell>
          <cell r="T308">
            <v>0</v>
          </cell>
          <cell r="U308">
            <v>69</v>
          </cell>
          <cell r="V308">
            <v>69.400000000000006</v>
          </cell>
          <cell r="W308">
            <v>69.66</v>
          </cell>
          <cell r="X308">
            <v>62.64</v>
          </cell>
          <cell r="Y308">
            <v>72.239999999999995</v>
          </cell>
          <cell r="Z308">
            <v>72.239999999999995</v>
          </cell>
          <cell r="AA308">
            <v>70</v>
          </cell>
          <cell r="AB308">
            <v>70</v>
          </cell>
          <cell r="AC308">
            <v>70</v>
          </cell>
          <cell r="AD308">
            <v>70</v>
          </cell>
          <cell r="AE308">
            <v>67</v>
          </cell>
          <cell r="AF308">
            <v>67</v>
          </cell>
          <cell r="AG308">
            <v>75</v>
          </cell>
          <cell r="AH308">
            <v>75</v>
          </cell>
          <cell r="AI308">
            <v>80</v>
          </cell>
          <cell r="AJ308">
            <v>80</v>
          </cell>
          <cell r="AK308">
            <v>75</v>
          </cell>
          <cell r="AL308">
            <v>75</v>
          </cell>
          <cell r="AM308">
            <v>80</v>
          </cell>
          <cell r="AN308">
            <v>80</v>
          </cell>
          <cell r="AO308">
            <v>72.099999999999994</v>
          </cell>
          <cell r="AP308">
            <v>78.72</v>
          </cell>
          <cell r="AQ308">
            <v>0</v>
          </cell>
          <cell r="AR308">
            <v>0</v>
          </cell>
          <cell r="AS308">
            <v>800</v>
          </cell>
          <cell r="AT308">
            <v>800</v>
          </cell>
          <cell r="AU308">
            <v>132.04</v>
          </cell>
        </row>
        <row r="309">
          <cell r="A309">
            <v>303</v>
          </cell>
          <cell r="B309" t="str">
            <v>E5. INSTITUCIONAL</v>
          </cell>
          <cell r="C309" t="str">
            <v>FORTALECER LAS CAPACIDADES DEL ESTADO CON ÉNFASIS EN LA ADMINISTRACIÓN DE JUSTICIA Y EFICIENCIA EN LOS PROCESOS DE REGULACIÓN Y CONTROL, CON INDEPENDENCIA Y AUTONOMÍA.</v>
          </cell>
          <cell r="D309" t="str">
            <v>INCREMENTAR LOS NIVELES DE SATISFACCIÓN DE LOS USUARIOS</v>
          </cell>
          <cell r="E309">
            <v>0</v>
          </cell>
          <cell r="F309" t="str">
            <v>01: ADMINISTRACIÓN CENTRAL</v>
          </cell>
          <cell r="G309" t="str">
            <v>COORDINACIÓN ZONAL 6</v>
          </cell>
          <cell r="H309" t="str">
            <v>SIN PROYECTO</v>
          </cell>
          <cell r="I309" t="str">
            <v>OBLIGACIONES GENERADAS EN EL 2022 POR PAGO DE TASAS, PATENTES, IMPUESTOS DE LA PROVINCIA DEL AZUAY</v>
          </cell>
          <cell r="J309" t="str">
            <v>ARRASTRE</v>
          </cell>
          <cell r="K309" t="str">
            <v>57</v>
          </cell>
          <cell r="L309">
            <v>570102</v>
          </cell>
          <cell r="M309" t="str">
            <v>Tasas Generales, Impuestos, Contribuciones, Permisos, Licencias y Patentes</v>
          </cell>
          <cell r="N309">
            <v>101</v>
          </cell>
          <cell r="O309">
            <v>2</v>
          </cell>
          <cell r="P309">
            <v>0</v>
          </cell>
          <cell r="Q309">
            <v>0</v>
          </cell>
          <cell r="R309">
            <v>0</v>
          </cell>
          <cell r="S309">
            <v>180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row>
        <row r="310">
          <cell r="A310">
            <v>304</v>
          </cell>
          <cell r="B310" t="str">
            <v>E5. INSTITUCIONAL</v>
          </cell>
          <cell r="C310" t="str">
            <v>FORTALECER LAS CAPACIDADES DEL ESTADO CON ÉNFASIS EN LA ADMINISTRACIÓN DE JUSTICIA Y EFICIENCIA EN LOS PROCESOS DE REGULACIÓN Y CONTROL, CON INDEPENDENCIA Y AUTONOMÍA.</v>
          </cell>
          <cell r="D310" t="str">
            <v>INCREMENTAR LOS NIVELES DE SATISFACCIÓN DE LOS USUARIOS</v>
          </cell>
          <cell r="E310">
            <v>0</v>
          </cell>
          <cell r="F310" t="str">
            <v>01: ADMINISTRACIÓN CENTRAL</v>
          </cell>
          <cell r="G310" t="str">
            <v>COORDINACIÓN ZONAL 6</v>
          </cell>
          <cell r="H310" t="str">
            <v>SIN PROYECTO</v>
          </cell>
          <cell r="I310" t="str">
            <v>OBLIGACIONES GENERADAS EN EL 2022 CANCELACIÓN DEL SERVICIO DE AGUA POTABLE AZUAY</v>
          </cell>
          <cell r="J310" t="str">
            <v>ARRASTRE</v>
          </cell>
          <cell r="K310" t="str">
            <v>53</v>
          </cell>
          <cell r="L310">
            <v>530101</v>
          </cell>
          <cell r="M310" t="str">
            <v>Agua Potable</v>
          </cell>
          <cell r="N310">
            <v>101</v>
          </cell>
          <cell r="O310">
            <v>2</v>
          </cell>
          <cell r="P310">
            <v>0</v>
          </cell>
          <cell r="Q310">
            <v>0</v>
          </cell>
          <cell r="R310">
            <v>0</v>
          </cell>
          <cell r="S310">
            <v>150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row>
        <row r="311">
          <cell r="A311">
            <v>305</v>
          </cell>
          <cell r="B311" t="str">
            <v>E5. INSTITUCIONAL</v>
          </cell>
          <cell r="C311" t="str">
            <v>FORTALECER LAS CAPACIDADES DEL ESTADO CON ÉNFASIS EN LA ADMINISTRACIÓN DE JUSTICIA Y EFICIENCIA EN LOS PROCESOS DE REGULACIÓN Y CONTROL, CON INDEPENDENCIA Y AUTONOMÍA.</v>
          </cell>
          <cell r="D311" t="str">
            <v>INCREMENTAR LOS NIVELES DE SATISFACCIÓN DE LOS USUARIOS</v>
          </cell>
          <cell r="E311">
            <v>0</v>
          </cell>
          <cell r="F311" t="str">
            <v>01: ADMINISTRACIÓN CENTRAL</v>
          </cell>
          <cell r="G311" t="str">
            <v>COORDINACIÓN ZONAL 6</v>
          </cell>
          <cell r="H311" t="str">
            <v>SIN PROYECTO</v>
          </cell>
          <cell r="I311" t="str">
            <v>OBLIGACIONES GENERADAS EN EL 2022   CANCELACIÓN DEL SERVICIO DE ENERGÍA ELÉCTRICA AZUAY</v>
          </cell>
          <cell r="J311" t="str">
            <v>ARRASTRE</v>
          </cell>
          <cell r="K311" t="str">
            <v>53</v>
          </cell>
          <cell r="L311">
            <v>530104</v>
          </cell>
          <cell r="M311" t="str">
            <v>Energía Eléctrica</v>
          </cell>
          <cell r="N311">
            <v>101</v>
          </cell>
          <cell r="O311">
            <v>2</v>
          </cell>
          <cell r="P311">
            <v>0</v>
          </cell>
          <cell r="Q311">
            <v>0</v>
          </cell>
          <cell r="R311">
            <v>0</v>
          </cell>
          <cell r="S311">
            <v>900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row>
        <row r="312">
          <cell r="A312">
            <v>306</v>
          </cell>
          <cell r="B312" t="str">
            <v>E5. INSTITUCIONAL</v>
          </cell>
          <cell r="C312" t="str">
            <v>FORTALECER LAS CAPACIDADES DEL ESTADO CON ÉNFASIS EN LA ADMINISTRACIÓN DE JUSTICIA Y EFICIENCIA EN LOS PROCESOS DE REGULACIÓN Y CONTROL, CON INDEPENDENCIA Y AUTONOMÍA.</v>
          </cell>
          <cell r="D312" t="str">
            <v>INCREMENTAR LOS NIVELES DE SATISFACCIÓN DE LOS USUARIOS</v>
          </cell>
          <cell r="E312">
            <v>0</v>
          </cell>
          <cell r="F312" t="str">
            <v>01: ADMINISTRACIÓN CENTRAL</v>
          </cell>
          <cell r="G312" t="str">
            <v>COORDINACIÓN ZONAL 6</v>
          </cell>
          <cell r="H312" t="str">
            <v>SIN PROYECTO</v>
          </cell>
          <cell r="I312" t="str">
            <v>OBLIGACIONES GENERADAS EN EL 2022  CANCELACIÓN DEL SERVICIO DE TELECOMUNICACIONES AZUAY</v>
          </cell>
          <cell r="J312" t="str">
            <v>ARRASTRE</v>
          </cell>
          <cell r="K312" t="str">
            <v>53</v>
          </cell>
          <cell r="L312">
            <v>530105</v>
          </cell>
          <cell r="M312" t="str">
            <v>Telecomunicaciones</v>
          </cell>
          <cell r="N312">
            <v>101</v>
          </cell>
          <cell r="O312">
            <v>2</v>
          </cell>
          <cell r="P312">
            <v>0</v>
          </cell>
          <cell r="Q312">
            <v>0</v>
          </cell>
          <cell r="R312">
            <v>0</v>
          </cell>
          <cell r="S312">
            <v>80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row>
        <row r="313">
          <cell r="A313">
            <v>307</v>
          </cell>
          <cell r="B313" t="str">
            <v>E5. INSTITUCIONAL</v>
          </cell>
          <cell r="C313" t="str">
            <v>FORTALECER LAS CAPACIDADES DEL ESTADO CON ÉNFASIS EN LA ADMINISTRACIÓN DE JUSTICIA Y EFICIENCIA EN LOS PROCESOS DE REGULACIÓN Y CONTROL, CON INDEPENDENCIA Y AUTONOMÍA.</v>
          </cell>
          <cell r="D313" t="str">
            <v>INCREMENTAR LOS NIVELES DE SATISFACCIÓN DE LOS USUARIOS</v>
          </cell>
          <cell r="E313">
            <v>0</v>
          </cell>
          <cell r="F313" t="str">
            <v>01: ADMINISTRACIÓN CENTRAL</v>
          </cell>
          <cell r="G313" t="str">
            <v>COORDINACIÓN ZONAL 6</v>
          </cell>
          <cell r="H313" t="str">
            <v>SIN PROYECTO</v>
          </cell>
          <cell r="I313" t="str">
            <v>PAGO DE VIÁTICOS EN COMISIONES DE FUNCIONARIOS DE LA PROVINCIA DEL AZUAY</v>
          </cell>
          <cell r="J313" t="str">
            <v>NUEVO</v>
          </cell>
          <cell r="K313" t="str">
            <v>53</v>
          </cell>
          <cell r="L313">
            <v>530303</v>
          </cell>
          <cell r="M313" t="str">
            <v>Viáticos y Subsistencias en el Interior</v>
          </cell>
          <cell r="N313">
            <v>101</v>
          </cell>
          <cell r="O313">
            <v>2</v>
          </cell>
          <cell r="P313">
            <v>0</v>
          </cell>
          <cell r="Q313">
            <v>0</v>
          </cell>
          <cell r="R313">
            <v>4636.5200000000004</v>
          </cell>
          <cell r="S313">
            <v>0</v>
          </cell>
          <cell r="T313">
            <v>0</v>
          </cell>
          <cell r="U313">
            <v>200</v>
          </cell>
          <cell r="V313">
            <v>1795.24</v>
          </cell>
          <cell r="W313">
            <v>291</v>
          </cell>
          <cell r="X313">
            <v>1196.8599999999999</v>
          </cell>
          <cell r="Y313">
            <v>544.02</v>
          </cell>
          <cell r="Z313">
            <v>0</v>
          </cell>
          <cell r="AA313">
            <v>500</v>
          </cell>
          <cell r="AB313">
            <v>0</v>
          </cell>
          <cell r="AC313">
            <v>4.45</v>
          </cell>
          <cell r="AD313">
            <v>0</v>
          </cell>
          <cell r="AE313">
            <v>363.02</v>
          </cell>
          <cell r="AF313">
            <v>424.44</v>
          </cell>
          <cell r="AG313">
            <v>960</v>
          </cell>
          <cell r="AH313">
            <v>364.76</v>
          </cell>
          <cell r="AI313">
            <v>855.22</v>
          </cell>
          <cell r="AJ313">
            <v>855.22</v>
          </cell>
          <cell r="AK313">
            <v>0</v>
          </cell>
          <cell r="AL313">
            <v>0</v>
          </cell>
          <cell r="AM313">
            <v>0</v>
          </cell>
          <cell r="AN313">
            <v>0</v>
          </cell>
          <cell r="AO313">
            <v>0</v>
          </cell>
          <cell r="AP313">
            <v>0</v>
          </cell>
          <cell r="AQ313">
            <v>0</v>
          </cell>
          <cell r="AR313">
            <v>0</v>
          </cell>
          <cell r="AS313">
            <v>3717.71</v>
          </cell>
          <cell r="AT313">
            <v>2992.1</v>
          </cell>
          <cell r="AU313">
            <v>2992.1</v>
          </cell>
        </row>
        <row r="314">
          <cell r="A314">
            <v>308</v>
          </cell>
          <cell r="B314" t="str">
            <v>E5. INSTITUCIONAL</v>
          </cell>
          <cell r="C314" t="str">
            <v>FORTALECER LAS CAPACIDADES DEL ESTADO CON ÉNFASIS EN LA ADMINISTRACIÓN DE JUSTICIA Y EFICIENCIA EN LOS PROCESOS DE REGULACIÓN Y CONTROL, CON INDEPENDENCIA Y AUTONOMÍA.</v>
          </cell>
          <cell r="D314" t="str">
            <v>INCREMENTAR LOS NIVELES DE SATISFACCIÓN DE LOS USUARIOS</v>
          </cell>
          <cell r="E314">
            <v>0</v>
          </cell>
          <cell r="F314" t="str">
            <v>01: ADMINISTRACIÓN CENTRAL</v>
          </cell>
          <cell r="G314" t="str">
            <v>COORDINACIÓN ZONAL 6</v>
          </cell>
          <cell r="H314" t="str">
            <v>SIN PROYECTO</v>
          </cell>
          <cell r="I314" t="str">
            <v>PASAJES AL INTERIOR PARA FUNCIONARIOS DE LA PROVINCIA DEL AZUAY</v>
          </cell>
          <cell r="J314" t="str">
            <v>NUEVO</v>
          </cell>
          <cell r="K314" t="str">
            <v>53</v>
          </cell>
          <cell r="L314">
            <v>530301</v>
          </cell>
          <cell r="M314" t="str">
            <v>Pasajes al Interior</v>
          </cell>
          <cell r="N314">
            <v>101</v>
          </cell>
          <cell r="O314">
            <v>2</v>
          </cell>
          <cell r="P314">
            <v>0</v>
          </cell>
          <cell r="Q314">
            <v>0</v>
          </cell>
          <cell r="R314">
            <v>61</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13.5</v>
          </cell>
          <cell r="AJ314">
            <v>13.5</v>
          </cell>
          <cell r="AK314">
            <v>47.5</v>
          </cell>
          <cell r="AL314">
            <v>47.5</v>
          </cell>
          <cell r="AM314">
            <v>0</v>
          </cell>
          <cell r="AN314">
            <v>0</v>
          </cell>
          <cell r="AO314">
            <v>0</v>
          </cell>
          <cell r="AP314">
            <v>0</v>
          </cell>
          <cell r="AQ314">
            <v>0</v>
          </cell>
          <cell r="AR314">
            <v>0</v>
          </cell>
          <cell r="AS314">
            <v>61</v>
          </cell>
          <cell r="AT314">
            <v>0</v>
          </cell>
          <cell r="AU314">
            <v>0</v>
          </cell>
        </row>
        <row r="315">
          <cell r="A315">
            <v>309</v>
          </cell>
          <cell r="B315" t="str">
            <v>E5. INSTITUCIONAL</v>
          </cell>
          <cell r="C315" t="str">
            <v>FORTALECER LAS CAPACIDADES DEL ESTADO CON ÉNFASIS EN LA ADMINISTRACIÓN DE JUSTICIA Y EFICIENCIA EN LOS PROCESOS DE REGULACIÓN Y CONTROL, CON INDEPENDENCIA Y AUTONOMÍA.</v>
          </cell>
          <cell r="D315" t="str">
            <v>INCREMENTAR LOS NIVELES DE SATISFACCIÓN DE LOS USUARIOS</v>
          </cell>
          <cell r="E315">
            <v>0</v>
          </cell>
          <cell r="F315" t="str">
            <v>01: ADMINISTRACIÓN CENTRAL</v>
          </cell>
          <cell r="G315" t="str">
            <v>COORDINACIÓN ZONAL 6</v>
          </cell>
          <cell r="H315" t="str">
            <v>SIN PROYECTO</v>
          </cell>
          <cell r="I315" t="str">
            <v>PAGO DE TASAS, PATENTES, IMPUESTOS DE LA PROVINCIA DE MORONA SANTIAGO</v>
          </cell>
          <cell r="J315" t="str">
            <v>NUEVO</v>
          </cell>
          <cell r="K315" t="str">
            <v>57</v>
          </cell>
          <cell r="L315">
            <v>570102</v>
          </cell>
          <cell r="M315" t="str">
            <v>Tasas Generales, Impuestos, Contribuciones, Permisos, Licencias y Patentes</v>
          </cell>
          <cell r="N315">
            <v>1401</v>
          </cell>
          <cell r="O315">
            <v>2</v>
          </cell>
          <cell r="P315">
            <v>0</v>
          </cell>
          <cell r="Q315">
            <v>0</v>
          </cell>
          <cell r="R315">
            <v>608.54999999999995</v>
          </cell>
          <cell r="S315">
            <v>0</v>
          </cell>
          <cell r="T315">
            <v>0</v>
          </cell>
          <cell r="U315">
            <v>200</v>
          </cell>
          <cell r="V315">
            <v>156.01</v>
          </cell>
          <cell r="W315">
            <v>108.55</v>
          </cell>
          <cell r="X315">
            <v>183.96</v>
          </cell>
          <cell r="Y315">
            <v>0</v>
          </cell>
          <cell r="Z315">
            <v>150</v>
          </cell>
          <cell r="AA315">
            <v>0</v>
          </cell>
          <cell r="AB315">
            <v>118.58</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608.54999999999995</v>
          </cell>
          <cell r="AT315">
            <v>308.39</v>
          </cell>
          <cell r="AU315">
            <v>308.39</v>
          </cell>
        </row>
        <row r="316">
          <cell r="A316">
            <v>310</v>
          </cell>
          <cell r="B316" t="str">
            <v>E5. INSTITUCIONAL</v>
          </cell>
          <cell r="C316" t="str">
            <v>FORTALECER LAS CAPACIDADES DEL ESTADO CON ÉNFASIS EN LA ADMINISTRACIÓN DE JUSTICIA Y EFICIENCIA EN LOS PROCESOS DE REGULACIÓN Y CONTROL, CON INDEPENDENCIA Y AUTONOMÍA.</v>
          </cell>
          <cell r="D316" t="str">
            <v>INCREMENTAR LOS NIVELES DE SATISFACCIÓN DE LOS USUARIOS</v>
          </cell>
          <cell r="E316">
            <v>0</v>
          </cell>
          <cell r="F316" t="str">
            <v>01: ADMINISTRACIÓN CENTRAL</v>
          </cell>
          <cell r="G316" t="str">
            <v>COORDINACIÓN ZONAL 6</v>
          </cell>
          <cell r="H316" t="str">
            <v>SIN PROYECTO</v>
          </cell>
          <cell r="I316" t="str">
            <v>ARRENDAMIENTO DE ESPACIO FÍSICO  PARA FUNCIONAMIENTO DE LA AGENCIA LIMÓN -INDANZA</v>
          </cell>
          <cell r="J316" t="str">
            <v>ARRASTRE</v>
          </cell>
          <cell r="K316" t="str">
            <v>53</v>
          </cell>
          <cell r="L316">
            <v>530502</v>
          </cell>
          <cell r="M316" t="str">
            <v>Edificios, Locales y Residencias, Parqueaderos, Casilleros Judiciales y Bancarios (Arrendamiento)</v>
          </cell>
          <cell r="N316">
            <v>1401</v>
          </cell>
          <cell r="O316">
            <v>2</v>
          </cell>
          <cell r="P316">
            <v>0</v>
          </cell>
          <cell r="Q316">
            <v>0</v>
          </cell>
          <cell r="R316">
            <v>3575</v>
          </cell>
          <cell r="S316">
            <v>325</v>
          </cell>
          <cell r="T316">
            <v>0</v>
          </cell>
          <cell r="U316">
            <v>325</v>
          </cell>
          <cell r="V316">
            <v>650</v>
          </cell>
          <cell r="W316">
            <v>325</v>
          </cell>
          <cell r="X316">
            <v>325</v>
          </cell>
          <cell r="Y316">
            <v>325</v>
          </cell>
          <cell r="Z316">
            <v>325</v>
          </cell>
          <cell r="AA316">
            <v>325</v>
          </cell>
          <cell r="AB316">
            <v>325</v>
          </cell>
          <cell r="AC316">
            <v>325</v>
          </cell>
          <cell r="AD316">
            <v>325</v>
          </cell>
          <cell r="AE316">
            <v>325</v>
          </cell>
          <cell r="AF316">
            <v>325</v>
          </cell>
          <cell r="AG316">
            <v>325</v>
          </cell>
          <cell r="AH316">
            <v>325</v>
          </cell>
          <cell r="AI316">
            <v>325</v>
          </cell>
          <cell r="AJ316">
            <v>325</v>
          </cell>
          <cell r="AK316">
            <v>325</v>
          </cell>
          <cell r="AL316">
            <v>325</v>
          </cell>
          <cell r="AM316">
            <v>325</v>
          </cell>
          <cell r="AN316">
            <v>325</v>
          </cell>
          <cell r="AO316">
            <v>0</v>
          </cell>
          <cell r="AP316">
            <v>0</v>
          </cell>
          <cell r="AQ316">
            <v>0</v>
          </cell>
          <cell r="AR316">
            <v>0</v>
          </cell>
          <cell r="AS316">
            <v>3575</v>
          </cell>
          <cell r="AT316">
            <v>3575</v>
          </cell>
          <cell r="AU316">
            <v>975</v>
          </cell>
        </row>
        <row r="317">
          <cell r="A317">
            <v>311</v>
          </cell>
          <cell r="B317" t="str">
            <v>E5. INSTITUCIONAL</v>
          </cell>
          <cell r="C317" t="str">
            <v>FORTALECER LAS CAPACIDADES DEL ESTADO CON ÉNFASIS EN LA ADMINISTRACIÓN DE JUSTICIA Y EFICIENCIA EN LOS PROCESOS DE REGULACIÓN Y CONTROL, CON INDEPENDENCIA Y AUTONOMÍA.</v>
          </cell>
          <cell r="D317" t="str">
            <v>INCREMENTAR LOS NIVELES DE SATISFACCIÓN DE LOS USUARIOS</v>
          </cell>
          <cell r="E317">
            <v>0</v>
          </cell>
          <cell r="F317" t="str">
            <v>01: ADMINISTRACIÓN CENTRAL</v>
          </cell>
          <cell r="G317" t="str">
            <v>COORDINACIÓN ZONAL 6</v>
          </cell>
          <cell r="H317" t="str">
            <v>SIN PROYECTO</v>
          </cell>
          <cell r="I317" t="str">
            <v>ARRENDAMIENTO DE ESPACIO FÍSICO  PARA FUNCIONAMIENTO DE LA AGENCIA LIMÓN -INDANZA</v>
          </cell>
          <cell r="J317" t="str">
            <v>NUEVO</v>
          </cell>
          <cell r="K317" t="str">
            <v>53</v>
          </cell>
          <cell r="L317">
            <v>530502</v>
          </cell>
          <cell r="M317" t="str">
            <v>Edificios, Locales y Residencias, Parqueaderos, Casilleros Judiciales y Bancarios (Arrendamiento)</v>
          </cell>
          <cell r="N317">
            <v>1401</v>
          </cell>
          <cell r="O317">
            <v>2</v>
          </cell>
          <cell r="P317">
            <v>0</v>
          </cell>
          <cell r="Q317">
            <v>0</v>
          </cell>
          <cell r="R317">
            <v>325</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325</v>
          </cell>
          <cell r="AP317">
            <v>325</v>
          </cell>
          <cell r="AQ317">
            <v>0</v>
          </cell>
          <cell r="AR317">
            <v>0</v>
          </cell>
          <cell r="AS317">
            <v>0</v>
          </cell>
          <cell r="AT317">
            <v>0</v>
          </cell>
          <cell r="AU317">
            <v>0</v>
          </cell>
        </row>
        <row r="318">
          <cell r="A318">
            <v>312</v>
          </cell>
          <cell r="B318" t="str">
            <v>E5. INSTITUCIONAL</v>
          </cell>
          <cell r="C318" t="str">
            <v>FORTALECER LAS CAPACIDADES DEL ESTADO CON ÉNFASIS EN LA ADMINISTRACIÓN DE JUSTICIA Y EFICIENCIA EN LOS PROCESOS DE REGULACIÓN Y CONTROL, CON INDEPENDENCIA Y AUTONOMÍA.</v>
          </cell>
          <cell r="D318" t="str">
            <v>INCREMENTAR LOS NIVELES DE SATISFACCIÓN DE LOS USUARIOS</v>
          </cell>
          <cell r="E318">
            <v>0</v>
          </cell>
          <cell r="F318" t="str">
            <v>01: ADMINISTRACIÓN CENTRAL</v>
          </cell>
          <cell r="G318" t="str">
            <v>COORDINACIÓN ZONAL 6</v>
          </cell>
          <cell r="H318" t="str">
            <v>SIN PROYECTO</v>
          </cell>
          <cell r="I318" t="str">
            <v>CANCELACIÓN DEL SERVICIO DE AGUA POTABLE MORONA SANTIAGO</v>
          </cell>
          <cell r="J318" t="str">
            <v>NUEVO</v>
          </cell>
          <cell r="K318" t="str">
            <v>53</v>
          </cell>
          <cell r="L318">
            <v>530101</v>
          </cell>
          <cell r="M318" t="str">
            <v>Agua Potable</v>
          </cell>
          <cell r="N318">
            <v>1401</v>
          </cell>
          <cell r="O318">
            <v>2</v>
          </cell>
          <cell r="P318">
            <v>0</v>
          </cell>
          <cell r="Q318">
            <v>0</v>
          </cell>
          <cell r="R318">
            <v>581.99</v>
          </cell>
          <cell r="S318">
            <v>0</v>
          </cell>
          <cell r="T318">
            <v>0</v>
          </cell>
          <cell r="U318">
            <v>65.45</v>
          </cell>
          <cell r="V318">
            <v>50.53</v>
          </cell>
          <cell r="W318">
            <v>65.45</v>
          </cell>
          <cell r="X318">
            <v>43.94</v>
          </cell>
          <cell r="Y318">
            <v>65.45</v>
          </cell>
          <cell r="Z318">
            <v>65.45</v>
          </cell>
          <cell r="AA318">
            <v>65.45</v>
          </cell>
          <cell r="AB318">
            <v>65.45</v>
          </cell>
          <cell r="AC318">
            <v>65.45</v>
          </cell>
          <cell r="AD318">
            <v>65.45</v>
          </cell>
          <cell r="AE318">
            <v>65.45</v>
          </cell>
          <cell r="AF318">
            <v>65.45</v>
          </cell>
          <cell r="AG318">
            <v>65.45</v>
          </cell>
          <cell r="AH318">
            <v>65.45</v>
          </cell>
          <cell r="AI318">
            <v>65.45</v>
          </cell>
          <cell r="AJ318">
            <v>65.45</v>
          </cell>
          <cell r="AK318">
            <v>58.39</v>
          </cell>
          <cell r="AL318">
            <v>58.39</v>
          </cell>
          <cell r="AM318">
            <v>0</v>
          </cell>
          <cell r="AN318">
            <v>0</v>
          </cell>
          <cell r="AO318">
            <v>0</v>
          </cell>
          <cell r="AP318">
            <v>36.43</v>
          </cell>
          <cell r="AQ318">
            <v>0</v>
          </cell>
          <cell r="AR318">
            <v>0</v>
          </cell>
          <cell r="AS318">
            <v>581.99</v>
          </cell>
          <cell r="AT318">
            <v>581.99</v>
          </cell>
          <cell r="AU318">
            <v>94.47</v>
          </cell>
        </row>
        <row r="319">
          <cell r="A319">
            <v>313</v>
          </cell>
          <cell r="B319" t="str">
            <v>E5. INSTITUCIONAL</v>
          </cell>
          <cell r="C319" t="str">
            <v>FORTALECER LAS CAPACIDADES DEL ESTADO CON ÉNFASIS EN LA ADMINISTRACIÓN DE JUSTICIA Y EFICIENCIA EN LOS PROCESOS DE REGULACIÓN Y CONTROL, CON INDEPENDENCIA Y AUTONOMÍA.</v>
          </cell>
          <cell r="D319" t="str">
            <v>INCREMENTAR LOS NIVELES DE SATISFACCIÓN DE LOS USUARIOS</v>
          </cell>
          <cell r="E319">
            <v>0</v>
          </cell>
          <cell r="F319" t="str">
            <v>01: ADMINISTRACIÓN CENTRAL</v>
          </cell>
          <cell r="G319" t="str">
            <v>COORDINACIÓN ZONAL 6</v>
          </cell>
          <cell r="H319" t="str">
            <v>SIN PROYECTO</v>
          </cell>
          <cell r="I319" t="str">
            <v>CANCELACIÓN DEL SERVICIO DE ENERGÍA ELÉCTRICA MORONA SANTIAGO</v>
          </cell>
          <cell r="J319" t="str">
            <v>NUEVO</v>
          </cell>
          <cell r="K319" t="str">
            <v>53</v>
          </cell>
          <cell r="L319">
            <v>530104</v>
          </cell>
          <cell r="M319" t="str">
            <v>Energía Eléctrica</v>
          </cell>
          <cell r="N319">
            <v>1401</v>
          </cell>
          <cell r="O319">
            <v>2</v>
          </cell>
          <cell r="P319">
            <v>0</v>
          </cell>
          <cell r="Q319">
            <v>0</v>
          </cell>
          <cell r="R319">
            <v>9570.92</v>
          </cell>
          <cell r="S319">
            <v>0</v>
          </cell>
          <cell r="T319">
            <v>0</v>
          </cell>
          <cell r="U319">
            <v>1000</v>
          </cell>
          <cell r="V319">
            <v>710.12</v>
          </cell>
          <cell r="W319">
            <v>1000</v>
          </cell>
          <cell r="X319">
            <v>681.27</v>
          </cell>
          <cell r="Y319">
            <v>1000</v>
          </cell>
          <cell r="Z319">
            <v>1000</v>
          </cell>
          <cell r="AA319">
            <v>1000</v>
          </cell>
          <cell r="AB319">
            <v>1000</v>
          </cell>
          <cell r="AC319">
            <v>1000</v>
          </cell>
          <cell r="AD319">
            <v>1000</v>
          </cell>
          <cell r="AE319">
            <v>1000</v>
          </cell>
          <cell r="AF319">
            <v>1000</v>
          </cell>
          <cell r="AG319">
            <v>1000</v>
          </cell>
          <cell r="AH319">
            <v>1000</v>
          </cell>
          <cell r="AI319">
            <v>1000</v>
          </cell>
          <cell r="AJ319">
            <v>1000</v>
          </cell>
          <cell r="AK319">
            <v>1000</v>
          </cell>
          <cell r="AL319">
            <v>1000</v>
          </cell>
          <cell r="AM319">
            <v>570.91999999999996</v>
          </cell>
          <cell r="AN319">
            <v>570.91999999999996</v>
          </cell>
          <cell r="AO319">
            <v>0</v>
          </cell>
          <cell r="AP319">
            <v>608.61</v>
          </cell>
          <cell r="AQ319">
            <v>0</v>
          </cell>
          <cell r="AR319">
            <v>0</v>
          </cell>
          <cell r="AS319">
            <v>9570.92</v>
          </cell>
          <cell r="AT319">
            <v>9570.92</v>
          </cell>
          <cell r="AU319">
            <v>1362.57</v>
          </cell>
        </row>
        <row r="320">
          <cell r="A320">
            <v>314</v>
          </cell>
          <cell r="B320" t="str">
            <v>E5. INSTITUCIONAL</v>
          </cell>
          <cell r="C320" t="str">
            <v>FORTALECER LAS CAPACIDADES DEL ESTADO CON ÉNFASIS EN LA ADMINISTRACIÓN DE JUSTICIA Y EFICIENCIA EN LOS PROCESOS DE REGULACIÓN Y CONTROL, CON INDEPENDENCIA Y AUTONOMÍA.</v>
          </cell>
          <cell r="D320" t="str">
            <v>INCREMENTAR LOS NIVELES DE SATISFACCIÓN DE LOS USUARIOS</v>
          </cell>
          <cell r="E320">
            <v>0</v>
          </cell>
          <cell r="F320" t="str">
            <v>01: ADMINISTRACIÓN CENTRAL</v>
          </cell>
          <cell r="G320" t="str">
            <v>COORDINACIÓN ZONAL 6</v>
          </cell>
          <cell r="H320" t="str">
            <v>SIN PROYECTO</v>
          </cell>
          <cell r="I320" t="str">
            <v>CANCELACIÓN DEL SERVICIO DE TELECOMUNICACIONES MORONA SANTIAGO</v>
          </cell>
          <cell r="J320" t="str">
            <v>NUEVO</v>
          </cell>
          <cell r="K320" t="str">
            <v>53</v>
          </cell>
          <cell r="L320">
            <v>530105</v>
          </cell>
          <cell r="M320" t="str">
            <v>Telecomunicaciones</v>
          </cell>
          <cell r="N320">
            <v>1401</v>
          </cell>
          <cell r="O320">
            <v>2</v>
          </cell>
          <cell r="P320">
            <v>0</v>
          </cell>
          <cell r="Q320">
            <v>0</v>
          </cell>
          <cell r="R320">
            <v>679.52</v>
          </cell>
          <cell r="S320">
            <v>0</v>
          </cell>
          <cell r="T320">
            <v>0</v>
          </cell>
          <cell r="U320">
            <v>70</v>
          </cell>
          <cell r="V320">
            <v>60</v>
          </cell>
          <cell r="W320">
            <v>70</v>
          </cell>
          <cell r="X320">
            <v>60</v>
          </cell>
          <cell r="Y320">
            <v>70</v>
          </cell>
          <cell r="Z320">
            <v>70</v>
          </cell>
          <cell r="AA320">
            <v>70</v>
          </cell>
          <cell r="AB320">
            <v>70</v>
          </cell>
          <cell r="AC320">
            <v>70</v>
          </cell>
          <cell r="AD320">
            <v>70</v>
          </cell>
          <cell r="AE320">
            <v>70</v>
          </cell>
          <cell r="AF320">
            <v>70</v>
          </cell>
          <cell r="AG320">
            <v>70</v>
          </cell>
          <cell r="AH320">
            <v>70</v>
          </cell>
          <cell r="AI320">
            <v>70</v>
          </cell>
          <cell r="AJ320">
            <v>70</v>
          </cell>
          <cell r="AK320">
            <v>70</v>
          </cell>
          <cell r="AL320">
            <v>70</v>
          </cell>
          <cell r="AM320">
            <v>49.52</v>
          </cell>
          <cell r="AN320">
            <v>49.52</v>
          </cell>
          <cell r="AO320">
            <v>0</v>
          </cell>
          <cell r="AP320">
            <v>20</v>
          </cell>
          <cell r="AQ320">
            <v>0</v>
          </cell>
          <cell r="AR320">
            <v>0</v>
          </cell>
          <cell r="AS320">
            <v>679.52</v>
          </cell>
          <cell r="AT320">
            <v>679.52</v>
          </cell>
          <cell r="AU320">
            <v>120</v>
          </cell>
        </row>
        <row r="321">
          <cell r="A321">
            <v>315</v>
          </cell>
          <cell r="B321" t="str">
            <v>E5. INSTITUCIONAL</v>
          </cell>
          <cell r="C321" t="str">
            <v>FORTALECER LAS CAPACIDADES DEL ESTADO CON ÉNFASIS EN LA ADMINISTRACIÓN DE JUSTICIA Y EFICIENCIA EN LOS PROCESOS DE REGULACIÓN Y CONTROL, CON INDEPENDENCIA Y AUTONOMÍA.</v>
          </cell>
          <cell r="D321" t="str">
            <v>INCREMENTAR LOS NIVELES DE SATISFACCIÓN DE LOS USUARIOS</v>
          </cell>
          <cell r="E321">
            <v>0</v>
          </cell>
          <cell r="F321" t="str">
            <v>01: ADMINISTRACIÓN CENTRAL</v>
          </cell>
          <cell r="G321" t="str">
            <v>COORDINACIÓN ZONAL 6</v>
          </cell>
          <cell r="H321" t="str">
            <v>SIN PROYECTO</v>
          </cell>
          <cell r="I321" t="str">
            <v>ADQUISICIÓN DE COMBUSTIBLE PARA LOS VEHÍCULOS DE LA COORDINACIÓN ZONAL 6</v>
          </cell>
          <cell r="J321" t="str">
            <v>ARRASTRE</v>
          </cell>
          <cell r="K321" t="str">
            <v>53</v>
          </cell>
          <cell r="L321">
            <v>530255</v>
          </cell>
          <cell r="M321" t="str">
            <v>Combustibles</v>
          </cell>
          <cell r="N321">
            <v>1401</v>
          </cell>
          <cell r="O321">
            <v>2</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row>
        <row r="322">
          <cell r="A322">
            <v>316</v>
          </cell>
          <cell r="B322" t="str">
            <v>E5. INSTITUCIONAL</v>
          </cell>
          <cell r="C322" t="str">
            <v>FORTALECER LAS CAPACIDADES DEL ESTADO CON ÉNFASIS EN LA ADMINISTRACIÓN DE JUSTICIA Y EFICIENCIA EN LOS PROCESOS DE REGULACIÓN Y CONTROL, CON INDEPENDENCIA Y AUTONOMÍA.</v>
          </cell>
          <cell r="D322" t="str">
            <v>INCREMENTAR LOS NIVELES DE SATISFACCIÓN DE LOS USUARIOS</v>
          </cell>
          <cell r="E322">
            <v>0</v>
          </cell>
          <cell r="F322" t="str">
            <v>01: ADMINISTRACIÓN CENTRAL</v>
          </cell>
          <cell r="G322" t="str">
            <v>COORDINACIÓN ZONAL 6</v>
          </cell>
          <cell r="H322" t="str">
            <v>SIN PROYECTO</v>
          </cell>
          <cell r="I322" t="str">
            <v>ADQUISICIÓN DE COMBUSTIBLE PARA LOS VEHÍCULOS DE LA COORDINACIÓN ZONAL 6</v>
          </cell>
          <cell r="J322" t="str">
            <v>NUEVO</v>
          </cell>
          <cell r="K322" t="str">
            <v>53</v>
          </cell>
          <cell r="L322">
            <v>530255</v>
          </cell>
          <cell r="M322" t="str">
            <v>Combustibles</v>
          </cell>
          <cell r="N322">
            <v>1401</v>
          </cell>
          <cell r="O322">
            <v>2</v>
          </cell>
          <cell r="P322">
            <v>0</v>
          </cell>
          <cell r="Q322">
            <v>0</v>
          </cell>
          <cell r="R322">
            <v>100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100</v>
          </cell>
          <cell r="AP322">
            <v>100</v>
          </cell>
          <cell r="AQ322">
            <v>0</v>
          </cell>
          <cell r="AR322">
            <v>0</v>
          </cell>
          <cell r="AS322">
            <v>0</v>
          </cell>
          <cell r="AT322">
            <v>0</v>
          </cell>
          <cell r="AU322">
            <v>0</v>
          </cell>
        </row>
        <row r="323">
          <cell r="A323">
            <v>317</v>
          </cell>
          <cell r="B323" t="str">
            <v>E5. INSTITUCIONAL</v>
          </cell>
          <cell r="C323" t="str">
            <v>FORTALECER LAS CAPACIDADES DEL ESTADO CON ÉNFASIS EN LA ADMINISTRACIÓN DE JUSTICIA Y EFICIENCIA EN LOS PROCESOS DE REGULACIÓN Y CONTROL, CON INDEPENDENCIA Y AUTONOMÍA.</v>
          </cell>
          <cell r="D323" t="str">
            <v>INCREMENTAR LOS NIVELES DE SATISFACCIÓN DE LOS USUARIOS</v>
          </cell>
          <cell r="E323">
            <v>0</v>
          </cell>
          <cell r="F323" t="str">
            <v>01: ADMINISTRACIÓN CENTRAL</v>
          </cell>
          <cell r="G323" t="str">
            <v>COORDINACIÓN ZONAL 6</v>
          </cell>
          <cell r="H323" t="str">
            <v>SIN PROYECTO</v>
          </cell>
          <cell r="I323" t="str">
            <v>OBLIGACIONES GENERADAS EN EL 2023  CANCELACIÓN DEL SERVICIO DE AGUA POTABLE MORONA SANTIAGO</v>
          </cell>
          <cell r="J323" t="str">
            <v>ARRASTRE</v>
          </cell>
          <cell r="K323" t="str">
            <v>53</v>
          </cell>
          <cell r="L323">
            <v>530101</v>
          </cell>
          <cell r="M323" t="str">
            <v>Agua Potable</v>
          </cell>
          <cell r="N323">
            <v>1401</v>
          </cell>
          <cell r="O323">
            <v>2</v>
          </cell>
          <cell r="P323">
            <v>0</v>
          </cell>
          <cell r="Q323">
            <v>0</v>
          </cell>
          <cell r="R323">
            <v>46.46</v>
          </cell>
          <cell r="S323">
            <v>65</v>
          </cell>
          <cell r="T323">
            <v>46.46</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46.46</v>
          </cell>
          <cell r="AT323">
            <v>46.46</v>
          </cell>
          <cell r="AU323">
            <v>46.46</v>
          </cell>
        </row>
        <row r="324">
          <cell r="A324">
            <v>318</v>
          </cell>
          <cell r="B324" t="str">
            <v>E5. INSTITUCIONAL</v>
          </cell>
          <cell r="C324" t="str">
            <v>FORTALECER LAS CAPACIDADES DEL ESTADO CON ÉNFASIS EN LA ADMINISTRACIÓN DE JUSTICIA Y EFICIENCIA EN LOS PROCESOS DE REGULACIÓN Y CONTROL, CON INDEPENDENCIA Y AUTONOMÍA.</v>
          </cell>
          <cell r="D324" t="str">
            <v>INCREMENTAR LOS NIVELES DE SATISFACCIÓN DE LOS USUARIOS</v>
          </cell>
          <cell r="E324">
            <v>0</v>
          </cell>
          <cell r="F324" t="str">
            <v>01: ADMINISTRACIÓN CENTRAL</v>
          </cell>
          <cell r="G324" t="str">
            <v>COORDINACIÓN ZONAL 6</v>
          </cell>
          <cell r="H324" t="str">
            <v>SIN PROYECTO</v>
          </cell>
          <cell r="I324" t="str">
            <v>OBLIGACIONES GENERADAS EN EL 2023   CANCELACIÓN DEL SERVICIO DE ENERGÍA ELÉCTRICA MORONA SANTIAGO</v>
          </cell>
          <cell r="J324" t="str">
            <v>ARRASTRE</v>
          </cell>
          <cell r="K324" t="str">
            <v>53</v>
          </cell>
          <cell r="L324">
            <v>530104</v>
          </cell>
          <cell r="M324" t="str">
            <v>Energía Eléctrica</v>
          </cell>
          <cell r="N324">
            <v>1401</v>
          </cell>
          <cell r="O324">
            <v>2</v>
          </cell>
          <cell r="P324">
            <v>0</v>
          </cell>
          <cell r="Q324">
            <v>0</v>
          </cell>
          <cell r="R324">
            <v>646.19000000000005</v>
          </cell>
          <cell r="S324">
            <v>1000</v>
          </cell>
          <cell r="T324">
            <v>646.19000000000005</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675.01</v>
          </cell>
          <cell r="AT324">
            <v>675.01</v>
          </cell>
          <cell r="AU324">
            <v>675.01</v>
          </cell>
        </row>
        <row r="325">
          <cell r="A325">
            <v>319</v>
          </cell>
          <cell r="B325" t="str">
            <v>E5. INSTITUCIONAL</v>
          </cell>
          <cell r="C325" t="str">
            <v>FORTALECER LAS CAPACIDADES DEL ESTADO CON ÉNFASIS EN LA ADMINISTRACIÓN DE JUSTICIA Y EFICIENCIA EN LOS PROCESOS DE REGULACIÓN Y CONTROL, CON INDEPENDENCIA Y AUTONOMÍA.</v>
          </cell>
          <cell r="D325" t="str">
            <v>INCREMENTAR LOS NIVELES DE SATISFACCIÓN DE LOS USUARIOS</v>
          </cell>
          <cell r="E325">
            <v>0</v>
          </cell>
          <cell r="F325" t="str">
            <v>01: ADMINISTRACIÓN CENTRAL</v>
          </cell>
          <cell r="G325" t="str">
            <v>COORDINACIÓN ZONAL 6</v>
          </cell>
          <cell r="H325" t="str">
            <v>SIN PROYECTO</v>
          </cell>
          <cell r="I325" t="str">
            <v>OBLIGACIONES GENERADAS EN EL 2023  CANCELACIÓN DEL SERVICIO DE TELECOMUNICACIONES MORONA SANTIAGO</v>
          </cell>
          <cell r="J325" t="str">
            <v>ARRASTRE</v>
          </cell>
          <cell r="K325" t="str">
            <v>53</v>
          </cell>
          <cell r="L325">
            <v>530105</v>
          </cell>
          <cell r="M325" t="str">
            <v>Telecomunicaciones</v>
          </cell>
          <cell r="N325">
            <v>1401</v>
          </cell>
          <cell r="O325">
            <v>2</v>
          </cell>
          <cell r="P325">
            <v>0</v>
          </cell>
          <cell r="Q325">
            <v>0</v>
          </cell>
          <cell r="R325">
            <v>60</v>
          </cell>
          <cell r="S325">
            <v>70</v>
          </cell>
          <cell r="T325">
            <v>60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60</v>
          </cell>
          <cell r="AT325">
            <v>60</v>
          </cell>
          <cell r="AU325">
            <v>60</v>
          </cell>
        </row>
        <row r="326">
          <cell r="A326">
            <v>320</v>
          </cell>
          <cell r="B326" t="str">
            <v>E5. INSTITUCIONAL</v>
          </cell>
          <cell r="C326" t="str">
            <v>FORTALECER LAS CAPACIDADES DEL ESTADO CON ÉNFASIS EN LA ADMINISTRACIÓN DE JUSTICIA Y EFICIENCIA EN LOS PROCESOS DE REGULACIÓN Y CONTROL, CON INDEPENDENCIA Y AUTONOMÍA.</v>
          </cell>
          <cell r="D326" t="str">
            <v>INCREMENTAR LOS NIVELES DE SATISFACCIÓN DE LOS USUARIOS</v>
          </cell>
          <cell r="E326">
            <v>0</v>
          </cell>
          <cell r="F326" t="str">
            <v>01: ADMINISTRACIÓN CENTRAL</v>
          </cell>
          <cell r="G326" t="str">
            <v>COORDINACIÓN ZONAL 6</v>
          </cell>
          <cell r="H326" t="str">
            <v>SIN PROYECTO</v>
          </cell>
          <cell r="I326" t="str">
            <v>PAGO DE VIÁTICOS EN COMISIONES DE FUNCIONARIOS DE LA PROVINCIA DE MORONA SANTIAGO</v>
          </cell>
          <cell r="J326" t="str">
            <v>NUEVO</v>
          </cell>
          <cell r="K326" t="str">
            <v>53</v>
          </cell>
          <cell r="L326">
            <v>530303</v>
          </cell>
          <cell r="M326" t="str">
            <v>Viáticos y Subsistencias en el Interior</v>
          </cell>
          <cell r="N326">
            <v>1401</v>
          </cell>
          <cell r="O326">
            <v>2</v>
          </cell>
          <cell r="P326">
            <v>0</v>
          </cell>
          <cell r="Q326">
            <v>0</v>
          </cell>
          <cell r="R326">
            <v>1299.4000000000001</v>
          </cell>
          <cell r="S326">
            <v>160</v>
          </cell>
          <cell r="T326">
            <v>0</v>
          </cell>
          <cell r="U326">
            <v>280</v>
          </cell>
          <cell r="V326">
            <v>240</v>
          </cell>
          <cell r="W326">
            <v>300</v>
          </cell>
          <cell r="X326">
            <v>0</v>
          </cell>
          <cell r="Y326">
            <v>300</v>
          </cell>
          <cell r="Z326">
            <v>0</v>
          </cell>
          <cell r="AA326">
            <v>250</v>
          </cell>
          <cell r="AB326">
            <v>450</v>
          </cell>
          <cell r="AC326">
            <v>9.4</v>
          </cell>
          <cell r="AD326">
            <v>309.39999999999998</v>
          </cell>
          <cell r="AE326">
            <v>0</v>
          </cell>
          <cell r="AF326">
            <v>300</v>
          </cell>
          <cell r="AG326">
            <v>0</v>
          </cell>
          <cell r="AH326">
            <v>0</v>
          </cell>
          <cell r="AI326">
            <v>0</v>
          </cell>
          <cell r="AJ326">
            <v>0</v>
          </cell>
          <cell r="AK326">
            <v>0</v>
          </cell>
          <cell r="AL326">
            <v>0</v>
          </cell>
          <cell r="AM326">
            <v>0</v>
          </cell>
          <cell r="AN326">
            <v>0</v>
          </cell>
          <cell r="AO326">
            <v>0</v>
          </cell>
          <cell r="AP326">
            <v>0</v>
          </cell>
          <cell r="AQ326">
            <v>0</v>
          </cell>
          <cell r="AR326">
            <v>0</v>
          </cell>
          <cell r="AS326">
            <v>1299.4000000000001</v>
          </cell>
          <cell r="AT326">
            <v>240</v>
          </cell>
          <cell r="AU326">
            <v>240</v>
          </cell>
        </row>
        <row r="327">
          <cell r="A327">
            <v>321</v>
          </cell>
          <cell r="B327" t="str">
            <v>E5. INSTITUCIONAL</v>
          </cell>
          <cell r="C327" t="str">
            <v>FORTALECER LAS CAPACIDADES DEL ESTADO CON ÉNFASIS EN LA ADMINISTRACIÓN DE JUSTICIA Y EFICIENCIA EN LOS PROCESOS DE REGULACIÓN Y CONTROL, CON INDEPENDENCIA Y AUTONOMÍA.</v>
          </cell>
          <cell r="D327" t="str">
            <v>INCREMENTAR LOS NIVELES DE SATISFACCIÓN DE LOS USUARIOS</v>
          </cell>
          <cell r="E327">
            <v>0</v>
          </cell>
          <cell r="F327" t="str">
            <v>01: ADMINISTRACIÓN CENTRAL</v>
          </cell>
          <cell r="G327" t="str">
            <v>COORDINACIÓN ZONAL 6</v>
          </cell>
          <cell r="H327" t="str">
            <v>SIN PROYECTO</v>
          </cell>
          <cell r="I327" t="str">
            <v>PASAJES AL INTERIOR PARA FUNCIONARIOS DE LA PROVINCIA DE MORONA SANTIAGO</v>
          </cell>
          <cell r="J327" t="str">
            <v>NUEVO</v>
          </cell>
          <cell r="K327" t="str">
            <v>53</v>
          </cell>
          <cell r="L327">
            <v>530301</v>
          </cell>
          <cell r="M327" t="str">
            <v>Pasajes al Interior</v>
          </cell>
          <cell r="N327">
            <v>1401</v>
          </cell>
          <cell r="O327">
            <v>2</v>
          </cell>
          <cell r="P327">
            <v>0</v>
          </cell>
          <cell r="Q327">
            <v>0</v>
          </cell>
          <cell r="R327">
            <v>75</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15</v>
          </cell>
          <cell r="AH327">
            <v>15</v>
          </cell>
          <cell r="AI327">
            <v>20</v>
          </cell>
          <cell r="AJ327">
            <v>20</v>
          </cell>
          <cell r="AK327">
            <v>20</v>
          </cell>
          <cell r="AL327">
            <v>20</v>
          </cell>
          <cell r="AM327">
            <v>20</v>
          </cell>
          <cell r="AN327">
            <v>20</v>
          </cell>
          <cell r="AO327">
            <v>0</v>
          </cell>
          <cell r="AP327">
            <v>0</v>
          </cell>
          <cell r="AQ327">
            <v>0</v>
          </cell>
          <cell r="AR327">
            <v>0</v>
          </cell>
          <cell r="AS327">
            <v>75</v>
          </cell>
          <cell r="AT327">
            <v>0</v>
          </cell>
          <cell r="AU327">
            <v>0</v>
          </cell>
        </row>
        <row r="328">
          <cell r="A328">
            <v>322</v>
          </cell>
          <cell r="B328" t="str">
            <v>E5. INSTITUCIONAL</v>
          </cell>
          <cell r="C328" t="str">
            <v>FORTALECER LAS CAPACIDADES DEL ESTADO CON ÉNFASIS EN LA ADMINISTRACIÓN DE JUSTICIA Y EFICIENCIA EN LOS PROCESOS DE REGULACIÓN Y CONTROL, CON INDEPENDENCIA Y AUTONOMÍA.</v>
          </cell>
          <cell r="D328" t="str">
            <v>INCREMENTAR LOS NIVELES DE SATISFACCIÓN DE LOS USUARIOS</v>
          </cell>
          <cell r="E328">
            <v>0</v>
          </cell>
          <cell r="F328" t="str">
            <v>01: ADMINISTRACIÓN CENTRAL</v>
          </cell>
          <cell r="G328" t="str">
            <v>COORDINACIÓN ZONAL 6</v>
          </cell>
          <cell r="H328" t="str">
            <v>SIN PROYECTO</v>
          </cell>
          <cell r="I328" t="str">
            <v>PAGO DE TASAS, PATENTES, IMPUESTOS DE LA PROVINCIA DEL CAÑAR</v>
          </cell>
          <cell r="J328" t="str">
            <v>NUEVO</v>
          </cell>
          <cell r="K328" t="str">
            <v>57</v>
          </cell>
          <cell r="L328">
            <v>570102</v>
          </cell>
          <cell r="M328" t="str">
            <v>Tasas Generales, Impuestos, Contribuciones, Permisos, Licencias y Patentes</v>
          </cell>
          <cell r="N328">
            <v>301</v>
          </cell>
          <cell r="O328">
            <v>2</v>
          </cell>
          <cell r="P328">
            <v>0</v>
          </cell>
          <cell r="Q328">
            <v>0</v>
          </cell>
          <cell r="R328">
            <v>2698.86</v>
          </cell>
          <cell r="S328">
            <v>0</v>
          </cell>
          <cell r="T328">
            <v>0</v>
          </cell>
          <cell r="U328">
            <v>2300</v>
          </cell>
          <cell r="V328">
            <v>2698.86</v>
          </cell>
          <cell r="W328">
            <v>430.75</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2650.86</v>
          </cell>
          <cell r="AT328">
            <v>2650.86</v>
          </cell>
          <cell r="AU328">
            <v>2650.86</v>
          </cell>
        </row>
        <row r="329">
          <cell r="A329">
            <v>323</v>
          </cell>
          <cell r="B329" t="str">
            <v>E5. INSTITUCIONAL</v>
          </cell>
          <cell r="C329" t="str">
            <v>FORTALECER LAS CAPACIDADES DEL ESTADO CON ÉNFASIS EN LA ADMINISTRACIÓN DE JUSTICIA Y EFICIENCIA EN LOS PROCESOS DE REGULACIÓN Y CONTROL, CON INDEPENDENCIA Y AUTONOMÍA.</v>
          </cell>
          <cell r="D329" t="str">
            <v>INCREMENTAR LOS NIVELES DE SATISFACCIÓN DE LOS USUARIOS</v>
          </cell>
          <cell r="E329">
            <v>0</v>
          </cell>
          <cell r="F329" t="str">
            <v>01: ADMINISTRACIÓN CENTRAL</v>
          </cell>
          <cell r="G329" t="str">
            <v>COORDINACIÓN ZONAL 6</v>
          </cell>
          <cell r="H329" t="str">
            <v>SIN PROYECTO</v>
          </cell>
          <cell r="I329" t="str">
            <v>CANCELACIÓN DEL SERVICIO DE AGUA POTABLE CAÑAR</v>
          </cell>
          <cell r="J329" t="str">
            <v>NUEVO</v>
          </cell>
          <cell r="K329" t="str">
            <v>53</v>
          </cell>
          <cell r="L329">
            <v>530101</v>
          </cell>
          <cell r="M329" t="str">
            <v>Agua Potable</v>
          </cell>
          <cell r="N329">
            <v>301</v>
          </cell>
          <cell r="O329">
            <v>2</v>
          </cell>
          <cell r="P329">
            <v>0</v>
          </cell>
          <cell r="Q329">
            <v>0</v>
          </cell>
          <cell r="R329">
            <v>748.71</v>
          </cell>
          <cell r="S329">
            <v>0</v>
          </cell>
          <cell r="T329">
            <v>0</v>
          </cell>
          <cell r="U329">
            <v>70</v>
          </cell>
          <cell r="V329">
            <v>60.95</v>
          </cell>
          <cell r="W329">
            <v>70</v>
          </cell>
          <cell r="X329">
            <v>66.47</v>
          </cell>
          <cell r="Y329">
            <v>70</v>
          </cell>
          <cell r="Z329">
            <v>70</v>
          </cell>
          <cell r="AA329">
            <v>70</v>
          </cell>
          <cell r="AB329">
            <v>70</v>
          </cell>
          <cell r="AC329">
            <v>70</v>
          </cell>
          <cell r="AD329">
            <v>70</v>
          </cell>
          <cell r="AE329">
            <v>70</v>
          </cell>
          <cell r="AF329">
            <v>70</v>
          </cell>
          <cell r="AG329">
            <v>70</v>
          </cell>
          <cell r="AH329">
            <v>70</v>
          </cell>
          <cell r="AI329">
            <v>70</v>
          </cell>
          <cell r="AJ329">
            <v>70</v>
          </cell>
          <cell r="AK329">
            <v>70</v>
          </cell>
          <cell r="AL329">
            <v>70</v>
          </cell>
          <cell r="AM329">
            <v>70</v>
          </cell>
          <cell r="AN329">
            <v>70</v>
          </cell>
          <cell r="AO329">
            <v>48.71</v>
          </cell>
          <cell r="AP329">
            <v>61.29</v>
          </cell>
          <cell r="AQ329">
            <v>0</v>
          </cell>
          <cell r="AR329">
            <v>0</v>
          </cell>
          <cell r="AS329">
            <v>748.71</v>
          </cell>
          <cell r="AT329">
            <v>748.71</v>
          </cell>
          <cell r="AU329">
            <v>127.42</v>
          </cell>
        </row>
        <row r="330">
          <cell r="A330">
            <v>324</v>
          </cell>
          <cell r="B330" t="str">
            <v>E5. INSTITUCIONAL</v>
          </cell>
          <cell r="C330" t="str">
            <v>FORTALECER LAS CAPACIDADES DEL ESTADO CON ÉNFASIS EN LA ADMINISTRACIÓN DE JUSTICIA Y EFICIENCIA EN LOS PROCESOS DE REGULACIÓN Y CONTROL, CON INDEPENDENCIA Y AUTONOMÍA.</v>
          </cell>
          <cell r="D330" t="str">
            <v>INCREMENTAR LOS NIVELES DE SATISFACCIÓN DE LOS USUARIOS</v>
          </cell>
          <cell r="E330">
            <v>0</v>
          </cell>
          <cell r="F330" t="str">
            <v>01: ADMINISTRACIÓN CENTRAL</v>
          </cell>
          <cell r="G330" t="str">
            <v>COORDINACIÓN ZONAL 6</v>
          </cell>
          <cell r="H330" t="str">
            <v>SIN PROYECTO</v>
          </cell>
          <cell r="I330" t="str">
            <v>CANCELACIÓN DEL SERVICIO DE ENERGÍA ELÉCTRICA CAÑAR</v>
          </cell>
          <cell r="J330" t="str">
            <v>NUEVO</v>
          </cell>
          <cell r="K330" t="str">
            <v>53</v>
          </cell>
          <cell r="L330">
            <v>530104</v>
          </cell>
          <cell r="M330" t="str">
            <v>Energía Eléctrica</v>
          </cell>
          <cell r="N330">
            <v>301</v>
          </cell>
          <cell r="O330">
            <v>2</v>
          </cell>
          <cell r="P330">
            <v>0</v>
          </cell>
          <cell r="Q330">
            <v>0</v>
          </cell>
          <cell r="R330">
            <v>8818.69</v>
          </cell>
          <cell r="S330">
            <v>0</v>
          </cell>
          <cell r="T330">
            <v>36.19</v>
          </cell>
          <cell r="U330">
            <v>990</v>
          </cell>
          <cell r="V330">
            <v>861.66</v>
          </cell>
          <cell r="W330">
            <v>990</v>
          </cell>
          <cell r="X330">
            <v>908.35</v>
          </cell>
          <cell r="Y330">
            <v>990</v>
          </cell>
          <cell r="Z330">
            <v>990</v>
          </cell>
          <cell r="AA330">
            <v>990</v>
          </cell>
          <cell r="AB330">
            <v>990</v>
          </cell>
          <cell r="AC330">
            <v>990</v>
          </cell>
          <cell r="AD330">
            <v>990</v>
          </cell>
          <cell r="AE330">
            <v>990</v>
          </cell>
          <cell r="AF330">
            <v>990</v>
          </cell>
          <cell r="AG330">
            <v>990</v>
          </cell>
          <cell r="AH330">
            <v>990</v>
          </cell>
          <cell r="AI330">
            <v>990</v>
          </cell>
          <cell r="AJ330">
            <v>990</v>
          </cell>
          <cell r="AK330">
            <v>595</v>
          </cell>
          <cell r="AL330">
            <v>595</v>
          </cell>
          <cell r="AM330">
            <v>303.69</v>
          </cell>
          <cell r="AN330">
            <v>303.69</v>
          </cell>
          <cell r="AO330">
            <v>0</v>
          </cell>
          <cell r="AP330">
            <v>173.8</v>
          </cell>
          <cell r="AQ330">
            <v>0</v>
          </cell>
          <cell r="AR330">
            <v>0</v>
          </cell>
          <cell r="AS330">
            <v>8818.69</v>
          </cell>
          <cell r="AT330">
            <v>8818.69</v>
          </cell>
          <cell r="AU330">
            <v>1806.2</v>
          </cell>
        </row>
        <row r="331">
          <cell r="A331">
            <v>325</v>
          </cell>
          <cell r="B331" t="str">
            <v>E5. INSTITUCIONAL</v>
          </cell>
          <cell r="C331" t="str">
            <v>FORTALECER LAS CAPACIDADES DEL ESTADO CON ÉNFASIS EN LA ADMINISTRACIÓN DE JUSTICIA Y EFICIENCIA EN LOS PROCESOS DE REGULACIÓN Y CONTROL, CON INDEPENDENCIA Y AUTONOMÍA.</v>
          </cell>
          <cell r="D331" t="str">
            <v>INCREMENTAR LOS NIVELES DE SATISFACCIÓN DE LOS USUARIOS</v>
          </cell>
          <cell r="E331">
            <v>0</v>
          </cell>
          <cell r="F331" t="str">
            <v>01: ADMINISTRACIÓN CENTRAL</v>
          </cell>
          <cell r="G331" t="str">
            <v>COORDINACIÓN ZONAL 6</v>
          </cell>
          <cell r="H331" t="str">
            <v>SIN PROYECTO</v>
          </cell>
          <cell r="I331" t="str">
            <v>CANCELACIÓN DEL SERVICIO DE TELECOMUNICACIONES CAÑAR</v>
          </cell>
          <cell r="J331" t="str">
            <v>NUEVO</v>
          </cell>
          <cell r="K331" t="str">
            <v>53</v>
          </cell>
          <cell r="L331">
            <v>530105</v>
          </cell>
          <cell r="M331" t="str">
            <v>Telecomunicaciones</v>
          </cell>
          <cell r="N331">
            <v>301</v>
          </cell>
          <cell r="O331">
            <v>2</v>
          </cell>
          <cell r="P331">
            <v>0</v>
          </cell>
          <cell r="Q331">
            <v>0</v>
          </cell>
          <cell r="R331">
            <v>760.83</v>
          </cell>
          <cell r="S331">
            <v>0</v>
          </cell>
          <cell r="T331">
            <v>0</v>
          </cell>
          <cell r="U331">
            <v>70</v>
          </cell>
          <cell r="V331">
            <v>61.92</v>
          </cell>
          <cell r="W331">
            <v>70</v>
          </cell>
          <cell r="X331">
            <v>62.05</v>
          </cell>
          <cell r="Y331">
            <v>70</v>
          </cell>
          <cell r="Z331">
            <v>70</v>
          </cell>
          <cell r="AA331">
            <v>70</v>
          </cell>
          <cell r="AB331">
            <v>70</v>
          </cell>
          <cell r="AC331">
            <v>70</v>
          </cell>
          <cell r="AD331">
            <v>70</v>
          </cell>
          <cell r="AE331">
            <v>70</v>
          </cell>
          <cell r="AF331">
            <v>70</v>
          </cell>
          <cell r="AG331">
            <v>70</v>
          </cell>
          <cell r="AH331">
            <v>70</v>
          </cell>
          <cell r="AI331">
            <v>70</v>
          </cell>
          <cell r="AJ331">
            <v>70</v>
          </cell>
          <cell r="AK331">
            <v>70</v>
          </cell>
          <cell r="AL331">
            <v>70</v>
          </cell>
          <cell r="AM331">
            <v>70</v>
          </cell>
          <cell r="AN331">
            <v>70</v>
          </cell>
          <cell r="AO331">
            <v>60.83</v>
          </cell>
          <cell r="AP331">
            <v>76.86</v>
          </cell>
          <cell r="AQ331">
            <v>0</v>
          </cell>
          <cell r="AR331">
            <v>0</v>
          </cell>
          <cell r="AS331">
            <v>760.83</v>
          </cell>
          <cell r="AT331">
            <v>760.83</v>
          </cell>
          <cell r="AU331">
            <v>123.97</v>
          </cell>
        </row>
        <row r="332">
          <cell r="A332">
            <v>326</v>
          </cell>
          <cell r="B332" t="str">
            <v>E5. INSTITUCIONAL</v>
          </cell>
          <cell r="C332" t="str">
            <v>FORTALECER LAS CAPACIDADES DEL ESTADO CON ÉNFASIS EN LA ADMINISTRACIÓN DE JUSTICIA Y EFICIENCIA EN LOS PROCESOS DE REGULACIÓN Y CONTROL, CON INDEPENDENCIA Y AUTONOMÍA.</v>
          </cell>
          <cell r="D332" t="str">
            <v>INCREMENTAR LOS NIVELES DE SATISFACCIÓN DE LOS USUARIOS</v>
          </cell>
          <cell r="E332">
            <v>0</v>
          </cell>
          <cell r="F332" t="str">
            <v>01: ADMINISTRACIÓN CENTRAL</v>
          </cell>
          <cell r="G332" t="str">
            <v>COORDINACIÓN ZONAL 6</v>
          </cell>
          <cell r="H332" t="str">
            <v>SIN PROYECTO</v>
          </cell>
          <cell r="I332" t="str">
            <v>ADQUISICIÓN DE COMBUSTIBLE PARA LOS VEHÍCULOS DE LA COORDINACIÓN ZONAL 6</v>
          </cell>
          <cell r="J332" t="str">
            <v>ARRASTRE</v>
          </cell>
          <cell r="K332" t="str">
            <v>53</v>
          </cell>
          <cell r="L332">
            <v>530803</v>
          </cell>
          <cell r="M332" t="str">
            <v>Lubricantes</v>
          </cell>
          <cell r="N332">
            <v>301</v>
          </cell>
          <cell r="O332">
            <v>2</v>
          </cell>
          <cell r="P332">
            <v>0</v>
          </cell>
          <cell r="Q332">
            <v>0</v>
          </cell>
          <cell r="R332">
            <v>0</v>
          </cell>
          <cell r="S332">
            <v>132</v>
          </cell>
          <cell r="T332">
            <v>0</v>
          </cell>
          <cell r="U332">
            <v>90</v>
          </cell>
          <cell r="V332">
            <v>0</v>
          </cell>
          <cell r="W332">
            <v>132</v>
          </cell>
          <cell r="X332">
            <v>0</v>
          </cell>
          <cell r="Y332">
            <v>132</v>
          </cell>
          <cell r="Z332">
            <v>0</v>
          </cell>
          <cell r="AA332">
            <v>132</v>
          </cell>
          <cell r="AB332">
            <v>0</v>
          </cell>
          <cell r="AC332">
            <v>132</v>
          </cell>
          <cell r="AD332">
            <v>0</v>
          </cell>
          <cell r="AE332">
            <v>132</v>
          </cell>
          <cell r="AF332">
            <v>0</v>
          </cell>
          <cell r="AG332">
            <v>132</v>
          </cell>
          <cell r="AH332">
            <v>0</v>
          </cell>
          <cell r="AI332">
            <v>90</v>
          </cell>
          <cell r="AJ332">
            <v>0</v>
          </cell>
          <cell r="AK332">
            <v>132</v>
          </cell>
          <cell r="AL332">
            <v>0</v>
          </cell>
          <cell r="AM332">
            <v>99</v>
          </cell>
          <cell r="AN332">
            <v>0</v>
          </cell>
          <cell r="AO332">
            <v>0</v>
          </cell>
          <cell r="AP332">
            <v>0</v>
          </cell>
          <cell r="AQ332">
            <v>0</v>
          </cell>
          <cell r="AR332">
            <v>0</v>
          </cell>
          <cell r="AS332">
            <v>0</v>
          </cell>
          <cell r="AT332">
            <v>0</v>
          </cell>
          <cell r="AU332">
            <v>0</v>
          </cell>
        </row>
        <row r="333">
          <cell r="A333">
            <v>327</v>
          </cell>
          <cell r="B333" t="str">
            <v>E5. INSTITUCIONAL</v>
          </cell>
          <cell r="C333" t="str">
            <v>FORTALECER LAS CAPACIDADES DEL ESTADO CON ÉNFASIS EN LA ADMINISTRACIÓN DE JUSTICIA Y EFICIENCIA EN LOS PROCESOS DE REGULACIÓN Y CONTROL, CON INDEPENDENCIA Y AUTONOMÍA.</v>
          </cell>
          <cell r="D333" t="str">
            <v>INCREMENTAR LOS NIVELES DE SATISFACCIÓN DE LOS USUARIOS</v>
          </cell>
          <cell r="E333">
            <v>0</v>
          </cell>
          <cell r="F333" t="str">
            <v>01: ADMINISTRACIÓN CENTRAL</v>
          </cell>
          <cell r="G333" t="str">
            <v>COORDINACIÓN ZONAL 6</v>
          </cell>
          <cell r="H333" t="str">
            <v>SIN PROYECTO</v>
          </cell>
          <cell r="I333" t="str">
            <v>ADQUISICIÓN DE COMBUSTIBLE PARA LOS VEHÍCULOS DE LA COORDINACIÓN ZONAL 6</v>
          </cell>
          <cell r="J333" t="str">
            <v>NUEVO</v>
          </cell>
          <cell r="K333" t="str">
            <v>53</v>
          </cell>
          <cell r="L333">
            <v>530803</v>
          </cell>
          <cell r="M333" t="str">
            <v>Lubricantes</v>
          </cell>
          <cell r="N333">
            <v>301</v>
          </cell>
          <cell r="O333">
            <v>2</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50</v>
          </cell>
          <cell r="AP333">
            <v>0</v>
          </cell>
          <cell r="AQ333">
            <v>0</v>
          </cell>
          <cell r="AR333">
            <v>0</v>
          </cell>
          <cell r="AS333">
            <v>0</v>
          </cell>
          <cell r="AT333">
            <v>0</v>
          </cell>
          <cell r="AU333">
            <v>0</v>
          </cell>
        </row>
        <row r="334">
          <cell r="A334">
            <v>328</v>
          </cell>
          <cell r="B334" t="str">
            <v>E5. INSTITUCIONAL</v>
          </cell>
          <cell r="C334" t="str">
            <v>FORTALECER LAS CAPACIDADES DEL ESTADO CON ÉNFASIS EN LA ADMINISTRACIÓN DE JUSTICIA Y EFICIENCIA EN LOS PROCESOS DE REGULACIÓN Y CONTROL, CON INDEPENDENCIA Y AUTONOMÍA.</v>
          </cell>
          <cell r="D334" t="str">
            <v>INCREMENTAR LOS NIVELES DE SATISFACCIÓN DE LOS USUARIOS</v>
          </cell>
          <cell r="E334">
            <v>0</v>
          </cell>
          <cell r="F334" t="str">
            <v>01: ADMINISTRACIÓN CENTRAL</v>
          </cell>
          <cell r="G334" t="str">
            <v>COORDINACIÓN ZONAL 6</v>
          </cell>
          <cell r="H334" t="str">
            <v>SIN PROYECTO</v>
          </cell>
          <cell r="I334" t="str">
            <v>OBLIGACIONES GENERADAS EN EL 2022 CANCELACIÓN DEL SERVICIO DE AGUA POTABLE CAÑAR</v>
          </cell>
          <cell r="J334" t="str">
            <v>ARRASTRE</v>
          </cell>
          <cell r="K334" t="str">
            <v>53</v>
          </cell>
          <cell r="L334">
            <v>530101</v>
          </cell>
          <cell r="M334" t="str">
            <v>Agua Potable</v>
          </cell>
          <cell r="N334">
            <v>301</v>
          </cell>
          <cell r="O334">
            <v>2</v>
          </cell>
          <cell r="P334">
            <v>0</v>
          </cell>
          <cell r="Q334">
            <v>0</v>
          </cell>
          <cell r="R334">
            <v>0</v>
          </cell>
          <cell r="S334">
            <v>85</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row>
        <row r="335">
          <cell r="A335">
            <v>329</v>
          </cell>
          <cell r="B335" t="str">
            <v>E5. INSTITUCIONAL</v>
          </cell>
          <cell r="C335" t="str">
            <v>FORTALECER LAS CAPACIDADES DEL ESTADO CON ÉNFASIS EN LA ADMINISTRACIÓN DE JUSTICIA Y EFICIENCIA EN LOS PROCESOS DE REGULACIÓN Y CONTROL, CON INDEPENDENCIA Y AUTONOMÍA.</v>
          </cell>
          <cell r="D335" t="str">
            <v>INCREMENTAR LOS NIVELES DE SATISFACCIÓN DE LOS USUARIOS</v>
          </cell>
          <cell r="E335">
            <v>0</v>
          </cell>
          <cell r="F335" t="str">
            <v>01: ADMINISTRACIÓN CENTRAL</v>
          </cell>
          <cell r="G335" t="str">
            <v>COORDINACIÓN ZONAL 6</v>
          </cell>
          <cell r="H335" t="str">
            <v>SIN PROYECTO</v>
          </cell>
          <cell r="I335" t="str">
            <v>OBLIGACIONES GENERADAS EN EL 2022   CANCELACIÓN DEL SERVICIO DE ENERGÍA ELÉCTRICA CAÑAR</v>
          </cell>
          <cell r="J335" t="str">
            <v>ARRASTRE</v>
          </cell>
          <cell r="K335" t="str">
            <v>53</v>
          </cell>
          <cell r="L335">
            <v>530104</v>
          </cell>
          <cell r="M335" t="str">
            <v>Energía Eléctrica</v>
          </cell>
          <cell r="N335">
            <v>301</v>
          </cell>
          <cell r="O335">
            <v>2</v>
          </cell>
          <cell r="P335">
            <v>0</v>
          </cell>
          <cell r="Q335">
            <v>0</v>
          </cell>
          <cell r="R335">
            <v>0</v>
          </cell>
          <cell r="S335">
            <v>1000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row>
        <row r="336">
          <cell r="A336">
            <v>330</v>
          </cell>
          <cell r="B336" t="str">
            <v>E5. INSTITUCIONAL</v>
          </cell>
          <cell r="C336" t="str">
            <v>FORTALECER LAS CAPACIDADES DEL ESTADO CON ÉNFASIS EN LA ADMINISTRACIÓN DE JUSTICIA Y EFICIENCIA EN LOS PROCESOS DE REGULACIÓN Y CONTROL, CON INDEPENDENCIA Y AUTONOMÍA.</v>
          </cell>
          <cell r="D336" t="str">
            <v>INCREMENTAR LOS NIVELES DE SATISFACCIÓN DE LOS USUARIOS</v>
          </cell>
          <cell r="E336">
            <v>0</v>
          </cell>
          <cell r="F336" t="str">
            <v>01: ADMINISTRACIÓN CENTRAL</v>
          </cell>
          <cell r="G336" t="str">
            <v>COORDINACIÓN ZONAL 6</v>
          </cell>
          <cell r="H336" t="str">
            <v>SIN PROYECTO</v>
          </cell>
          <cell r="I336" t="str">
            <v>OBLIGACIONES GENERADAS EN EL 2022  CANCELACIÓN DEL SERVICIO DE TELECOMUNICACIONES CAÑAR</v>
          </cell>
          <cell r="J336" t="str">
            <v>ARRASTRE</v>
          </cell>
          <cell r="K336" t="str">
            <v>53</v>
          </cell>
          <cell r="L336">
            <v>530105</v>
          </cell>
          <cell r="M336" t="str">
            <v>Telecomunicaciones</v>
          </cell>
          <cell r="N336">
            <v>301</v>
          </cell>
          <cell r="O336">
            <v>2</v>
          </cell>
          <cell r="P336">
            <v>0</v>
          </cell>
          <cell r="Q336">
            <v>0</v>
          </cell>
          <cell r="R336">
            <v>0</v>
          </cell>
          <cell r="S336">
            <v>80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row>
        <row r="337">
          <cell r="A337">
            <v>331</v>
          </cell>
          <cell r="B337" t="str">
            <v>E5. INSTITUCIONAL</v>
          </cell>
          <cell r="C337" t="str">
            <v>FORTALECER LAS CAPACIDADES DEL ESTADO CON ÉNFASIS EN LA ADMINISTRACIÓN DE JUSTICIA Y EFICIENCIA EN LOS PROCESOS DE REGULACIÓN Y CONTROL, CON INDEPENDENCIA Y AUTONOMÍA.</v>
          </cell>
          <cell r="D337" t="str">
            <v>INCREMENTAR LOS NIVELES DE SATISFACCIÓN DE LOS USUARIOS</v>
          </cell>
          <cell r="E337">
            <v>0</v>
          </cell>
          <cell r="F337" t="str">
            <v>01: ADMINISTRACIÓN CENTRAL</v>
          </cell>
          <cell r="G337" t="str">
            <v>COORDINACIÓN ZONAL 6</v>
          </cell>
          <cell r="H337" t="str">
            <v>SIN PROYECTO</v>
          </cell>
          <cell r="I337" t="str">
            <v>PAGO DE VIÁTICOS EN COMISIONES DE FUNCIONARIOS DE LA PROVINCIA DE CAÑAR</v>
          </cell>
          <cell r="J337" t="str">
            <v>NUEVO</v>
          </cell>
          <cell r="K337" t="str">
            <v>53</v>
          </cell>
          <cell r="L337">
            <v>530303</v>
          </cell>
          <cell r="M337" t="str">
            <v>Viáticos y Subsistencias en el Interior</v>
          </cell>
          <cell r="N337">
            <v>301</v>
          </cell>
          <cell r="O337">
            <v>2</v>
          </cell>
          <cell r="P337">
            <v>0</v>
          </cell>
          <cell r="Q337">
            <v>0</v>
          </cell>
          <cell r="R337">
            <v>508.25</v>
          </cell>
          <cell r="S337">
            <v>0</v>
          </cell>
          <cell r="T337">
            <v>0</v>
          </cell>
          <cell r="U337">
            <v>80</v>
          </cell>
          <cell r="V337">
            <v>0</v>
          </cell>
          <cell r="W337">
            <v>80</v>
          </cell>
          <cell r="X337">
            <v>320</v>
          </cell>
          <cell r="Y337">
            <v>80</v>
          </cell>
          <cell r="Z337">
            <v>0</v>
          </cell>
          <cell r="AA337">
            <v>68.25</v>
          </cell>
          <cell r="AB337">
            <v>0</v>
          </cell>
          <cell r="AC337">
            <v>0</v>
          </cell>
          <cell r="AD337">
            <v>0</v>
          </cell>
          <cell r="AE337">
            <v>0</v>
          </cell>
          <cell r="AF337">
            <v>188.25</v>
          </cell>
          <cell r="AG337">
            <v>0</v>
          </cell>
          <cell r="AH337">
            <v>0</v>
          </cell>
          <cell r="AI337">
            <v>0</v>
          </cell>
          <cell r="AJ337">
            <v>0</v>
          </cell>
          <cell r="AK337">
            <v>0</v>
          </cell>
          <cell r="AL337">
            <v>0</v>
          </cell>
          <cell r="AM337">
            <v>0</v>
          </cell>
          <cell r="AN337">
            <v>0</v>
          </cell>
          <cell r="AO337">
            <v>0</v>
          </cell>
          <cell r="AP337">
            <v>0</v>
          </cell>
          <cell r="AQ337">
            <v>0</v>
          </cell>
          <cell r="AR337">
            <v>0</v>
          </cell>
          <cell r="AS337">
            <v>508.25</v>
          </cell>
          <cell r="AT337">
            <v>320</v>
          </cell>
          <cell r="AU337">
            <v>320</v>
          </cell>
        </row>
        <row r="338">
          <cell r="A338">
            <v>332</v>
          </cell>
          <cell r="B338" t="str">
            <v>E5. INSTITUCIONAL</v>
          </cell>
          <cell r="C338" t="str">
            <v>FORTALECER LAS CAPACIDADES DEL ESTADO CON ÉNFASIS EN LA ADMINISTRACIÓN DE JUSTICIA Y EFICIENCIA EN LOS PROCESOS DE REGULACIÓN Y CONTROL, CON INDEPENDENCIA Y AUTONOMÍA.</v>
          </cell>
          <cell r="D338" t="str">
            <v>INCREMENTAR LOS NIVELES DE SATISFACCIÓN DE LOS USUARIOS</v>
          </cell>
          <cell r="E338">
            <v>0</v>
          </cell>
          <cell r="F338" t="str">
            <v>01: ADMINISTRACIÓN CENTRAL</v>
          </cell>
          <cell r="G338" t="str">
            <v>COORDINACIÓN ZONAL 6</v>
          </cell>
          <cell r="H338" t="str">
            <v>SIN PROYECTO</v>
          </cell>
          <cell r="I338" t="str">
            <v>PASAJES AL INTERIOR PARA FUNCIONARIOS DE LA PROVINCIA DEL CAÑAR</v>
          </cell>
          <cell r="J338" t="str">
            <v>NUEVO</v>
          </cell>
          <cell r="K338" t="str">
            <v>53</v>
          </cell>
          <cell r="L338">
            <v>530301</v>
          </cell>
          <cell r="M338" t="str">
            <v>Pasajes al Interior</v>
          </cell>
          <cell r="N338">
            <v>301</v>
          </cell>
          <cell r="O338">
            <v>2</v>
          </cell>
          <cell r="P338">
            <v>0</v>
          </cell>
          <cell r="Q338">
            <v>0</v>
          </cell>
          <cell r="R338">
            <v>80</v>
          </cell>
          <cell r="S338">
            <v>0</v>
          </cell>
          <cell r="T338">
            <v>0</v>
          </cell>
          <cell r="U338">
            <v>0</v>
          </cell>
          <cell r="V338">
            <v>0</v>
          </cell>
          <cell r="W338">
            <v>0</v>
          </cell>
          <cell r="X338">
            <v>0</v>
          </cell>
          <cell r="Y338">
            <v>40</v>
          </cell>
          <cell r="Z338">
            <v>40</v>
          </cell>
          <cell r="AA338">
            <v>0</v>
          </cell>
          <cell r="AB338">
            <v>0</v>
          </cell>
          <cell r="AC338">
            <v>0</v>
          </cell>
          <cell r="AD338">
            <v>0</v>
          </cell>
          <cell r="AE338">
            <v>0</v>
          </cell>
          <cell r="AF338">
            <v>0</v>
          </cell>
          <cell r="AG338">
            <v>0</v>
          </cell>
          <cell r="AH338">
            <v>0</v>
          </cell>
          <cell r="AI338">
            <v>40</v>
          </cell>
          <cell r="AJ338">
            <v>40</v>
          </cell>
          <cell r="AK338">
            <v>0</v>
          </cell>
          <cell r="AL338">
            <v>0</v>
          </cell>
          <cell r="AM338">
            <v>0</v>
          </cell>
          <cell r="AN338">
            <v>0</v>
          </cell>
          <cell r="AO338">
            <v>0</v>
          </cell>
          <cell r="AP338">
            <v>0</v>
          </cell>
          <cell r="AQ338">
            <v>0</v>
          </cell>
          <cell r="AR338">
            <v>0</v>
          </cell>
          <cell r="AS338">
            <v>80</v>
          </cell>
          <cell r="AT338">
            <v>0</v>
          </cell>
          <cell r="AU338">
            <v>0</v>
          </cell>
        </row>
        <row r="339">
          <cell r="A339">
            <v>333</v>
          </cell>
          <cell r="B339" t="str">
            <v>E5. INSTITUCIONAL</v>
          </cell>
          <cell r="C339" t="str">
            <v>FORTALECER LAS CAPACIDADES DEL ESTADO CON ÉNFASIS EN LA ADMINISTRACIÓN DE JUSTICIA Y EFICIENCIA EN LOS PROCESOS DE REGULACIÓN Y CONTROL, CON INDEPENDENCIA Y AUTONOMÍA.</v>
          </cell>
          <cell r="D339" t="str">
            <v>INCREMENTAR LOS NIVELES DE SATISFACCIÓN DE LOS USUARIOS</v>
          </cell>
          <cell r="E339">
            <v>0</v>
          </cell>
          <cell r="F339" t="str">
            <v>01: ADMINISTRACIÓN CENTRAL</v>
          </cell>
          <cell r="G339" t="str">
            <v>COORDINACIÓN ZONAL 6</v>
          </cell>
          <cell r="H339" t="str">
            <v>SIN PROYECTO</v>
          </cell>
          <cell r="I339" t="str">
            <v>SERVICIO DE MATRICULACIÓN  Y REVISIÓN VEHICULAR  PARA EL PARQUE AUTOMOTOR DE LA COORDINACIÓN ZONAL 6</v>
          </cell>
          <cell r="J339" t="str">
            <v>NUEVO</v>
          </cell>
          <cell r="K339" t="str">
            <v>57</v>
          </cell>
          <cell r="L339">
            <v>570102</v>
          </cell>
          <cell r="M339" t="str">
            <v>Tasas Generales, Impuestos, Contribuciones, Permisos, Licencias y Patentes</v>
          </cell>
          <cell r="N339">
            <v>101</v>
          </cell>
          <cell r="O339">
            <v>2</v>
          </cell>
          <cell r="P339">
            <v>0</v>
          </cell>
          <cell r="Q339">
            <v>0</v>
          </cell>
          <cell r="R339">
            <v>108</v>
          </cell>
          <cell r="S339">
            <v>0</v>
          </cell>
          <cell r="T339">
            <v>0</v>
          </cell>
          <cell r="U339">
            <v>50</v>
          </cell>
          <cell r="V339">
            <v>108</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108</v>
          </cell>
          <cell r="AT339">
            <v>108</v>
          </cell>
          <cell r="AU339">
            <v>108</v>
          </cell>
        </row>
        <row r="340">
          <cell r="A340">
            <v>334</v>
          </cell>
          <cell r="B340" t="str">
            <v>E5. INSTITUCIONAL</v>
          </cell>
          <cell r="C340" t="str">
            <v>FORTALECER LAS CAPACIDADES DEL ESTADO CON ÉNFASIS EN LA ADMINISTRACIÓN DE JUSTICIA Y EFICIENCIA EN LOS PROCESOS DE REGULACIÓN Y CONTROL, CON INDEPENDENCIA Y AUTONOMÍA.</v>
          </cell>
          <cell r="D340" t="str">
            <v>INCREMENTAR LOS NIVELES DE SATISFACCIÓN DE LOS USUARIOS</v>
          </cell>
          <cell r="E340">
            <v>0</v>
          </cell>
          <cell r="F340" t="str">
            <v>01: ADMINISTRACIÓN CENTRAL</v>
          </cell>
          <cell r="G340" t="str">
            <v>COORDINACIÓN ZONAL 6</v>
          </cell>
          <cell r="H340" t="str">
            <v>SIN PROYECTO</v>
          </cell>
          <cell r="I340" t="str">
            <v>SERVICIO DE MATRICULACIÓN  Y REVISIÓN VEHICULAR  PARA EL PARQUE AUTOMOTOR DE LA COORDINACIÓN ZONAL 6</v>
          </cell>
          <cell r="J340" t="str">
            <v>NUEVO</v>
          </cell>
          <cell r="K340" t="str">
            <v>57</v>
          </cell>
          <cell r="L340">
            <v>570102</v>
          </cell>
          <cell r="M340" t="str">
            <v>Tasas Generales, Impuestos, Contribuciones, Permisos, Licencias y Patentes</v>
          </cell>
          <cell r="N340">
            <v>301</v>
          </cell>
          <cell r="O340">
            <v>2</v>
          </cell>
          <cell r="P340">
            <v>0</v>
          </cell>
          <cell r="Q340">
            <v>0</v>
          </cell>
          <cell r="R340">
            <v>48</v>
          </cell>
          <cell r="S340">
            <v>0</v>
          </cell>
          <cell r="T340">
            <v>0</v>
          </cell>
          <cell r="U340">
            <v>50</v>
          </cell>
          <cell r="V340">
            <v>48</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48</v>
          </cell>
          <cell r="AT340">
            <v>48</v>
          </cell>
          <cell r="AU340">
            <v>48</v>
          </cell>
        </row>
        <row r="341">
          <cell r="A341">
            <v>335</v>
          </cell>
          <cell r="B341" t="str">
            <v>E5. INSTITUCIONAL</v>
          </cell>
          <cell r="C341" t="str">
            <v>FORTALECER LAS CAPACIDADES DEL ESTADO CON ÉNFASIS EN LA ADMINISTRACIÓN DE JUSTICIA Y EFICIENCIA EN LOS PROCESOS DE REGULACIÓN Y CONTROL, CON INDEPENDENCIA Y AUTONOMÍA.</v>
          </cell>
          <cell r="D341" t="str">
            <v>INCREMENTAR LOS NIVELES DE SATISFACCIÓN DE LOS USUARIOS</v>
          </cell>
          <cell r="E341">
            <v>0</v>
          </cell>
          <cell r="F341" t="str">
            <v>01: ADMINISTRACIÓN CENTRAL</v>
          </cell>
          <cell r="G341" t="str">
            <v>COORDINACIÓN ZONAL 6</v>
          </cell>
          <cell r="H341" t="str">
            <v>SIN PROYECTO</v>
          </cell>
          <cell r="I341" t="str">
            <v>SERVICIO DE MATRICULACIÓN  Y REVISIÓN VEHICULAR  PARA EL PARQUE AUTOMOTOR DE LA COORDINACIÓN ZONAL 6</v>
          </cell>
          <cell r="J341" t="str">
            <v>NUEVO</v>
          </cell>
          <cell r="K341" t="str">
            <v>57</v>
          </cell>
          <cell r="L341">
            <v>570102</v>
          </cell>
          <cell r="M341" t="str">
            <v>Tasas Generales, Impuestos, Contribuciones, Permisos, Licencias y Patentes</v>
          </cell>
          <cell r="N341">
            <v>1401</v>
          </cell>
          <cell r="O341">
            <v>2</v>
          </cell>
          <cell r="P341">
            <v>0</v>
          </cell>
          <cell r="Q341">
            <v>0</v>
          </cell>
          <cell r="R341">
            <v>43.99</v>
          </cell>
          <cell r="S341">
            <v>0</v>
          </cell>
          <cell r="T341">
            <v>0</v>
          </cell>
          <cell r="U341">
            <v>150</v>
          </cell>
          <cell r="V341">
            <v>43.99</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31.58</v>
          </cell>
          <cell r="AT341">
            <v>31.58</v>
          </cell>
          <cell r="AU341">
            <v>31.58</v>
          </cell>
        </row>
        <row r="342">
          <cell r="A342">
            <v>336</v>
          </cell>
          <cell r="B342" t="str">
            <v>E5. INSTITUCIONAL</v>
          </cell>
          <cell r="C342" t="str">
            <v>FORTALECER LAS CAPACIDADES DEL ESTADO CON ÉNFASIS EN LA ADMINISTRACIÓN DE JUSTICIA Y EFICIENCIA EN LOS PROCESOS DE REGULACIÓN Y CONTROL, CON INDEPENDENCIA Y AUTONOMÍA.</v>
          </cell>
          <cell r="D342" t="str">
            <v>INCREMENTAR LOS NIVELES DE SATISFACCIÓN DE LOS USUARIOS</v>
          </cell>
          <cell r="E342">
            <v>0</v>
          </cell>
          <cell r="F342" t="str">
            <v>01: ADMINISTRACIÓN CENTRAL</v>
          </cell>
          <cell r="G342" t="str">
            <v>COORDINACIÓN ZONAL 6</v>
          </cell>
          <cell r="H342" t="str">
            <v>SIN PROYECTO</v>
          </cell>
          <cell r="I342" t="str">
            <v>ADQUISICIÓN DE COMBUSTIBLE PARA LOS VEHÍCULOS DE LA COORDINACIÓN ZONAL 6</v>
          </cell>
          <cell r="J342" t="str">
            <v>ARRASTRE</v>
          </cell>
          <cell r="K342" t="str">
            <v>53</v>
          </cell>
          <cell r="L342">
            <v>530255</v>
          </cell>
          <cell r="M342" t="str">
            <v>Combustibles</v>
          </cell>
          <cell r="N342">
            <v>101</v>
          </cell>
          <cell r="O342">
            <v>2</v>
          </cell>
          <cell r="P342">
            <v>0</v>
          </cell>
          <cell r="Q342">
            <v>0</v>
          </cell>
          <cell r="R342">
            <v>2800</v>
          </cell>
          <cell r="S342">
            <v>0</v>
          </cell>
          <cell r="T342">
            <v>134.77000000000001</v>
          </cell>
          <cell r="U342">
            <v>2800</v>
          </cell>
          <cell r="V342">
            <v>142.66999999999999</v>
          </cell>
          <cell r="W342">
            <v>0</v>
          </cell>
          <cell r="X342">
            <v>155.44999999999999</v>
          </cell>
          <cell r="Y342">
            <v>0</v>
          </cell>
          <cell r="Z342">
            <v>254.54</v>
          </cell>
          <cell r="AA342">
            <v>0</v>
          </cell>
          <cell r="AB342">
            <v>254.54</v>
          </cell>
          <cell r="AC342">
            <v>0</v>
          </cell>
          <cell r="AD342">
            <v>254.54</v>
          </cell>
          <cell r="AE342">
            <v>0</v>
          </cell>
          <cell r="AF342">
            <v>254.54</v>
          </cell>
          <cell r="AG342">
            <v>0</v>
          </cell>
          <cell r="AH342">
            <v>254.54</v>
          </cell>
          <cell r="AI342">
            <v>0</v>
          </cell>
          <cell r="AJ342">
            <v>254.54</v>
          </cell>
          <cell r="AK342">
            <v>0</v>
          </cell>
          <cell r="AL342">
            <v>465.4</v>
          </cell>
          <cell r="AM342">
            <v>0</v>
          </cell>
          <cell r="AN342">
            <v>374.47</v>
          </cell>
          <cell r="AO342">
            <v>0</v>
          </cell>
          <cell r="AP342">
            <v>0</v>
          </cell>
          <cell r="AQ342">
            <v>0</v>
          </cell>
          <cell r="AR342">
            <v>0</v>
          </cell>
          <cell r="AS342">
            <v>2800</v>
          </cell>
          <cell r="AT342">
            <v>2800</v>
          </cell>
          <cell r="AU342">
            <v>432.89</v>
          </cell>
        </row>
        <row r="343">
          <cell r="A343">
            <v>337</v>
          </cell>
          <cell r="B343" t="str">
            <v>E5. INSTITUCIONAL</v>
          </cell>
          <cell r="C343" t="str">
            <v>FORTALECER LAS CAPACIDADES DEL ESTADO CON ÉNFASIS EN LA ADMINISTRACIÓN DE JUSTICIA Y EFICIENCIA EN LOS PROCESOS DE REGULACIÓN Y CONTROL, CON INDEPENDENCIA Y AUTONOMÍA.</v>
          </cell>
          <cell r="D343" t="str">
            <v>INCREMENTAR LOS NIVELES DE SATISFACCIÓN DE LOS USUARIOS</v>
          </cell>
          <cell r="E343">
            <v>0</v>
          </cell>
          <cell r="F343" t="str">
            <v>01: ADMINISTRACIÓN CENTRAL</v>
          </cell>
          <cell r="G343" t="str">
            <v>COORDINACIÓN ZONAL 6</v>
          </cell>
          <cell r="H343" t="str">
            <v>SIN PROYECTO</v>
          </cell>
          <cell r="I343" t="str">
            <v>ADQUISICIÓN DE COMBUSTIBLE PARA LOS VEHÍCULOS DE LA COORDINACIÓN ZONAL 6</v>
          </cell>
          <cell r="J343" t="str">
            <v>ARRASTRE</v>
          </cell>
          <cell r="K343" t="str">
            <v>53</v>
          </cell>
          <cell r="L343">
            <v>530255</v>
          </cell>
          <cell r="M343" t="str">
            <v>Combustibles</v>
          </cell>
          <cell r="N343">
            <v>301</v>
          </cell>
          <cell r="O343">
            <v>2</v>
          </cell>
          <cell r="P343">
            <v>0</v>
          </cell>
          <cell r="Q343">
            <v>0</v>
          </cell>
          <cell r="R343">
            <v>1335</v>
          </cell>
          <cell r="S343">
            <v>0</v>
          </cell>
          <cell r="T343">
            <v>47.51</v>
          </cell>
          <cell r="U343">
            <v>1335</v>
          </cell>
          <cell r="V343">
            <v>84.72</v>
          </cell>
          <cell r="W343">
            <v>0</v>
          </cell>
          <cell r="X343">
            <v>108.18</v>
          </cell>
          <cell r="Y343">
            <v>0</v>
          </cell>
          <cell r="Z343">
            <v>155.82</v>
          </cell>
          <cell r="AA343">
            <v>0</v>
          </cell>
          <cell r="AB343">
            <v>132</v>
          </cell>
          <cell r="AC343">
            <v>0</v>
          </cell>
          <cell r="AD343">
            <v>132</v>
          </cell>
          <cell r="AE343">
            <v>0</v>
          </cell>
          <cell r="AF343">
            <v>132</v>
          </cell>
          <cell r="AG343">
            <v>0</v>
          </cell>
          <cell r="AH343">
            <v>132</v>
          </cell>
          <cell r="AI343">
            <v>0</v>
          </cell>
          <cell r="AJ343">
            <v>90</v>
          </cell>
          <cell r="AK343">
            <v>0</v>
          </cell>
          <cell r="AL343">
            <v>137.28</v>
          </cell>
          <cell r="AM343">
            <v>0</v>
          </cell>
          <cell r="AN343">
            <v>183.49</v>
          </cell>
          <cell r="AO343">
            <v>0</v>
          </cell>
          <cell r="AP343">
            <v>0</v>
          </cell>
          <cell r="AQ343">
            <v>0</v>
          </cell>
          <cell r="AR343">
            <v>0</v>
          </cell>
          <cell r="AS343">
            <v>1335</v>
          </cell>
          <cell r="AT343">
            <v>1335</v>
          </cell>
          <cell r="AU343">
            <v>240.41</v>
          </cell>
        </row>
        <row r="344">
          <cell r="A344">
            <v>338</v>
          </cell>
          <cell r="B344" t="str">
            <v>E5. INSTITUCIONAL</v>
          </cell>
          <cell r="C344" t="str">
            <v>FORTALECER LAS CAPACIDADES DEL ESTADO CON ÉNFASIS EN LA ADMINISTRACIÓN DE JUSTICIA Y EFICIENCIA EN LOS PROCESOS DE REGULACIÓN Y CONTROL, CON INDEPENDENCIA Y AUTONOMÍA.</v>
          </cell>
          <cell r="D344" t="str">
            <v>INCREMENTAR LOS NIVELES DE SATISFACCIÓN DE LOS USUARIOS</v>
          </cell>
          <cell r="E344">
            <v>0</v>
          </cell>
          <cell r="F344" t="str">
            <v>01: ADMINISTRACIÓN CENTRAL</v>
          </cell>
          <cell r="G344" t="str">
            <v>COORDINACIÓN ZONAL 6</v>
          </cell>
          <cell r="H344" t="str">
            <v>SIN PROYECTO</v>
          </cell>
          <cell r="I344" t="str">
            <v>ADQUISICIÓN DE COMBUSTIBLE PARA LOS VEHÍCULOS DE LA COORDINACIÓN ZONAL 6</v>
          </cell>
          <cell r="J344" t="str">
            <v>ARRASTRE</v>
          </cell>
          <cell r="K344" t="str">
            <v>53</v>
          </cell>
          <cell r="L344">
            <v>530255</v>
          </cell>
          <cell r="M344" t="str">
            <v>Combustibles</v>
          </cell>
          <cell r="N344">
            <v>1401</v>
          </cell>
          <cell r="O344">
            <v>2</v>
          </cell>
          <cell r="P344">
            <v>0</v>
          </cell>
          <cell r="Q344">
            <v>0</v>
          </cell>
          <cell r="R344">
            <v>2000</v>
          </cell>
          <cell r="S344">
            <v>0</v>
          </cell>
          <cell r="T344">
            <v>53.57</v>
          </cell>
          <cell r="U344">
            <v>1154.1600000000001</v>
          </cell>
          <cell r="V344">
            <v>41.07</v>
          </cell>
          <cell r="W344">
            <v>0</v>
          </cell>
          <cell r="X344">
            <v>183.21</v>
          </cell>
          <cell r="Y344">
            <v>0</v>
          </cell>
          <cell r="Z344">
            <v>181.81</v>
          </cell>
          <cell r="AA344">
            <v>0</v>
          </cell>
          <cell r="AB344">
            <v>181.81</v>
          </cell>
          <cell r="AC344">
            <v>0</v>
          </cell>
          <cell r="AD344">
            <v>181.81</v>
          </cell>
          <cell r="AE344">
            <v>0</v>
          </cell>
          <cell r="AF344">
            <v>181.81</v>
          </cell>
          <cell r="AG344">
            <v>0</v>
          </cell>
          <cell r="AH344">
            <v>181.81</v>
          </cell>
          <cell r="AI344">
            <v>0</v>
          </cell>
          <cell r="AJ344">
            <v>181.81</v>
          </cell>
          <cell r="AK344">
            <v>0</v>
          </cell>
          <cell r="AL344">
            <v>321.14999999999998</v>
          </cell>
          <cell r="AM344">
            <v>0</v>
          </cell>
          <cell r="AN344">
            <v>310.14</v>
          </cell>
          <cell r="AO344">
            <v>0</v>
          </cell>
          <cell r="AP344">
            <v>0</v>
          </cell>
          <cell r="AQ344">
            <v>0</v>
          </cell>
          <cell r="AR344">
            <v>0</v>
          </cell>
          <cell r="AS344">
            <v>2000</v>
          </cell>
          <cell r="AT344">
            <v>2000</v>
          </cell>
          <cell r="AU344">
            <v>277.85000000000002</v>
          </cell>
        </row>
        <row r="345">
          <cell r="A345">
            <v>339</v>
          </cell>
          <cell r="B345" t="str">
            <v>E5. INSTITUCIONAL</v>
          </cell>
          <cell r="C345" t="str">
            <v>FORTALECER LAS CAPACIDADES DEL ESTADO CON ÉNFASIS EN LA ADMINISTRACIÓN DE JUSTICIA Y EFICIENCIA EN LOS PROCESOS DE REGULACIÓN Y CONTROL, CON INDEPENDENCIA Y AUTONOMÍA.</v>
          </cell>
          <cell r="D345" t="str">
            <v>INCREMENTAR LOS NIVELES DE SATISFACCIÓN DE LOS USUARIOS</v>
          </cell>
          <cell r="E345">
            <v>0</v>
          </cell>
          <cell r="F345" t="str">
            <v>01: ADMINISTRACIÓN CENTRAL</v>
          </cell>
          <cell r="G345" t="str">
            <v>COORDINACIÓN ZONAL 6</v>
          </cell>
          <cell r="H345" t="str">
            <v>SIN PROYECTO</v>
          </cell>
          <cell r="I345" t="str">
            <v>ADQUISICIÓN DE NEUMATICOS PARA LOS VEHÍCULOS DE LA COORDINACIÓN ZONAL 6</v>
          </cell>
          <cell r="J345" t="str">
            <v>NUEVO</v>
          </cell>
          <cell r="K345" t="str">
            <v>53</v>
          </cell>
          <cell r="L345">
            <v>530813</v>
          </cell>
          <cell r="M345" t="str">
            <v>Repuestos y Accesorios</v>
          </cell>
          <cell r="N345">
            <v>101</v>
          </cell>
          <cell r="O345">
            <v>2</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row>
        <row r="346">
          <cell r="A346">
            <v>340</v>
          </cell>
          <cell r="B346" t="str">
            <v>E5. INSTITUCIONAL</v>
          </cell>
          <cell r="C346" t="str">
            <v>FORTALECER LAS CAPACIDADES DEL ESTADO CON ÉNFASIS EN LA ADMINISTRACIÓN DE JUSTICIA Y EFICIENCIA EN LOS PROCESOS DE REGULACIÓN Y CONTROL, CON INDEPENDENCIA Y AUTONOMÍA.</v>
          </cell>
          <cell r="D346" t="str">
            <v>INCREMENTAR LOS NIVELES DE SATISFACCIÓN DE LOS USUARIOS</v>
          </cell>
          <cell r="E346">
            <v>0</v>
          </cell>
          <cell r="F346" t="str">
            <v>01: ADMINISTRACIÓN CENTRAL</v>
          </cell>
          <cell r="G346" t="str">
            <v>COORDINACIÓN ZONAL 6</v>
          </cell>
          <cell r="H346" t="str">
            <v>SIN PROYECTO</v>
          </cell>
          <cell r="I346" t="str">
            <v>CAJA CHICA MANTENIMIENTO</v>
          </cell>
          <cell r="J346" t="str">
            <v>NUEVO</v>
          </cell>
          <cell r="K346" t="str">
            <v>53</v>
          </cell>
          <cell r="L346">
            <v>531601</v>
          </cell>
          <cell r="M346" t="str">
            <v>Fondos de Reposición Cajas Chicas</v>
          </cell>
          <cell r="N346">
            <v>101</v>
          </cell>
          <cell r="O346">
            <v>2</v>
          </cell>
          <cell r="P346">
            <v>0</v>
          </cell>
          <cell r="Q346">
            <v>0</v>
          </cell>
          <cell r="R346">
            <v>294.79000000000002</v>
          </cell>
          <cell r="S346">
            <v>0</v>
          </cell>
          <cell r="T346">
            <v>0</v>
          </cell>
          <cell r="U346">
            <v>0</v>
          </cell>
          <cell r="V346">
            <v>0</v>
          </cell>
          <cell r="W346">
            <v>0</v>
          </cell>
          <cell r="X346">
            <v>0</v>
          </cell>
          <cell r="Y346">
            <v>0</v>
          </cell>
          <cell r="Z346">
            <v>0</v>
          </cell>
          <cell r="AA346">
            <v>0</v>
          </cell>
          <cell r="AB346">
            <v>294.79000000000002</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row>
        <row r="347">
          <cell r="A347">
            <v>341</v>
          </cell>
          <cell r="B347" t="str">
            <v>E5. INSTITUCIONAL</v>
          </cell>
          <cell r="C347" t="str">
            <v>FORTALECER LAS CAPACIDADES DEL ESTADO CON ÉNFASIS EN LA ADMINISTRACIÓN DE JUSTICIA Y EFICIENCIA EN LOS PROCESOS DE REGULACIÓN Y CONTROL, CON INDEPENDENCIA Y AUTONOMÍA.</v>
          </cell>
          <cell r="D347" t="str">
            <v>INCREMENTAR LOS NIVELES DE SATISFACCIÓN DE LOS USUARIOS</v>
          </cell>
          <cell r="E347">
            <v>0</v>
          </cell>
          <cell r="F347" t="str">
            <v>01: ADMINISTRACIÓN CENTRAL</v>
          </cell>
          <cell r="G347" t="str">
            <v>COORDINACIÓN ZONAL 6</v>
          </cell>
          <cell r="H347" t="str">
            <v>SIN PROYECTO</v>
          </cell>
          <cell r="I347" t="str">
            <v>CAJA CHICA ADMINISTRATIVA</v>
          </cell>
          <cell r="J347" t="str">
            <v>NUEVO</v>
          </cell>
          <cell r="K347" t="str">
            <v>53</v>
          </cell>
          <cell r="L347">
            <v>531601</v>
          </cell>
          <cell r="M347" t="str">
            <v>Fondos de Reposición Cajas Chicas</v>
          </cell>
          <cell r="N347">
            <v>101</v>
          </cell>
          <cell r="O347">
            <v>2</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row>
        <row r="348">
          <cell r="A348">
            <v>342</v>
          </cell>
          <cell r="B348" t="str">
            <v>E5. INSTITUCIONAL</v>
          </cell>
          <cell r="C348" t="str">
            <v>FORTALECER LAS CAPACIDADES DEL ESTADO CON ÉNFASIS EN LA ADMINISTRACIÓN DE JUSTICIA Y EFICIENCIA EN LOS PROCESOS DE REGULACIÓN Y CONTROL, CON INDEPENDENCIA Y AUTONOMÍA.</v>
          </cell>
          <cell r="D348" t="str">
            <v>INCREMENTAR LOS NIVELES DE SATISFACCIÓN DE LOS USUARIOS</v>
          </cell>
          <cell r="E348">
            <v>0</v>
          </cell>
          <cell r="F348" t="str">
            <v>01: ADMINISTRACIÓN CENTRAL</v>
          </cell>
          <cell r="G348" t="str">
            <v>COORDINACIÓN ZONAL 6</v>
          </cell>
          <cell r="H348" t="str">
            <v>SIN PROYECTO</v>
          </cell>
          <cell r="I348" t="str">
            <v>ADQUISICIÓN DE SUMINISTROS DE FERRETERÍA, CARPINTERÍA, PLOMERÍA, CONSTRUCCIÓN, Y ELECTRICOS PARA LAS AGENCIAS DE LA COORDINACIÓN ZONAL 6</v>
          </cell>
          <cell r="J348" t="str">
            <v>NUEVO</v>
          </cell>
          <cell r="K348" t="str">
            <v>53</v>
          </cell>
          <cell r="L348">
            <v>530811</v>
          </cell>
          <cell r="M348" t="str">
            <v>Insumos, Materiales y Suministros para Construcción, Electricidad, Plomería, Carpintería, Señalización Vial, Navegación, Contra Incendios y Placas</v>
          </cell>
          <cell r="N348">
            <v>101</v>
          </cell>
          <cell r="O348">
            <v>2</v>
          </cell>
          <cell r="P348">
            <v>0</v>
          </cell>
          <cell r="Q348">
            <v>0</v>
          </cell>
          <cell r="R348">
            <v>0</v>
          </cell>
          <cell r="S348">
            <v>0</v>
          </cell>
          <cell r="T348">
            <v>0</v>
          </cell>
          <cell r="U348">
            <v>0</v>
          </cell>
          <cell r="V348">
            <v>0</v>
          </cell>
          <cell r="W348">
            <v>0</v>
          </cell>
          <cell r="X348">
            <v>0</v>
          </cell>
          <cell r="Y348">
            <v>3158.7</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row>
        <row r="349">
          <cell r="A349">
            <v>343</v>
          </cell>
          <cell r="B349" t="str">
            <v>E5. INSTITUCIONAL</v>
          </cell>
          <cell r="C349" t="str">
            <v>FORTALECER LAS CAPACIDADES DEL ESTADO CON ÉNFASIS EN LA ADMINISTRACIÓN DE JUSTICIA Y EFICIENCIA EN LOS PROCESOS DE REGULACIÓN Y CONTROL, CON INDEPENDENCIA Y AUTONOMÍA.</v>
          </cell>
          <cell r="D349" t="str">
            <v>INCREMENTAR LOS NIVELES DE SATISFACCIÓN DE LOS USUARIOS</v>
          </cell>
          <cell r="E349">
            <v>0</v>
          </cell>
          <cell r="F349" t="str">
            <v>01: ADMINISTRACIÓN CENTRAL</v>
          </cell>
          <cell r="G349" t="str">
            <v>COORDINACIÓN ZONAL 6</v>
          </cell>
          <cell r="H349" t="str">
            <v>SIN PROYECTO</v>
          </cell>
          <cell r="I349" t="str">
            <v>ADQUISICIÓN DE SUMINISTROS DE FERRETERÍA, CARPINTERÍA, PLOMERÍA, CONSTRUCCIÓN, Y ELECTRICOS PARA LAS AGENCIAS DE LA COORDINACIÓN ZONAL 6</v>
          </cell>
          <cell r="J349" t="str">
            <v>NUEVO</v>
          </cell>
          <cell r="K349" t="str">
            <v>53</v>
          </cell>
          <cell r="L349">
            <v>530813</v>
          </cell>
          <cell r="M349" t="str">
            <v>Repuestos y Accesorios</v>
          </cell>
          <cell r="N349">
            <v>101</v>
          </cell>
          <cell r="O349">
            <v>2</v>
          </cell>
          <cell r="P349">
            <v>0</v>
          </cell>
          <cell r="Q349">
            <v>0</v>
          </cell>
          <cell r="R349">
            <v>0</v>
          </cell>
          <cell r="S349">
            <v>0</v>
          </cell>
          <cell r="T349">
            <v>0</v>
          </cell>
          <cell r="U349">
            <v>0</v>
          </cell>
          <cell r="V349">
            <v>0</v>
          </cell>
          <cell r="W349">
            <v>0</v>
          </cell>
          <cell r="X349">
            <v>0</v>
          </cell>
          <cell r="Y349">
            <v>241.47</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row>
        <row r="350">
          <cell r="A350">
            <v>344</v>
          </cell>
          <cell r="B350" t="str">
            <v>E5. INSTITUCIONAL</v>
          </cell>
          <cell r="C350" t="str">
            <v>FORTALECER LAS CAPACIDADES DEL ESTADO CON ÉNFASIS EN LA ADMINISTRACIÓN DE JUSTICIA Y EFICIENCIA EN LOS PROCESOS DE REGULACIÓN Y CONTROL, CON INDEPENDENCIA Y AUTONOMÍA.</v>
          </cell>
          <cell r="D350" t="str">
            <v>INCREMENTAR LOS NIVELES DE SATISFACCIÓN DE LOS USUARIOS</v>
          </cell>
          <cell r="E350">
            <v>0</v>
          </cell>
          <cell r="F350" t="str">
            <v>01: ADMINISTRACIÓN CENTRAL</v>
          </cell>
          <cell r="G350" t="str">
            <v>COORDINACIÓN ZONAL 6</v>
          </cell>
          <cell r="H350" t="str">
            <v>SIN PROYECTO</v>
          </cell>
          <cell r="I350" t="str">
            <v>ADQUISICIÓN DE SUMINISTROS DE FERRETERÍA, CARPINTERÍA, PLOMERÍA, CONSTRUCCIÓN, Y ELECTRICOS PARA LAS AGENCIAS DE LA COORDINACIÓN ZONAL 6</v>
          </cell>
          <cell r="J350" t="str">
            <v>NUEVO</v>
          </cell>
          <cell r="K350" t="str">
            <v>53</v>
          </cell>
          <cell r="L350">
            <v>531404</v>
          </cell>
          <cell r="M350" t="str">
            <v>Maquinarias y Equipos</v>
          </cell>
          <cell r="N350">
            <v>101</v>
          </cell>
          <cell r="O350">
            <v>2</v>
          </cell>
          <cell r="P350">
            <v>0</v>
          </cell>
          <cell r="Q350">
            <v>0</v>
          </cell>
          <cell r="R350">
            <v>0</v>
          </cell>
          <cell r="S350">
            <v>0</v>
          </cell>
          <cell r="T350">
            <v>0</v>
          </cell>
          <cell r="U350">
            <v>0</v>
          </cell>
          <cell r="V350">
            <v>0</v>
          </cell>
          <cell r="W350">
            <v>0</v>
          </cell>
          <cell r="X350">
            <v>0</v>
          </cell>
          <cell r="Y350">
            <v>296</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row>
        <row r="351">
          <cell r="A351">
            <v>345</v>
          </cell>
          <cell r="B351" t="str">
            <v>E5. INSTITUCIONAL</v>
          </cell>
          <cell r="C351" t="str">
            <v>FORTALECER LAS CAPACIDADES DEL ESTADO CON ÉNFASIS EN LA ADMINISTRACIÓN DE JUSTICIA Y EFICIENCIA EN LOS PROCESOS DE REGULACIÓN Y CONTROL, CON INDEPENDENCIA Y AUTONOMÍA.</v>
          </cell>
          <cell r="D351" t="str">
            <v>INCREMENTAR LOS NIVELES DE SATISFACCIÓN DE LOS USUARIOS</v>
          </cell>
          <cell r="E351">
            <v>0</v>
          </cell>
          <cell r="F351" t="str">
            <v>01: ADMINISTRACIÓN CENTRAL</v>
          </cell>
          <cell r="G351" t="str">
            <v>COORDINACIÓN ZONAL 6</v>
          </cell>
          <cell r="H351" t="str">
            <v>SIN PROYECTO</v>
          </cell>
          <cell r="I351" t="str">
            <v>ADQUISICIÓN DE SUMINISTROS DE FERRETERÍA, CARPINTERÍA, PLOMERÍA, CONSTRUCCIÓN, Y ELECTRICOS PARA LAS AGENCIAS DE LA COORDINACIÓN ZONAL 6</v>
          </cell>
          <cell r="J351" t="str">
            <v>NUEVO</v>
          </cell>
          <cell r="K351" t="str">
            <v>53</v>
          </cell>
          <cell r="L351">
            <v>531406</v>
          </cell>
          <cell r="M351" t="str">
            <v>Herramientas y Equipos menores</v>
          </cell>
          <cell r="N351">
            <v>101</v>
          </cell>
          <cell r="O351">
            <v>2</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row>
        <row r="352">
          <cell r="A352">
            <v>346</v>
          </cell>
          <cell r="B352" t="str">
            <v>E5. INSTITUCIONAL</v>
          </cell>
          <cell r="C352" t="str">
            <v>FORTALECER LAS CAPACIDADES DEL ESTADO CON ÉNFASIS EN LA ADMINISTRACIÓN DE JUSTICIA Y EFICIENCIA EN LOS PROCESOS DE REGULACIÓN Y CONTROL, CON INDEPENDENCIA Y AUTONOMÍA.</v>
          </cell>
          <cell r="D352" t="str">
            <v>INCREMENTAR LOS NIVELES DE SATISFACCIÓN DE LOS USUARIOS</v>
          </cell>
          <cell r="E352">
            <v>0</v>
          </cell>
          <cell r="F352" t="str">
            <v>01: ADMINISTRACIÓN CENTRAL</v>
          </cell>
          <cell r="G352" t="str">
            <v>COORDINACIÓN ZONAL 6</v>
          </cell>
          <cell r="H352" t="str">
            <v>SIN PROYECTO</v>
          </cell>
          <cell r="I352" t="str">
            <v>SERVICIO DE MANTENIMIENTO DE LA INFRAESTRUCTURA CIVIL DE LA AGENCIA TAISHA DE LA PROVINCIA DE MORONA SANTIAGO PERTENECIENTE A LA COORDINACIÓN ZONAL 6</v>
          </cell>
          <cell r="J352" t="str">
            <v>NUEVO</v>
          </cell>
          <cell r="K352" t="str">
            <v>53</v>
          </cell>
          <cell r="L352">
            <v>530402</v>
          </cell>
          <cell r="M352" t="str">
            <v>Edificios, Locales, Residencias y Cableado Estructurado (Instalación, Mantenimiento y Reparación)</v>
          </cell>
          <cell r="N352">
            <v>1401</v>
          </cell>
          <cell r="O352">
            <v>2</v>
          </cell>
          <cell r="P352">
            <v>0</v>
          </cell>
          <cell r="Q352">
            <v>0</v>
          </cell>
          <cell r="R352">
            <v>6300</v>
          </cell>
          <cell r="S352">
            <v>0</v>
          </cell>
          <cell r="T352">
            <v>0</v>
          </cell>
          <cell r="U352">
            <v>0</v>
          </cell>
          <cell r="V352">
            <v>0</v>
          </cell>
          <cell r="W352">
            <v>6300</v>
          </cell>
          <cell r="X352">
            <v>0</v>
          </cell>
          <cell r="Y352">
            <v>0</v>
          </cell>
          <cell r="Z352">
            <v>0</v>
          </cell>
          <cell r="AA352">
            <v>0</v>
          </cell>
          <cell r="AB352">
            <v>0</v>
          </cell>
          <cell r="AC352">
            <v>0</v>
          </cell>
          <cell r="AD352">
            <v>6300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row>
        <row r="353">
          <cell r="A353">
            <v>347</v>
          </cell>
          <cell r="B353" t="str">
            <v>E5. INSTITUCIONAL</v>
          </cell>
          <cell r="C353" t="str">
            <v>FORTALECER LAS CAPACIDADES DEL ESTADO CON ÉNFASIS EN LA ADMINISTRACIÓN DE JUSTICIA Y EFICIENCIA EN LOS PROCESOS DE REGULACIÓN Y CONTROL, CON INDEPENDENCIA Y AUTONOMÍA.</v>
          </cell>
          <cell r="D353" t="str">
            <v>INCREMENTAR LOS NIVELES DE SATISFACCIÓN DE LOS USUARIOS</v>
          </cell>
          <cell r="E353">
            <v>0</v>
          </cell>
          <cell r="F353" t="str">
            <v>01: ADMINISTRACIÓN CENTRAL</v>
          </cell>
          <cell r="G353" t="str">
            <v>COORDINACIÓN ZONAL 6</v>
          </cell>
          <cell r="H353" t="str">
            <v>SIN PROYECTO</v>
          </cell>
          <cell r="I353" t="str">
            <v>SERVICIO DE MANTENIMIENTO DE LA INFRAESTRUCTURA CIVIL DE LA AGENCIA SAN BLAS DE LA PROVINCIA DE AZUAY PERTENECIENTE A LA COORDINACIÓN ZONAL 6</v>
          </cell>
          <cell r="J353" t="str">
            <v>NUEVO</v>
          </cell>
          <cell r="K353" t="str">
            <v>53</v>
          </cell>
          <cell r="L353">
            <v>530402</v>
          </cell>
          <cell r="M353" t="str">
            <v>Edificios, Locales, Residencias y Cableado Estructurado (Instalación, Mantenimiento y Reparación)</v>
          </cell>
          <cell r="N353">
            <v>1401</v>
          </cell>
          <cell r="O353">
            <v>2</v>
          </cell>
          <cell r="P353">
            <v>0</v>
          </cell>
          <cell r="Q353">
            <v>0</v>
          </cell>
          <cell r="R353">
            <v>0</v>
          </cell>
          <cell r="S353">
            <v>0</v>
          </cell>
          <cell r="T353">
            <v>0</v>
          </cell>
          <cell r="U353">
            <v>0</v>
          </cell>
          <cell r="V353">
            <v>0</v>
          </cell>
          <cell r="W353">
            <v>6300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row>
        <row r="354">
          <cell r="A354">
            <v>348</v>
          </cell>
          <cell r="B354" t="str">
            <v>E5. INSTITUCIONAL</v>
          </cell>
          <cell r="C354" t="str">
            <v>FORTALECER LAS CAPACIDADES DEL ESTADO CON ÉNFASIS EN LA ADMINISTRACIÓN DE JUSTICIA Y EFICIENCIA EN LOS PROCESOS DE REGULACIÓN Y CONTROL, CON INDEPENDENCIA Y AUTONOMÍA.</v>
          </cell>
          <cell r="D354" t="str">
            <v>INCREMENTAR LOS NIVELES DE SATISFACCIÓN DE LOS USUARIOS</v>
          </cell>
          <cell r="E354">
            <v>0</v>
          </cell>
          <cell r="F354" t="str">
            <v>01: ADMINISTRACIÓN CENTRAL</v>
          </cell>
          <cell r="G354" t="str">
            <v>COORDINACIÓN ZONAL 6</v>
          </cell>
          <cell r="H354" t="str">
            <v>SIN PROYECTO</v>
          </cell>
          <cell r="I354" t="str">
            <v>OBLIGACIONES GENERADAS EN EL AÑO 2023 CORRESPONDIENTES A SERVICIOS BÁSICOS ENERGÍA ELÉCTRICA DE LA AGENCIA BELLAVISTA EDIFICIO ARCOTEL</v>
          </cell>
          <cell r="J354" t="str">
            <v>ARRASTRE</v>
          </cell>
          <cell r="K354" t="str">
            <v>53</v>
          </cell>
          <cell r="L354">
            <v>530104</v>
          </cell>
          <cell r="M354" t="str">
            <v>Energía Eléctrica</v>
          </cell>
          <cell r="N354">
            <v>101</v>
          </cell>
          <cell r="O354">
            <v>2</v>
          </cell>
          <cell r="P354">
            <v>0</v>
          </cell>
          <cell r="Q354">
            <v>0</v>
          </cell>
          <cell r="R354">
            <v>5814.77</v>
          </cell>
          <cell r="S354">
            <v>0</v>
          </cell>
          <cell r="T354">
            <v>0</v>
          </cell>
          <cell r="U354">
            <v>5543.88</v>
          </cell>
          <cell r="V354">
            <v>0</v>
          </cell>
          <cell r="W354">
            <v>0</v>
          </cell>
          <cell r="X354">
            <v>0</v>
          </cell>
          <cell r="Y354">
            <v>0</v>
          </cell>
          <cell r="Z354">
            <v>0</v>
          </cell>
          <cell r="AA354">
            <v>0</v>
          </cell>
          <cell r="AB354">
            <v>0</v>
          </cell>
          <cell r="AC354">
            <v>0</v>
          </cell>
          <cell r="AD354">
            <v>5814.77</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row>
        <row r="355">
          <cell r="A355">
            <v>349</v>
          </cell>
          <cell r="B355" t="str">
            <v>E5. INSTITUCIONAL</v>
          </cell>
          <cell r="C355" t="str">
            <v>FORTALECER LAS CAPACIDADES DEL ESTADO CON ÉNFASIS EN LA ADMINISTRACIÓN DE JUSTICIA Y EFICIENCIA EN LOS PROCESOS DE REGULACIÓN Y CONTROL, CON INDEPENDENCIA Y AUTONOMÍA.</v>
          </cell>
          <cell r="D355" t="str">
            <v>INCREMENTAR LOS NIVELES DE SATISFACCIÓN DE LOS USUARIOS</v>
          </cell>
          <cell r="E355">
            <v>0</v>
          </cell>
          <cell r="F355" t="str">
            <v>01: ADMINISTRACIÓN CENTRAL</v>
          </cell>
          <cell r="G355" t="str">
            <v>COORDINACIÓN ZONAL 6</v>
          </cell>
          <cell r="H355" t="str">
            <v>SIN PROYECTO</v>
          </cell>
          <cell r="I355" t="str">
            <v>OBLIGACIONES GENERADAS EN EL AÑO 2023 CORRESPONDIENTES A SERVICIOS BÁSICOS AGUA POTABLE DE LA AGENCIA BELLAVISTA EDIFICIO ARCOTEL</v>
          </cell>
          <cell r="J355" t="str">
            <v>ARRASTRE</v>
          </cell>
          <cell r="K355" t="str">
            <v>53</v>
          </cell>
          <cell r="L355">
            <v>530101</v>
          </cell>
          <cell r="M355" t="str">
            <v>Agua Potable</v>
          </cell>
          <cell r="N355">
            <v>101</v>
          </cell>
          <cell r="O355">
            <v>2</v>
          </cell>
          <cell r="P355">
            <v>0</v>
          </cell>
          <cell r="Q355">
            <v>0</v>
          </cell>
          <cell r="R355">
            <v>838.83</v>
          </cell>
          <cell r="S355">
            <v>0</v>
          </cell>
          <cell r="T355">
            <v>0</v>
          </cell>
          <cell r="U355">
            <v>877.73</v>
          </cell>
          <cell r="V355">
            <v>0</v>
          </cell>
          <cell r="W355">
            <v>0</v>
          </cell>
          <cell r="X355">
            <v>0</v>
          </cell>
          <cell r="Y355">
            <v>0</v>
          </cell>
          <cell r="Z355">
            <v>0</v>
          </cell>
          <cell r="AA355">
            <v>0</v>
          </cell>
          <cell r="AB355">
            <v>0</v>
          </cell>
          <cell r="AC355">
            <v>0</v>
          </cell>
          <cell r="AD355">
            <v>838.83</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row>
        <row r="356">
          <cell r="A356">
            <v>350</v>
          </cell>
          <cell r="B356" t="str">
            <v>E5. INSTITUCIONAL</v>
          </cell>
          <cell r="C356" t="str">
            <v>FORTALECER LAS CAPACIDADES DEL ESTADO CON ÉNFASIS EN LA ADMINISTRACIÓN DE JUSTICIA Y EFICIENCIA EN LOS PROCESOS DE REGULACIÓN Y CONTROL, CON INDEPENDENCIA Y AUTONOMÍA.</v>
          </cell>
          <cell r="D356" t="str">
            <v>INCREMENTAR LOS NIVELES DE SATISFACCIÓN DE LOS USUARIOS</v>
          </cell>
          <cell r="E356">
            <v>0</v>
          </cell>
          <cell r="F356" t="str">
            <v>01: ADMINISTRACIÓN CENTRAL</v>
          </cell>
          <cell r="G356" t="str">
            <v>COORDINACIÓN ZONAL 6</v>
          </cell>
          <cell r="H356" t="str">
            <v>SIN PROYECTO</v>
          </cell>
          <cell r="I356" t="str">
            <v>CANCELACIÓN DEL SERVICIO DE AGUA POTABLE AGENCIA BELLAVISTA (EDIFICIO ARCOTEL)</v>
          </cell>
          <cell r="J356" t="str">
            <v>NUEVO</v>
          </cell>
          <cell r="K356" t="str">
            <v>53</v>
          </cell>
          <cell r="L356">
            <v>530101</v>
          </cell>
          <cell r="M356" t="str">
            <v>Agua Potable</v>
          </cell>
          <cell r="N356">
            <v>101</v>
          </cell>
          <cell r="O356">
            <v>2</v>
          </cell>
          <cell r="P356">
            <v>0</v>
          </cell>
          <cell r="Q356">
            <v>0</v>
          </cell>
          <cell r="R356">
            <v>0</v>
          </cell>
          <cell r="S356">
            <v>0</v>
          </cell>
          <cell r="T356">
            <v>0</v>
          </cell>
          <cell r="U356">
            <v>0</v>
          </cell>
          <cell r="V356">
            <v>0</v>
          </cell>
          <cell r="W356">
            <v>800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row>
        <row r="357">
          <cell r="A357">
            <v>351</v>
          </cell>
          <cell r="B357" t="str">
            <v>E5. INSTITUCIONAL</v>
          </cell>
          <cell r="C357" t="str">
            <v>FORTALECER LAS CAPACIDADES DEL ESTADO CON ÉNFASIS EN LA ADMINISTRACIÓN DE JUSTICIA Y EFICIENCIA EN LOS PROCESOS DE REGULACIÓN Y CONTROL, CON INDEPENDENCIA Y AUTONOMÍA.</v>
          </cell>
          <cell r="D357" t="str">
            <v>INCREMENTAR LOS NIVELES DE SATISFACCIÓN DE LOS USUARIOS</v>
          </cell>
          <cell r="E357">
            <v>0</v>
          </cell>
          <cell r="F357" t="str">
            <v>01: ADMINISTRACIÓN CENTRAL</v>
          </cell>
          <cell r="G357" t="str">
            <v>COORDINACIÓN ZONAL 6</v>
          </cell>
          <cell r="H357" t="str">
            <v>SIN PROYECTO</v>
          </cell>
          <cell r="I357" t="str">
            <v>CANCELACIÓN DEL SERVICIO DE ENERGÍA ELÉCTRICA AGENCIA BELLAVISTA (EDIFICIO ARCOTEL)</v>
          </cell>
          <cell r="J357" t="str">
            <v>NUEVO</v>
          </cell>
          <cell r="K357" t="str">
            <v>53</v>
          </cell>
          <cell r="L357">
            <v>530104</v>
          </cell>
          <cell r="M357" t="str">
            <v>Energía Eléctrica</v>
          </cell>
          <cell r="N357">
            <v>101</v>
          </cell>
          <cell r="O357">
            <v>2</v>
          </cell>
          <cell r="P357">
            <v>0</v>
          </cell>
          <cell r="Q357">
            <v>0</v>
          </cell>
          <cell r="R357">
            <v>0</v>
          </cell>
          <cell r="S357">
            <v>0</v>
          </cell>
          <cell r="T357">
            <v>0</v>
          </cell>
          <cell r="U357">
            <v>0</v>
          </cell>
          <cell r="V357">
            <v>0</v>
          </cell>
          <cell r="W357">
            <v>7200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row>
        <row r="358">
          <cell r="A358">
            <v>352</v>
          </cell>
          <cell r="B358" t="str">
            <v>E5. INSTITUCIONAL</v>
          </cell>
          <cell r="C358" t="str">
            <v>FORTALECER LAS CAPACIDADES DEL ESTADO CON ÉNFASIS EN LA ADMINISTRACIÓN DE JUSTICIA Y EFICIENCIA EN LOS PROCESOS DE REGULACIÓN Y CONTROL, CON INDEPENDENCIA Y AUTONOMÍA.</v>
          </cell>
          <cell r="D358" t="str">
            <v>INCREMENTAR LOS NIVELES DE SATISFACCIÓN DE LOS USUARIOS</v>
          </cell>
          <cell r="E358">
            <v>0</v>
          </cell>
          <cell r="F358" t="str">
            <v>01: ADMINISTRACIÓN CENTRAL</v>
          </cell>
          <cell r="G358" t="str">
            <v>COORDINACIÓN ZONAL 7</v>
          </cell>
          <cell r="H358" t="str">
            <v>SIN PROYECTO</v>
          </cell>
          <cell r="I358" t="str">
            <v>SERVICIO DE RECARGA DE EXTINTORES PARA LAS AGENCIAS DE LAS OFICINAS TÉCNICAS DE LAS PROVINCIAS DE EL ORO, LOJA Y ZAMORA CHINCHIPE PERTENECIENTES A LA COORDINACIÓN ZONAL 7 DE REGISTRO CIVIL, IDENTIFICACIÓN Y CEDULACIÓN</v>
          </cell>
          <cell r="J358" t="str">
            <v>NUEVO</v>
          </cell>
          <cell r="K358" t="str">
            <v>53</v>
          </cell>
          <cell r="L358">
            <v>530203</v>
          </cell>
          <cell r="M358" t="str">
            <v>Almacenamiento, Embalaje, Desembalaje, Envase, Desenvase y Recarga de Extintores</v>
          </cell>
          <cell r="N358">
            <v>701</v>
          </cell>
          <cell r="O358">
            <v>2</v>
          </cell>
          <cell r="P358">
            <v>0</v>
          </cell>
          <cell r="Q358">
            <v>0</v>
          </cell>
          <cell r="R358">
            <v>900</v>
          </cell>
          <cell r="S358">
            <v>0</v>
          </cell>
          <cell r="T358">
            <v>0</v>
          </cell>
          <cell r="U358">
            <v>0</v>
          </cell>
          <cell r="V358">
            <v>0</v>
          </cell>
          <cell r="W358">
            <v>0</v>
          </cell>
          <cell r="X358">
            <v>0</v>
          </cell>
          <cell r="Y358">
            <v>0</v>
          </cell>
          <cell r="Z358">
            <v>0</v>
          </cell>
          <cell r="AA358">
            <v>0</v>
          </cell>
          <cell r="AB358">
            <v>0</v>
          </cell>
          <cell r="AC358">
            <v>900</v>
          </cell>
          <cell r="AD358">
            <v>900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row>
        <row r="359">
          <cell r="A359">
            <v>353</v>
          </cell>
          <cell r="B359" t="str">
            <v>E5. INSTITUCIONAL</v>
          </cell>
          <cell r="C359" t="str">
            <v>FORTALECER LAS CAPACIDADES DEL ESTADO CON ÉNFASIS EN LA ADMINISTRACIÓN DE JUSTICIA Y EFICIENCIA EN LOS PROCESOS DE REGULACIÓN Y CONTROL, CON INDEPENDENCIA Y AUTONOMÍA.</v>
          </cell>
          <cell r="D359" t="str">
            <v>INCREMENTAR LOS NIVELES DE SATISFACCIÓN DE LOS USUARIOS</v>
          </cell>
          <cell r="E359">
            <v>0</v>
          </cell>
          <cell r="F359" t="str">
            <v>01: ADMINISTRACIÓN CENTRAL</v>
          </cell>
          <cell r="G359" t="str">
            <v>COORDINACIÓN ZONAL 7</v>
          </cell>
          <cell r="H359" t="str">
            <v>SIN PROYECTO</v>
          </cell>
          <cell r="I359" t="str">
            <v>SERVICIO DE RECARGA DE EXTINTORES PARA LAS AGENCIAS DE LAS OFICINAS TÉCNICAS DE LAS PROVINCIAS DE EL ORO, LOJA Y ZAMORA CHINCHIPE PERTENECIENTES A LA COORDINACIÓN ZONAL 7 DE REGISTRO CIVIL, IDENTIFICACIÓN Y CEDULACIÓN</v>
          </cell>
          <cell r="J359" t="str">
            <v>NUEVO</v>
          </cell>
          <cell r="K359" t="str">
            <v>53</v>
          </cell>
          <cell r="L359">
            <v>530203</v>
          </cell>
          <cell r="M359" t="str">
            <v>Almacenamiento, Embalaje, Desembalaje, Envase, Desenvase y Recarga de Extintores</v>
          </cell>
          <cell r="N359">
            <v>1101</v>
          </cell>
          <cell r="O359">
            <v>2</v>
          </cell>
          <cell r="P359">
            <v>0</v>
          </cell>
          <cell r="Q359">
            <v>0</v>
          </cell>
          <cell r="R359">
            <v>750</v>
          </cell>
          <cell r="S359">
            <v>0</v>
          </cell>
          <cell r="T359">
            <v>0</v>
          </cell>
          <cell r="U359">
            <v>0</v>
          </cell>
          <cell r="V359">
            <v>0</v>
          </cell>
          <cell r="W359">
            <v>0</v>
          </cell>
          <cell r="X359">
            <v>0</v>
          </cell>
          <cell r="Y359">
            <v>0</v>
          </cell>
          <cell r="Z359">
            <v>0</v>
          </cell>
          <cell r="AA359">
            <v>0</v>
          </cell>
          <cell r="AB359">
            <v>0</v>
          </cell>
          <cell r="AC359">
            <v>750</v>
          </cell>
          <cell r="AD359">
            <v>750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row>
        <row r="360">
          <cell r="A360">
            <v>354</v>
          </cell>
          <cell r="B360" t="str">
            <v>E5. INSTITUCIONAL</v>
          </cell>
          <cell r="C360" t="str">
            <v>FORTALECER LAS CAPACIDADES DEL ESTADO CON ÉNFASIS EN LA ADMINISTRACIÓN DE JUSTICIA Y EFICIENCIA EN LOS PROCESOS DE REGULACIÓN Y CONTROL, CON INDEPENDENCIA Y AUTONOMÍA.</v>
          </cell>
          <cell r="D360" t="str">
            <v>INCREMENTAR LOS NIVELES DE SATISFACCIÓN DE LOS USUARIOS</v>
          </cell>
          <cell r="E360">
            <v>0</v>
          </cell>
          <cell r="F360" t="str">
            <v>01: ADMINISTRACIÓN CENTRAL</v>
          </cell>
          <cell r="G360" t="str">
            <v>COORDINACIÓN ZONAL 7</v>
          </cell>
          <cell r="H360" t="str">
            <v>SIN PROYECTO</v>
          </cell>
          <cell r="I360" t="str">
            <v>SERVICIO DE RECARGA DE EXTINTORES PARA LAS AGENCIAS DE LAS OFICINAS TÉCNICAS DE LAS PROVINCIAS DE EL ORO, LOJA Y ZAMORA CHINCHIPE PERTENECIENTES A LA COORDINACIÓN ZONAL 7 DE REGISTRO CIVIL, IDENTIFICACIÓN Y CEDULACIÓN</v>
          </cell>
          <cell r="J360" t="str">
            <v>NUEVO</v>
          </cell>
          <cell r="K360" t="str">
            <v>53</v>
          </cell>
          <cell r="L360">
            <v>530203</v>
          </cell>
          <cell r="M360" t="str">
            <v>Almacenamiento, Embalaje, Desembalaje, Envase, Desenvase y Recarga de Extintores</v>
          </cell>
          <cell r="N360">
            <v>1901</v>
          </cell>
          <cell r="O360">
            <v>2</v>
          </cell>
          <cell r="P360">
            <v>0</v>
          </cell>
          <cell r="Q360">
            <v>0</v>
          </cell>
          <cell r="R360">
            <v>550</v>
          </cell>
          <cell r="S360">
            <v>0</v>
          </cell>
          <cell r="T360">
            <v>0</v>
          </cell>
          <cell r="U360">
            <v>0</v>
          </cell>
          <cell r="V360">
            <v>0</v>
          </cell>
          <cell r="W360">
            <v>0</v>
          </cell>
          <cell r="X360">
            <v>0</v>
          </cell>
          <cell r="Y360">
            <v>0</v>
          </cell>
          <cell r="Z360">
            <v>0</v>
          </cell>
          <cell r="AA360">
            <v>0</v>
          </cell>
          <cell r="AB360">
            <v>0</v>
          </cell>
          <cell r="AC360">
            <v>550</v>
          </cell>
          <cell r="AD360">
            <v>550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row>
        <row r="361">
          <cell r="A361">
            <v>355</v>
          </cell>
          <cell r="B361" t="str">
            <v>E5. INSTITUCIONAL</v>
          </cell>
          <cell r="C361" t="str">
            <v>FORTALECER LAS CAPACIDADES DEL ESTADO CON ÉNFASIS EN LA ADMINISTRACIÓN DE JUSTICIA Y EFICIENCIA EN LOS PROCESOS DE REGULACIÓN Y CONTROL, CON INDEPENDENCIA Y AUTONOMÍA.</v>
          </cell>
          <cell r="D361" t="str">
            <v>INCREMENTAR LOS NIVELES DE SATISFACCIÓN DE LOS USUARIOS</v>
          </cell>
          <cell r="E361">
            <v>0</v>
          </cell>
          <cell r="F361" t="str">
            <v>01: ADMINISTRACIÓN CENTRAL</v>
          </cell>
          <cell r="G361" t="str">
            <v>COORDINACIÓN ZONAL 7</v>
          </cell>
          <cell r="H361" t="str">
            <v>SIN PROYECTO</v>
          </cell>
          <cell r="I361" t="str">
            <v>REPOSICIÓN DE CAJA CHICA DE LA COORDINACIÓN ZONA 7</v>
          </cell>
          <cell r="J361" t="str">
            <v>NUEVO</v>
          </cell>
          <cell r="K361" t="str">
            <v>53</v>
          </cell>
          <cell r="L361">
            <v>530204</v>
          </cell>
          <cell r="M361" t="str">
            <v>Edición, Impresión, Reproducción, Publicaciones, Suscripciones, Fotocopiado, Traducción, Empastado, Enmarcación, Serigrafía, Fotografía, Carnetización, Filmación e Imágenes Satelitales</v>
          </cell>
          <cell r="N361">
            <v>1101</v>
          </cell>
          <cell r="O361">
            <v>2</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600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row>
        <row r="362">
          <cell r="A362">
            <v>356</v>
          </cell>
          <cell r="B362" t="str">
            <v>E5. INSTITUCIONAL</v>
          </cell>
          <cell r="C362" t="str">
            <v>FORTALECER LAS CAPACIDADES DEL ESTADO CON ÉNFASIS EN LA ADMINISTRACIÓN DE JUSTICIA Y EFICIENCIA EN LOS PROCESOS DE REGULACIÓN Y CONTROL, CON INDEPENDENCIA Y AUTONOMÍA.</v>
          </cell>
          <cell r="D362" t="str">
            <v>INCREMENTAR LOS NIVELES DE SATISFACCIÓN DE LOS USUARIOS</v>
          </cell>
          <cell r="E362">
            <v>0</v>
          </cell>
          <cell r="F362" t="str">
            <v>01: ADMINISTRACIÓN CENTRAL</v>
          </cell>
          <cell r="G362" t="str">
            <v>COORDINACIÓN ZONAL 7</v>
          </cell>
          <cell r="H362" t="str">
            <v>SIN PROYECTO</v>
          </cell>
          <cell r="I362" t="str">
            <v>CONTRATACIÓN PARA EL SERVICIO DE COMBUSTIBLE DIESEL DE VEHÍCULOS INSTITUCIONALES Y GENERADORES ELÉCTRICOS DE LA COORDINACIÓN ZONAL 7 AÑO 2023 Y AÑO 2024</v>
          </cell>
          <cell r="J362" t="str">
            <v>ARRASTRE</v>
          </cell>
          <cell r="K362" t="str">
            <v>53</v>
          </cell>
          <cell r="L362">
            <v>530255</v>
          </cell>
          <cell r="M362" t="str">
            <v>Combustibles</v>
          </cell>
          <cell r="N362">
            <v>1901</v>
          </cell>
          <cell r="O362">
            <v>2</v>
          </cell>
          <cell r="P362">
            <v>0</v>
          </cell>
          <cell r="Q362">
            <v>0</v>
          </cell>
          <cell r="R362">
            <v>890.63</v>
          </cell>
          <cell r="S362">
            <v>0</v>
          </cell>
          <cell r="T362">
            <v>0</v>
          </cell>
          <cell r="U362">
            <v>178.14</v>
          </cell>
          <cell r="V362">
            <v>178.14</v>
          </cell>
          <cell r="W362">
            <v>89.07</v>
          </cell>
          <cell r="X362">
            <v>89.07</v>
          </cell>
          <cell r="Y362">
            <v>89.06</v>
          </cell>
          <cell r="Z362">
            <v>89.06</v>
          </cell>
          <cell r="AA362">
            <v>89.06</v>
          </cell>
          <cell r="AB362">
            <v>89.06</v>
          </cell>
          <cell r="AC362">
            <v>89.06</v>
          </cell>
          <cell r="AD362">
            <v>89.06</v>
          </cell>
          <cell r="AE362">
            <v>89.06</v>
          </cell>
          <cell r="AF362">
            <v>89.06</v>
          </cell>
          <cell r="AG362">
            <v>89.06</v>
          </cell>
          <cell r="AH362">
            <v>89.06</v>
          </cell>
          <cell r="AI362">
            <v>89.06</v>
          </cell>
          <cell r="AJ362">
            <v>89.06</v>
          </cell>
          <cell r="AK362">
            <v>89.06</v>
          </cell>
          <cell r="AL362">
            <v>89.06</v>
          </cell>
          <cell r="AM362">
            <v>0</v>
          </cell>
          <cell r="AN362">
            <v>0</v>
          </cell>
          <cell r="AO362">
            <v>0</v>
          </cell>
          <cell r="AP362">
            <v>0</v>
          </cell>
          <cell r="AQ362">
            <v>0</v>
          </cell>
          <cell r="AR362">
            <v>0</v>
          </cell>
          <cell r="AS362">
            <v>890.63</v>
          </cell>
          <cell r="AT362">
            <v>14.55</v>
          </cell>
          <cell r="AU362">
            <v>14.55</v>
          </cell>
        </row>
        <row r="363">
          <cell r="A363">
            <v>357</v>
          </cell>
          <cell r="B363" t="str">
            <v>E5. INSTITUCIONAL</v>
          </cell>
          <cell r="C363" t="str">
            <v>FORTALECER LAS CAPACIDADES DEL ESTADO CON ÉNFASIS EN LA ADMINISTRACIÓN DE JUSTICIA Y EFICIENCIA EN LOS PROCESOS DE REGULACIÓN Y CONTROL, CON INDEPENDENCIA Y AUTONOMÍA.</v>
          </cell>
          <cell r="D363" t="str">
            <v>INCREMENTAR LOS NIVELES DE SATISFACCIÓN DE LOS USUARIOS</v>
          </cell>
          <cell r="E363">
            <v>0</v>
          </cell>
          <cell r="F363" t="str">
            <v>01: ADMINISTRACIÓN CENTRAL</v>
          </cell>
          <cell r="G363" t="str">
            <v>COORDINACIÓN ZONAL 7</v>
          </cell>
          <cell r="H363" t="str">
            <v>SIN PROYECTO</v>
          </cell>
          <cell r="I363" t="str">
            <v>CONTRATACIÓN PARA EL SERVICIO DE COMBUSTIBLE DIESEL DE VEHÍCULOS INSTITUCIONALES Y GENERADORES ELÉCTRICOS DE LA COORDINACIÓN ZONAL 7 AÑO 2023 Y AÑO 2024</v>
          </cell>
          <cell r="J363" t="str">
            <v>ARRASTRE</v>
          </cell>
          <cell r="K363" t="str">
            <v>53</v>
          </cell>
          <cell r="L363">
            <v>530255</v>
          </cell>
          <cell r="M363" t="str">
            <v>Combustibles</v>
          </cell>
          <cell r="N363">
            <v>1101</v>
          </cell>
          <cell r="O363">
            <v>2</v>
          </cell>
          <cell r="P363">
            <v>0</v>
          </cell>
          <cell r="Q363">
            <v>0</v>
          </cell>
          <cell r="R363">
            <v>2678.13</v>
          </cell>
          <cell r="S363">
            <v>0</v>
          </cell>
          <cell r="T363">
            <v>0</v>
          </cell>
          <cell r="U363">
            <v>297.57</v>
          </cell>
          <cell r="V363">
            <v>297.57</v>
          </cell>
          <cell r="W363">
            <v>297.57</v>
          </cell>
          <cell r="X363">
            <v>297.57</v>
          </cell>
          <cell r="Y363">
            <v>297.57</v>
          </cell>
          <cell r="Z363">
            <v>297.57</v>
          </cell>
          <cell r="AA363">
            <v>297.57</v>
          </cell>
          <cell r="AB363">
            <v>297.57</v>
          </cell>
          <cell r="AC363">
            <v>297.57</v>
          </cell>
          <cell r="AD363">
            <v>297.57</v>
          </cell>
          <cell r="AE363">
            <v>297.57</v>
          </cell>
          <cell r="AF363">
            <v>297.57</v>
          </cell>
          <cell r="AG363">
            <v>297.57</v>
          </cell>
          <cell r="AH363">
            <v>297.57</v>
          </cell>
          <cell r="AI363">
            <v>297.57</v>
          </cell>
          <cell r="AJ363">
            <v>297.57</v>
          </cell>
          <cell r="AK363">
            <v>297.57</v>
          </cell>
          <cell r="AL363">
            <v>297.57</v>
          </cell>
          <cell r="AM363">
            <v>0</v>
          </cell>
          <cell r="AN363">
            <v>0</v>
          </cell>
          <cell r="AO363">
            <v>0</v>
          </cell>
          <cell r="AP363">
            <v>0</v>
          </cell>
          <cell r="AQ363">
            <v>0</v>
          </cell>
          <cell r="AR363">
            <v>0</v>
          </cell>
          <cell r="AS363">
            <v>2678.13</v>
          </cell>
          <cell r="AT363">
            <v>413.67</v>
          </cell>
          <cell r="AU363">
            <v>413.67</v>
          </cell>
        </row>
        <row r="364">
          <cell r="A364">
            <v>358</v>
          </cell>
          <cell r="B364" t="str">
            <v>E5. INSTITUCIONAL</v>
          </cell>
          <cell r="C364" t="str">
            <v>FORTALECER LAS CAPACIDADES DEL ESTADO CON ÉNFASIS EN LA ADMINISTRACIÓN DE JUSTICIA Y EFICIENCIA EN LOS PROCESOS DE REGULACIÓN Y CONTROL, CON INDEPENDENCIA Y AUTONOMÍA.</v>
          </cell>
          <cell r="D364" t="str">
            <v>INCREMENTAR LOS NIVELES DE SATISFACCIÓN DE LOS USUARIOS</v>
          </cell>
          <cell r="E364">
            <v>0</v>
          </cell>
          <cell r="F364" t="str">
            <v>01: ADMINISTRACIÓN CENTRAL</v>
          </cell>
          <cell r="G364" t="str">
            <v>COORDINACIÓN ZONAL 7</v>
          </cell>
          <cell r="H364" t="str">
            <v>SIN PROYECTO</v>
          </cell>
          <cell r="I364" t="str">
            <v>CONTRATACIÓN PARA EL SERVICIO DE COMBUSTIBLE DIESEL DE VEHÍCULOS INSTITUCIONALES Y GENERADORES ELÉCTRICOS DE LA COORDINACIÓN ZONAL 7 AÑO 2023 Y AÑO 2024</v>
          </cell>
          <cell r="J364" t="str">
            <v>ARRASTRE</v>
          </cell>
          <cell r="K364" t="str">
            <v>53</v>
          </cell>
          <cell r="L364">
            <v>530255</v>
          </cell>
          <cell r="M364" t="str">
            <v>Combustibles</v>
          </cell>
          <cell r="N364">
            <v>701</v>
          </cell>
          <cell r="O364">
            <v>2</v>
          </cell>
          <cell r="P364">
            <v>0</v>
          </cell>
          <cell r="Q364">
            <v>0</v>
          </cell>
          <cell r="R364">
            <v>1784.38</v>
          </cell>
          <cell r="S364">
            <v>0</v>
          </cell>
          <cell r="T364">
            <v>0</v>
          </cell>
          <cell r="U364">
            <v>198.27</v>
          </cell>
          <cell r="V364">
            <v>198.27</v>
          </cell>
          <cell r="W364">
            <v>198.27</v>
          </cell>
          <cell r="X364">
            <v>198.27</v>
          </cell>
          <cell r="Y364">
            <v>198.27</v>
          </cell>
          <cell r="Z364">
            <v>198.27</v>
          </cell>
          <cell r="AA364">
            <v>198.27</v>
          </cell>
          <cell r="AB364">
            <v>198.27</v>
          </cell>
          <cell r="AC364">
            <v>198.27</v>
          </cell>
          <cell r="AD364">
            <v>198.27</v>
          </cell>
          <cell r="AE364">
            <v>198.27</v>
          </cell>
          <cell r="AF364">
            <v>198.27</v>
          </cell>
          <cell r="AG364">
            <v>198.27</v>
          </cell>
          <cell r="AH364">
            <v>198.27</v>
          </cell>
          <cell r="AI364">
            <v>198.27</v>
          </cell>
          <cell r="AJ364">
            <v>198.27</v>
          </cell>
          <cell r="AK364">
            <v>198.22</v>
          </cell>
          <cell r="AL364">
            <v>198.22</v>
          </cell>
          <cell r="AM364">
            <v>0</v>
          </cell>
          <cell r="AN364">
            <v>0</v>
          </cell>
          <cell r="AO364">
            <v>0</v>
          </cell>
          <cell r="AP364">
            <v>0</v>
          </cell>
          <cell r="AQ364">
            <v>0</v>
          </cell>
          <cell r="AR364">
            <v>0</v>
          </cell>
          <cell r="AS364">
            <v>1784.38</v>
          </cell>
          <cell r="AT364">
            <v>343.44</v>
          </cell>
          <cell r="AU364">
            <v>343.44</v>
          </cell>
        </row>
        <row r="365">
          <cell r="A365">
            <v>359</v>
          </cell>
          <cell r="B365" t="str">
            <v>E5. INSTITUCIONAL</v>
          </cell>
          <cell r="C365" t="str">
            <v>FORTALECER LAS CAPACIDADES DEL ESTADO CON ÉNFASIS EN LA ADMINISTRACIÓN DE JUSTICIA Y EFICIENCIA EN LOS PROCESOS DE REGULACIÓN Y CONTROL, CON INDEPENDENCIA Y AUTONOMÍA.</v>
          </cell>
          <cell r="D365" t="str">
            <v>INCREMENTAR LOS NIVELES DE SATISFACCIÓN DE LOS USUARIOS</v>
          </cell>
          <cell r="E365">
            <v>0</v>
          </cell>
          <cell r="F365" t="str">
            <v>01: ADMINISTRACIÓN CENTRAL</v>
          </cell>
          <cell r="G365" t="str">
            <v>COORDINACIÓN ZONAL 7</v>
          </cell>
          <cell r="H365" t="str">
            <v>SIN PROYECTO</v>
          </cell>
          <cell r="I365" t="str">
            <v>PASAJES AL INTERIOR PARA LOS SERVIDORES Y FUNCIONARIOS DE LAS PROVINCIAS DE LOJA, EL ORO Y ZAMORA CHINCHIPE, PERTENECIENTE A LA COORDINACIÓN ZONAL 7</v>
          </cell>
          <cell r="J365" t="str">
            <v>NUEVO</v>
          </cell>
          <cell r="K365" t="str">
            <v>53</v>
          </cell>
          <cell r="L365">
            <v>530301</v>
          </cell>
          <cell r="M365" t="str">
            <v>Pasajes al Interior</v>
          </cell>
          <cell r="N365">
            <v>1101</v>
          </cell>
          <cell r="O365">
            <v>2</v>
          </cell>
          <cell r="P365">
            <v>0</v>
          </cell>
          <cell r="Q365">
            <v>0</v>
          </cell>
          <cell r="R365">
            <v>150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150</v>
          </cell>
          <cell r="AP365">
            <v>150</v>
          </cell>
          <cell r="AQ365">
            <v>0</v>
          </cell>
          <cell r="AR365">
            <v>0</v>
          </cell>
          <cell r="AS365">
            <v>0</v>
          </cell>
          <cell r="AT365">
            <v>0</v>
          </cell>
          <cell r="AU365">
            <v>0</v>
          </cell>
        </row>
        <row r="366">
          <cell r="A366">
            <v>360</v>
          </cell>
          <cell r="B366" t="str">
            <v>E5. INSTITUCIONAL</v>
          </cell>
          <cell r="C366" t="str">
            <v>FORTALECER LAS CAPACIDADES DEL ESTADO CON ÉNFASIS EN LA ADMINISTRACIÓN DE JUSTICIA Y EFICIENCIA EN LOS PROCESOS DE REGULACIÓN Y CONTROL, CON INDEPENDENCIA Y AUTONOMÍA.</v>
          </cell>
          <cell r="D366" t="str">
            <v>INCREMENTAR LOS NIVELES DE SATISFACCIÓN DE LOS USUARIOS</v>
          </cell>
          <cell r="E366">
            <v>0</v>
          </cell>
          <cell r="F366" t="str">
            <v>01: ADMINISTRACIÓN CENTRAL</v>
          </cell>
          <cell r="G366" t="str">
            <v>COORDINACIÓN ZONAL 7</v>
          </cell>
          <cell r="H366" t="str">
            <v>SIN PROYECTO</v>
          </cell>
          <cell r="I366" t="str">
            <v>VIÁTICOS PARA LOS SERVIDORES Y FUNCIONARIOS DE LAS PROVINCIAS DE LOJA, EL ORO Y ZAMORA CHINCHIPE, PERTENECIENTE A LA COORDINACIÓN ZONAL 7</v>
          </cell>
          <cell r="J366" t="str">
            <v>NUEVO</v>
          </cell>
          <cell r="K366" t="str">
            <v>53</v>
          </cell>
          <cell r="L366">
            <v>530303</v>
          </cell>
          <cell r="M366" t="str">
            <v>Viáticos y Subsistencias en el Interior</v>
          </cell>
          <cell r="N366">
            <v>1101</v>
          </cell>
          <cell r="O366">
            <v>2</v>
          </cell>
          <cell r="P366">
            <v>0</v>
          </cell>
          <cell r="Q366">
            <v>0</v>
          </cell>
          <cell r="R366">
            <v>2190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2100</v>
          </cell>
          <cell r="AP366">
            <v>2190</v>
          </cell>
          <cell r="AQ366">
            <v>0</v>
          </cell>
          <cell r="AR366">
            <v>0</v>
          </cell>
          <cell r="AS366">
            <v>2100</v>
          </cell>
          <cell r="AT366">
            <v>307.58</v>
          </cell>
          <cell r="AU366">
            <v>307.58</v>
          </cell>
        </row>
        <row r="367">
          <cell r="A367">
            <v>361</v>
          </cell>
          <cell r="B367" t="str">
            <v>E5. INSTITUCIONAL</v>
          </cell>
          <cell r="C367" t="str">
            <v>FORTALECER LAS CAPACIDADES DEL ESTADO CON ÉNFASIS EN LA ADMINISTRACIÓN DE JUSTICIA Y EFICIENCIA EN LOS PROCESOS DE REGULACIÓN Y CONTROL, CON INDEPENDENCIA Y AUTONOMÍA.</v>
          </cell>
          <cell r="D367" t="str">
            <v>INCREMENTAR LOS NIVELES DE SATISFACCIÓN DE LOS USUARIOS</v>
          </cell>
          <cell r="E367">
            <v>0</v>
          </cell>
          <cell r="F367" t="str">
            <v>01: ADMINISTRACIÓN CENTRAL</v>
          </cell>
          <cell r="G367" t="str">
            <v>COORDINACIÓN ZONAL 7</v>
          </cell>
          <cell r="H367" t="str">
            <v>SIN PROYECTO</v>
          </cell>
          <cell r="I367" t="str">
            <v>MANTENIMIENTO DE INFRAESTRUCCTURA CIVIL DE LA COORDINACIÓN ZONAL 7</v>
          </cell>
          <cell r="J367" t="str">
            <v>NUEVO</v>
          </cell>
          <cell r="K367" t="str">
            <v>53</v>
          </cell>
          <cell r="L367">
            <v>530402</v>
          </cell>
          <cell r="M367" t="str">
            <v>Edificios, Locales, Residencias y Cableado Estructurado (Instalación, Mantenimiento y Reparación)</v>
          </cell>
          <cell r="N367">
            <v>1101</v>
          </cell>
          <cell r="O367">
            <v>2</v>
          </cell>
          <cell r="P367">
            <v>0</v>
          </cell>
          <cell r="Q367">
            <v>0</v>
          </cell>
          <cell r="R367">
            <v>6300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6300</v>
          </cell>
          <cell r="AN367">
            <v>6300</v>
          </cell>
          <cell r="AO367">
            <v>0</v>
          </cell>
          <cell r="AP367">
            <v>0</v>
          </cell>
          <cell r="AQ367">
            <v>0</v>
          </cell>
          <cell r="AR367">
            <v>0</v>
          </cell>
          <cell r="AS367">
            <v>0</v>
          </cell>
          <cell r="AT367">
            <v>0</v>
          </cell>
          <cell r="AU367">
            <v>0</v>
          </cell>
        </row>
        <row r="368">
          <cell r="A368">
            <v>362</v>
          </cell>
          <cell r="B368" t="str">
            <v>E5. INSTITUCIONAL</v>
          </cell>
          <cell r="C368" t="str">
            <v>FORTALECER LAS CAPACIDADES DEL ESTADO CON ÉNFASIS EN LA ADMINISTRACIÓN DE JUSTICIA Y EFICIENCIA EN LOS PROCESOS DE REGULACIÓN Y CONTROL, CON INDEPENDENCIA Y AUTONOMÍA.</v>
          </cell>
          <cell r="D368" t="str">
            <v>INCREMENTAR LOS NIVELES DE SATISFACCIÓN DE LOS USUARIOS</v>
          </cell>
          <cell r="E368">
            <v>0</v>
          </cell>
          <cell r="F368" t="str">
            <v>01: ADMINISTRACIÓN CENTRAL</v>
          </cell>
          <cell r="G368" t="str">
            <v>COORDINACIÓN ZONAL 7</v>
          </cell>
          <cell r="H368" t="str">
            <v>SIN PROYECTO</v>
          </cell>
          <cell r="I368" t="str">
            <v>MANTENIMIENTO DE MOBILIARIO DE LA COORDINACIÓN ZONAL 7</v>
          </cell>
          <cell r="J368" t="str">
            <v>NUEVO</v>
          </cell>
          <cell r="K368" t="str">
            <v>53</v>
          </cell>
          <cell r="L368">
            <v>530403</v>
          </cell>
          <cell r="M368" t="str">
            <v>Mobiliarios (Instalación, Mantenimiento y Reparación)</v>
          </cell>
          <cell r="N368">
            <v>1101</v>
          </cell>
          <cell r="O368">
            <v>2</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6300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row>
        <row r="369">
          <cell r="A369">
            <v>363</v>
          </cell>
          <cell r="B369" t="str">
            <v>E5. INSTITUCIONAL</v>
          </cell>
          <cell r="C369" t="str">
            <v>FORTALECER LAS CAPACIDADES DEL ESTADO CON ÉNFASIS EN LA ADMINISTRACIÓN DE JUSTICIA Y EFICIENCIA EN LOS PROCESOS DE REGULACIÓN Y CONTROL, CON INDEPENDENCIA Y AUTONOMÍA.</v>
          </cell>
          <cell r="D369" t="str">
            <v>INCREMENTAR LOS NIVELES DE SATISFACCIÓN DE LOS USUARIOS</v>
          </cell>
          <cell r="E369">
            <v>0</v>
          </cell>
          <cell r="F369" t="str">
            <v>01: ADMINISTRACIÓN CENTRAL</v>
          </cell>
          <cell r="G369" t="str">
            <v>COORDINACIÓN ZONAL 7</v>
          </cell>
          <cell r="H369" t="str">
            <v>SIN PROYECTO</v>
          </cell>
          <cell r="I369" t="str">
            <v>MANTENIMIENTO  DE EQUIPOS DE LA COORDINACIÓN ZONAL 7</v>
          </cell>
          <cell r="J369" t="str">
            <v>NUEVO</v>
          </cell>
          <cell r="K369" t="str">
            <v>53</v>
          </cell>
          <cell r="L369">
            <v>530404</v>
          </cell>
          <cell r="M369" t="str">
            <v>Maquinarias y Equipos (Instalación, Mantenimiento y Reparación)</v>
          </cell>
          <cell r="N369">
            <v>1101</v>
          </cell>
          <cell r="O369">
            <v>2</v>
          </cell>
          <cell r="P369">
            <v>0</v>
          </cell>
          <cell r="Q369">
            <v>0</v>
          </cell>
          <cell r="R369">
            <v>4046.22</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6300</v>
          </cell>
          <cell r="AH369">
            <v>4046.22</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row>
        <row r="370">
          <cell r="A370">
            <v>364</v>
          </cell>
          <cell r="B370" t="str">
            <v>E5. INSTITUCIONAL</v>
          </cell>
          <cell r="C370" t="str">
            <v>FORTALECER LAS CAPACIDADES DEL ESTADO CON ÉNFASIS EN LA ADMINISTRACIÓN DE JUSTICIA Y EFICIENCIA EN LOS PROCESOS DE REGULACIÓN Y CONTROL, CON INDEPENDENCIA Y AUTONOMÍA.</v>
          </cell>
          <cell r="D370" t="str">
            <v>INCREMENTAR LOS NIVELES DE SATISFACCIÓN DE LOS USUARIOS</v>
          </cell>
          <cell r="E370">
            <v>0</v>
          </cell>
          <cell r="F370" t="str">
            <v>01: ADMINISTRACIÓN CENTRAL</v>
          </cell>
          <cell r="G370" t="str">
            <v>COORDINACIÓN ZONAL 7</v>
          </cell>
          <cell r="H370" t="str">
            <v>SIN PROYECTO</v>
          </cell>
          <cell r="I370" t="str">
            <v>ARRENDAMIENTO DE UN BIEN INMUEBLE PARA LA OFICINA DEL REGISTRO CIVIL EN EL CANTÓN PALTAS, POR PROCEDIMIENTO ESPECIAL</v>
          </cell>
          <cell r="J370" t="str">
            <v>ARRASTRE</v>
          </cell>
          <cell r="K370" t="str">
            <v>53</v>
          </cell>
          <cell r="L370">
            <v>530502</v>
          </cell>
          <cell r="M370" t="str">
            <v>Edificios, Locales y Residencias, Parqueaderos, Casilleros Judiciales y Bancarios (Arrendamiento)</v>
          </cell>
          <cell r="N370">
            <v>1101</v>
          </cell>
          <cell r="O370">
            <v>2</v>
          </cell>
          <cell r="P370">
            <v>0</v>
          </cell>
          <cell r="Q370">
            <v>0</v>
          </cell>
          <cell r="R370">
            <v>1654.39</v>
          </cell>
          <cell r="S370">
            <v>0</v>
          </cell>
          <cell r="T370">
            <v>0</v>
          </cell>
          <cell r="U370">
            <v>150.4</v>
          </cell>
          <cell r="V370">
            <v>150.4</v>
          </cell>
          <cell r="W370">
            <v>150.4</v>
          </cell>
          <cell r="X370">
            <v>150.4</v>
          </cell>
          <cell r="Y370">
            <v>150.4</v>
          </cell>
          <cell r="Z370">
            <v>150.4</v>
          </cell>
          <cell r="AA370">
            <v>150.4</v>
          </cell>
          <cell r="AB370">
            <v>150.4</v>
          </cell>
          <cell r="AC370">
            <v>150.4</v>
          </cell>
          <cell r="AD370">
            <v>150.4</v>
          </cell>
          <cell r="AE370">
            <v>150.4</v>
          </cell>
          <cell r="AF370">
            <v>150.4</v>
          </cell>
          <cell r="AG370">
            <v>150.4</v>
          </cell>
          <cell r="AH370">
            <v>150.4</v>
          </cell>
          <cell r="AI370">
            <v>150.4</v>
          </cell>
          <cell r="AJ370">
            <v>150.4</v>
          </cell>
          <cell r="AK370">
            <v>150.4</v>
          </cell>
          <cell r="AL370">
            <v>150.4</v>
          </cell>
          <cell r="AM370">
            <v>150.4</v>
          </cell>
          <cell r="AN370">
            <v>150.4</v>
          </cell>
          <cell r="AO370">
            <v>150.38999999999999</v>
          </cell>
          <cell r="AP370">
            <v>150.38999999999999</v>
          </cell>
          <cell r="AQ370">
            <v>0</v>
          </cell>
          <cell r="AR370">
            <v>0</v>
          </cell>
          <cell r="AS370">
            <v>1654.39</v>
          </cell>
          <cell r="AT370">
            <v>300.8</v>
          </cell>
          <cell r="AU370">
            <v>300.8</v>
          </cell>
        </row>
        <row r="371">
          <cell r="A371">
            <v>365</v>
          </cell>
          <cell r="B371" t="str">
            <v>E5. INSTITUCIONAL</v>
          </cell>
          <cell r="C371" t="str">
            <v>FORTALECER LAS CAPACIDADES DEL ESTADO CON ÉNFASIS EN LA ADMINISTRACIÓN DE JUSTICIA Y EFICIENCIA EN LOS PROCESOS DE REGULACIÓN Y CONTROL, CON INDEPENDENCIA Y AUTONOMÍA.</v>
          </cell>
          <cell r="D371" t="str">
            <v>INCREMENTAR LOS NIVELES DE SATISFACCIÓN DE LOS USUARIOS</v>
          </cell>
          <cell r="E371">
            <v>0</v>
          </cell>
          <cell r="F371" t="str">
            <v>01: ADMINISTRACIÓN CENTRAL</v>
          </cell>
          <cell r="G371" t="str">
            <v>COORDINACIÓN ZONAL 7</v>
          </cell>
          <cell r="H371" t="str">
            <v>SIN PROYECTO</v>
          </cell>
          <cell r="I371" t="str">
            <v>ARRENDAMIENTO DE UN BIEN INMUEBLE PARA LA OFICINA DEL REGISTRO CIVIL EN EL CANTÓN NANGARITZA, POR PROCEDIMIENTO ESPECIAL</v>
          </cell>
          <cell r="J371" t="str">
            <v>ARRASTRE</v>
          </cell>
          <cell r="K371" t="str">
            <v>53</v>
          </cell>
          <cell r="L371">
            <v>530502</v>
          </cell>
          <cell r="M371" t="str">
            <v>Edificios, Locales y Residencias, Parqueaderos, Casilleros Judiciales y Bancarios (Arrendamiento)</v>
          </cell>
          <cell r="N371">
            <v>1901</v>
          </cell>
          <cell r="O371">
            <v>2</v>
          </cell>
          <cell r="P371">
            <v>0</v>
          </cell>
          <cell r="Q371">
            <v>0</v>
          </cell>
          <cell r="R371">
            <v>1288.31</v>
          </cell>
          <cell r="S371">
            <v>0</v>
          </cell>
          <cell r="T371">
            <v>0</v>
          </cell>
          <cell r="U371">
            <v>117.12</v>
          </cell>
          <cell r="V371">
            <v>117.12</v>
          </cell>
          <cell r="W371">
            <v>117.12</v>
          </cell>
          <cell r="X371">
            <v>117.12</v>
          </cell>
          <cell r="Y371">
            <v>117.12</v>
          </cell>
          <cell r="Z371">
            <v>117.12</v>
          </cell>
          <cell r="AA371">
            <v>117.12</v>
          </cell>
          <cell r="AB371">
            <v>117.12</v>
          </cell>
          <cell r="AC371">
            <v>117.12</v>
          </cell>
          <cell r="AD371">
            <v>117.12</v>
          </cell>
          <cell r="AE371">
            <v>117.12</v>
          </cell>
          <cell r="AF371">
            <v>117.12</v>
          </cell>
          <cell r="AG371">
            <v>117.12</v>
          </cell>
          <cell r="AH371">
            <v>117.12</v>
          </cell>
          <cell r="AI371">
            <v>117.12</v>
          </cell>
          <cell r="AJ371">
            <v>117.12</v>
          </cell>
          <cell r="AK371">
            <v>117.12</v>
          </cell>
          <cell r="AL371">
            <v>117.12</v>
          </cell>
          <cell r="AM371">
            <v>117.12</v>
          </cell>
          <cell r="AN371">
            <v>117.12</v>
          </cell>
          <cell r="AO371">
            <v>117.11</v>
          </cell>
          <cell r="AP371">
            <v>117.11</v>
          </cell>
          <cell r="AQ371">
            <v>0</v>
          </cell>
          <cell r="AR371">
            <v>0</v>
          </cell>
          <cell r="AS371">
            <v>1288.31</v>
          </cell>
          <cell r="AT371">
            <v>234.24</v>
          </cell>
          <cell r="AU371">
            <v>234.24</v>
          </cell>
        </row>
        <row r="372">
          <cell r="A372">
            <v>366</v>
          </cell>
          <cell r="B372" t="str">
            <v>E5. INSTITUCIONAL</v>
          </cell>
          <cell r="C372" t="str">
            <v>FORTALECER LAS CAPACIDADES DEL ESTADO CON ÉNFASIS EN LA ADMINISTRACIÓN DE JUSTICIA Y EFICIENCIA EN LOS PROCESOS DE REGULACIÓN Y CONTROL, CON INDEPENDENCIA Y AUTONOMÍA.</v>
          </cell>
          <cell r="D372" t="str">
            <v>INCREMENTAR LOS NIVELES DE SATISFACCIÓN DE LOS USUARIOS</v>
          </cell>
          <cell r="E372">
            <v>0</v>
          </cell>
          <cell r="F372" t="str">
            <v>01: ADMINISTRACIÓN CENTRAL</v>
          </cell>
          <cell r="G372" t="str">
            <v>COORDINACIÓN ZONAL 7</v>
          </cell>
          <cell r="H372" t="str">
            <v>SIN PROYECTO</v>
          </cell>
          <cell r="I372" t="str">
            <v>CONTRATACIÓN DE CASILLERO JUDICIAL PARA LA PROVINCIA DE LOJA</v>
          </cell>
          <cell r="J372" t="str">
            <v>NUEVO</v>
          </cell>
          <cell r="K372" t="str">
            <v>53</v>
          </cell>
          <cell r="L372">
            <v>530502</v>
          </cell>
          <cell r="M372" t="str">
            <v>Edificios, Locales y Residencias, Parqueaderos, Casilleros Judiciales y Bancarios (Arrendamiento)</v>
          </cell>
          <cell r="N372">
            <v>1101</v>
          </cell>
          <cell r="O372">
            <v>2</v>
          </cell>
          <cell r="P372">
            <v>0</v>
          </cell>
          <cell r="Q372">
            <v>0</v>
          </cell>
          <cell r="R372">
            <v>26.88</v>
          </cell>
          <cell r="S372">
            <v>0</v>
          </cell>
          <cell r="T372">
            <v>0</v>
          </cell>
          <cell r="U372">
            <v>0</v>
          </cell>
          <cell r="V372">
            <v>0</v>
          </cell>
          <cell r="W372">
            <v>0</v>
          </cell>
          <cell r="X372">
            <v>0</v>
          </cell>
          <cell r="Y372">
            <v>26.88</v>
          </cell>
          <cell r="Z372">
            <v>26.88</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row>
        <row r="373">
          <cell r="A373">
            <v>367</v>
          </cell>
          <cell r="B373" t="str">
            <v>E5. INSTITUCIONAL</v>
          </cell>
          <cell r="C373" t="str">
            <v>FORTALECER LAS CAPACIDADES DEL ESTADO CON ÉNFASIS EN LA ADMINISTRACIÓN DE JUSTICIA Y EFICIENCIA EN LOS PROCESOS DE REGULACIÓN Y CONTROL, CON INDEPENDENCIA Y AUTONOMÍA.</v>
          </cell>
          <cell r="D373" t="str">
            <v>INCREMENTAR LOS NIVELES DE SATISFACCIÓN DE LOS USUARIOS</v>
          </cell>
          <cell r="E373">
            <v>0</v>
          </cell>
          <cell r="F373" t="str">
            <v>01: ADMINISTRACIÓN CENTRAL</v>
          </cell>
          <cell r="G373" t="str">
            <v>COORDINACIÓN ZONAL 7</v>
          </cell>
          <cell r="H373" t="str">
            <v>SIN PROYECTO</v>
          </cell>
          <cell r="I373" t="str">
            <v>CONTRATACIÓN DE CASILLERO JUDICIAL PARA LA PROVINCIA DE EL ORO</v>
          </cell>
          <cell r="J373" t="str">
            <v>NUEVO</v>
          </cell>
          <cell r="K373" t="str">
            <v>53</v>
          </cell>
          <cell r="L373">
            <v>530502</v>
          </cell>
          <cell r="M373" t="str">
            <v>Edificios, Locales y Residencias, Parqueaderos, Casilleros Judiciales y Bancarios (Arrendamiento)</v>
          </cell>
          <cell r="N373">
            <v>701</v>
          </cell>
          <cell r="O373">
            <v>2</v>
          </cell>
          <cell r="P373">
            <v>0</v>
          </cell>
          <cell r="Q373">
            <v>0</v>
          </cell>
          <cell r="R373">
            <v>26.88</v>
          </cell>
          <cell r="S373">
            <v>0</v>
          </cell>
          <cell r="T373">
            <v>0</v>
          </cell>
          <cell r="U373">
            <v>0</v>
          </cell>
          <cell r="V373">
            <v>0</v>
          </cell>
          <cell r="W373">
            <v>0</v>
          </cell>
          <cell r="X373">
            <v>0</v>
          </cell>
          <cell r="Y373">
            <v>26.88</v>
          </cell>
          <cell r="Z373">
            <v>26.88</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row>
        <row r="374">
          <cell r="A374">
            <v>368</v>
          </cell>
          <cell r="B374" t="str">
            <v>E5. INSTITUCIONAL</v>
          </cell>
          <cell r="C374" t="str">
            <v>FORTALECER LAS CAPACIDADES DEL ESTADO CON ÉNFASIS EN LA ADMINISTRACIÓN DE JUSTICIA Y EFICIENCIA EN LOS PROCESOS DE REGULACIÓN Y CONTROL, CON INDEPENDENCIA Y AUTONOMÍA.</v>
          </cell>
          <cell r="D374" t="str">
            <v>INCREMENTAR LOS NIVELES DE SATISFACCIÓN DE LOS USUARIOS</v>
          </cell>
          <cell r="E374">
            <v>0</v>
          </cell>
          <cell r="F374" t="str">
            <v>01: ADMINISTRACIÓN CENTRAL</v>
          </cell>
          <cell r="G374" t="str">
            <v>COORDINACIÓN ZONAL 7</v>
          </cell>
          <cell r="H374" t="str">
            <v>SIN PROYECTO</v>
          </cell>
          <cell r="I374" t="str">
            <v>CONTRATACIÓN DE CASILLERO JUDICIAL PARA LA PROVINCIA DE ZAMORA</v>
          </cell>
          <cell r="J374" t="str">
            <v>NUEVO</v>
          </cell>
          <cell r="K374" t="str">
            <v>53</v>
          </cell>
          <cell r="L374">
            <v>530502</v>
          </cell>
          <cell r="M374" t="str">
            <v>Edificios, Locales y Residencias, Parqueaderos, Casilleros Judiciales y Bancarios (Arrendamiento)</v>
          </cell>
          <cell r="N374">
            <v>1901</v>
          </cell>
          <cell r="O374">
            <v>2</v>
          </cell>
          <cell r="P374">
            <v>0</v>
          </cell>
          <cell r="Q374">
            <v>0</v>
          </cell>
          <cell r="R374">
            <v>26.88</v>
          </cell>
          <cell r="S374">
            <v>0</v>
          </cell>
          <cell r="T374">
            <v>0</v>
          </cell>
          <cell r="U374">
            <v>0</v>
          </cell>
          <cell r="V374">
            <v>0</v>
          </cell>
          <cell r="W374">
            <v>0</v>
          </cell>
          <cell r="X374">
            <v>0</v>
          </cell>
          <cell r="Y374">
            <v>26.88</v>
          </cell>
          <cell r="Z374">
            <v>26.88</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row>
        <row r="375">
          <cell r="A375">
            <v>369</v>
          </cell>
          <cell r="B375" t="str">
            <v>E5. INSTITUCIONAL</v>
          </cell>
          <cell r="C375" t="str">
            <v>FORTALECER LAS CAPACIDADES DEL ESTADO CON ÉNFASIS EN LA ADMINISTRACIÓN DE JUSTICIA Y EFICIENCIA EN LOS PROCESOS DE REGULACIÓN Y CONTROL, CON INDEPENDENCIA Y AUTONOMÍA.</v>
          </cell>
          <cell r="D375" t="str">
            <v>INCREMENTAR LOS NIVELES DE SATISFACCIÓN DE LOS USUARIOS</v>
          </cell>
          <cell r="E375">
            <v>0</v>
          </cell>
          <cell r="F375" t="str">
            <v>01: ADMINISTRACIÓN CENTRAL</v>
          </cell>
          <cell r="G375" t="str">
            <v>COORDINACIÓN ZONAL 7</v>
          </cell>
          <cell r="H375" t="str">
            <v>SIN PROYECTO</v>
          </cell>
          <cell r="I375" t="str">
            <v>CONTRATACIÓN DE UNA BODEGA - ARCHIVO CANTÓN LOJA, PARA LA COORDINACIÓN ZONAL 7 DE REGISTRO CIVIL IDENTIFICACIÓN Y CEDULACIÓN,POR PROCEDIMIENTO ESPECIAL</v>
          </cell>
          <cell r="J375" t="str">
            <v>ARRASTRE</v>
          </cell>
          <cell r="K375" t="str">
            <v>53</v>
          </cell>
          <cell r="L375">
            <v>530502</v>
          </cell>
          <cell r="M375" t="str">
            <v>Edificios, Locales y Residencias, Parqueaderos, Casilleros Judiciales y Bancarios (Arrendamiento)</v>
          </cell>
          <cell r="N375">
            <v>1101</v>
          </cell>
          <cell r="O375">
            <v>2</v>
          </cell>
          <cell r="P375">
            <v>0</v>
          </cell>
          <cell r="Q375">
            <v>0</v>
          </cell>
          <cell r="R375">
            <v>4950</v>
          </cell>
          <cell r="S375">
            <v>0</v>
          </cell>
          <cell r="T375">
            <v>0</v>
          </cell>
          <cell r="U375">
            <v>450</v>
          </cell>
          <cell r="V375">
            <v>450</v>
          </cell>
          <cell r="W375">
            <v>450</v>
          </cell>
          <cell r="X375">
            <v>450</v>
          </cell>
          <cell r="Y375">
            <v>450</v>
          </cell>
          <cell r="Z375">
            <v>450</v>
          </cell>
          <cell r="AA375">
            <v>450</v>
          </cell>
          <cell r="AB375">
            <v>450</v>
          </cell>
          <cell r="AC375">
            <v>450</v>
          </cell>
          <cell r="AD375">
            <v>450</v>
          </cell>
          <cell r="AE375">
            <v>450</v>
          </cell>
          <cell r="AF375">
            <v>450</v>
          </cell>
          <cell r="AG375">
            <v>450</v>
          </cell>
          <cell r="AH375">
            <v>450</v>
          </cell>
          <cell r="AI375">
            <v>450</v>
          </cell>
          <cell r="AJ375">
            <v>450</v>
          </cell>
          <cell r="AK375">
            <v>450</v>
          </cell>
          <cell r="AL375">
            <v>450</v>
          </cell>
          <cell r="AM375">
            <v>450</v>
          </cell>
          <cell r="AN375">
            <v>450</v>
          </cell>
          <cell r="AO375">
            <v>450</v>
          </cell>
          <cell r="AP375">
            <v>450</v>
          </cell>
          <cell r="AQ375">
            <v>0</v>
          </cell>
          <cell r="AR375">
            <v>0</v>
          </cell>
          <cell r="AS375">
            <v>4950</v>
          </cell>
          <cell r="AT375">
            <v>900</v>
          </cell>
          <cell r="AU375">
            <v>900</v>
          </cell>
        </row>
        <row r="376">
          <cell r="A376">
            <v>370</v>
          </cell>
          <cell r="B376" t="str">
            <v>E5. INSTITUCIONAL</v>
          </cell>
          <cell r="C376" t="str">
            <v>FORTALECER LAS CAPACIDADES DEL ESTADO CON ÉNFASIS EN LA ADMINISTRACIÓN DE JUSTICIA Y EFICIENCIA EN LOS PROCESOS DE REGULACIÓN Y CONTROL, CON INDEPENDENCIA Y AUTONOMÍA.</v>
          </cell>
          <cell r="D376" t="str">
            <v>INCREMENTAR LOS NIVELES DE SATISFACCIÓN DE LOS USUARIOS</v>
          </cell>
          <cell r="E376">
            <v>0</v>
          </cell>
          <cell r="F376" t="str">
            <v>01: ADMINISTRACIÓN CENTRAL</v>
          </cell>
          <cell r="G376" t="str">
            <v>COORDINACIÓN ZONAL 7</v>
          </cell>
          <cell r="H376" t="str">
            <v>SIN PROYECTO</v>
          </cell>
          <cell r="I376" t="str">
            <v>CONTRATACION DE UNA BODEGA PARA LA OFICINA TECNICA PROVINCIAL EL ORO EN EL CANTON MACHALA , PARA LA COORDINACIÓN ZONAL 7 DE REGISTRO CIVIL IDENTIFICACIÓN Y CEDULACIÓN, POR PROCEDIMIENTO ESPECIAL</v>
          </cell>
          <cell r="J376" t="str">
            <v>ARRASTRE</v>
          </cell>
          <cell r="K376" t="str">
            <v>53</v>
          </cell>
          <cell r="L376">
            <v>530502</v>
          </cell>
          <cell r="M376" t="str">
            <v>Edificios, Locales y Residencias, Parqueaderos, Casilleros Judiciales y Bancarios (Arrendamiento)</v>
          </cell>
          <cell r="N376">
            <v>701</v>
          </cell>
          <cell r="O376">
            <v>2</v>
          </cell>
          <cell r="P376">
            <v>0</v>
          </cell>
          <cell r="Q376">
            <v>0</v>
          </cell>
          <cell r="R376">
            <v>7700</v>
          </cell>
          <cell r="S376">
            <v>0</v>
          </cell>
          <cell r="T376">
            <v>0</v>
          </cell>
          <cell r="U376">
            <v>700</v>
          </cell>
          <cell r="V376">
            <v>700</v>
          </cell>
          <cell r="W376">
            <v>700</v>
          </cell>
          <cell r="X376">
            <v>700</v>
          </cell>
          <cell r="Y376">
            <v>700</v>
          </cell>
          <cell r="Z376">
            <v>700</v>
          </cell>
          <cell r="AA376">
            <v>700</v>
          </cell>
          <cell r="AB376">
            <v>700</v>
          </cell>
          <cell r="AC376">
            <v>700</v>
          </cell>
          <cell r="AD376">
            <v>700</v>
          </cell>
          <cell r="AE376">
            <v>700</v>
          </cell>
          <cell r="AF376">
            <v>700</v>
          </cell>
          <cell r="AG376">
            <v>700</v>
          </cell>
          <cell r="AH376">
            <v>700</v>
          </cell>
          <cell r="AI376">
            <v>700</v>
          </cell>
          <cell r="AJ376">
            <v>700</v>
          </cell>
          <cell r="AK376">
            <v>700</v>
          </cell>
          <cell r="AL376">
            <v>700</v>
          </cell>
          <cell r="AM376">
            <v>700</v>
          </cell>
          <cell r="AN376">
            <v>700</v>
          </cell>
          <cell r="AO376">
            <v>700</v>
          </cell>
          <cell r="AP376">
            <v>700</v>
          </cell>
          <cell r="AQ376">
            <v>0</v>
          </cell>
          <cell r="AR376">
            <v>0</v>
          </cell>
          <cell r="AS376">
            <v>7700</v>
          </cell>
          <cell r="AT376">
            <v>1400</v>
          </cell>
          <cell r="AU376">
            <v>1400</v>
          </cell>
        </row>
        <row r="377">
          <cell r="A377">
            <v>371</v>
          </cell>
          <cell r="B377" t="str">
            <v>E5. INSTITUCIONAL</v>
          </cell>
          <cell r="C377" t="str">
            <v>FORTALECER LAS CAPACIDADES DEL ESTADO CON ÉNFASIS EN LA ADMINISTRACIÓN DE JUSTICIA Y EFICIENCIA EN LOS PROCESOS DE REGULACIÓN Y CONTROL, CON INDEPENDENCIA Y AUTONOMÍA.</v>
          </cell>
          <cell r="D377" t="str">
            <v>INCREMENTAR LOS NIVELES DE SATISFACCIÓN DE LOS USUARIOS</v>
          </cell>
          <cell r="E377">
            <v>0</v>
          </cell>
          <cell r="F377" t="str">
            <v>01: ADMINISTRACIÓN CENTRAL</v>
          </cell>
          <cell r="G377" t="str">
            <v>COORDINACIÓN ZONAL 7</v>
          </cell>
          <cell r="H377" t="str">
            <v>SIN PROYECTO</v>
          </cell>
          <cell r="I377" t="str">
            <v>ARRENDAMIENTO DE UN BIEN INMUEBLE PARA LA OFICINA DEL REGISTRO CIVIL EN EL CANTÓN SARAGURO POR PROCEDIMIENTO ESPECIAL</v>
          </cell>
          <cell r="J377" t="str">
            <v>ARRASTRE</v>
          </cell>
          <cell r="K377" t="str">
            <v>53</v>
          </cell>
          <cell r="L377">
            <v>530502</v>
          </cell>
          <cell r="M377" t="str">
            <v>Edificios, Locales y Residencias, Parqueaderos, Casilleros Judiciales y Bancarios (Arrendamiento)</v>
          </cell>
          <cell r="N377">
            <v>1101</v>
          </cell>
          <cell r="O377">
            <v>2</v>
          </cell>
          <cell r="P377">
            <v>0</v>
          </cell>
          <cell r="Q377">
            <v>0</v>
          </cell>
          <cell r="R377">
            <v>1680</v>
          </cell>
          <cell r="S377">
            <v>0</v>
          </cell>
          <cell r="T377">
            <v>0</v>
          </cell>
          <cell r="U377">
            <v>140</v>
          </cell>
          <cell r="V377">
            <v>140</v>
          </cell>
          <cell r="W377">
            <v>140</v>
          </cell>
          <cell r="X377">
            <v>140</v>
          </cell>
          <cell r="Y377">
            <v>140</v>
          </cell>
          <cell r="Z377">
            <v>140</v>
          </cell>
          <cell r="AA377">
            <v>140</v>
          </cell>
          <cell r="AB377">
            <v>140</v>
          </cell>
          <cell r="AC377">
            <v>140</v>
          </cell>
          <cell r="AD377">
            <v>140</v>
          </cell>
          <cell r="AE377">
            <v>140</v>
          </cell>
          <cell r="AF377">
            <v>140</v>
          </cell>
          <cell r="AG377">
            <v>140</v>
          </cell>
          <cell r="AH377">
            <v>140</v>
          </cell>
          <cell r="AI377">
            <v>140</v>
          </cell>
          <cell r="AJ377">
            <v>140</v>
          </cell>
          <cell r="AK377">
            <v>140</v>
          </cell>
          <cell r="AL377">
            <v>140</v>
          </cell>
          <cell r="AM377">
            <v>140</v>
          </cell>
          <cell r="AN377">
            <v>140</v>
          </cell>
          <cell r="AO377">
            <v>280</v>
          </cell>
          <cell r="AP377">
            <v>280</v>
          </cell>
          <cell r="AQ377">
            <v>0</v>
          </cell>
          <cell r="AR377">
            <v>0</v>
          </cell>
          <cell r="AS377">
            <v>1680</v>
          </cell>
          <cell r="AT377">
            <v>420</v>
          </cell>
          <cell r="AU377">
            <v>420</v>
          </cell>
        </row>
        <row r="378">
          <cell r="A378">
            <v>372</v>
          </cell>
          <cell r="B378" t="str">
            <v>E5. INSTITUCIONAL</v>
          </cell>
          <cell r="C378" t="str">
            <v>FORTALECER LAS CAPACIDADES DEL ESTADO CON ÉNFASIS EN LA ADMINISTRACIÓN DE JUSTICIA Y EFICIENCIA EN LOS PROCESOS DE REGULACIÓN Y CONTROL, CON INDEPENDENCIA Y AUTONOMÍA.</v>
          </cell>
          <cell r="D378" t="str">
            <v>INCREMENTAR LOS NIVELES DE SATISFACCIÓN DE LOS USUARIOS</v>
          </cell>
          <cell r="E378">
            <v>0</v>
          </cell>
          <cell r="F378" t="str">
            <v>01: ADMINISTRACIÓN CENTRAL</v>
          </cell>
          <cell r="G378" t="str">
            <v>COORDINACIÓN ZONAL 7</v>
          </cell>
          <cell r="H378" t="str">
            <v>SIN PROYECTO</v>
          </cell>
          <cell r="I378" t="str">
            <v>ADQUISICIÓN DE ROLLOS DE PAPEL TÉRMICO Q MATIC, PARA LA COORDINACIÓN ZONAL 7 DE REGISTRO CIVIL, IDENTIFICACIÓN Y CEDULACIÓN.</v>
          </cell>
          <cell r="J378" t="str">
            <v>NUEVO</v>
          </cell>
          <cell r="K378" t="str">
            <v>53</v>
          </cell>
          <cell r="L378">
            <v>530804</v>
          </cell>
          <cell r="M378" t="str">
            <v>Materiales de Oficina</v>
          </cell>
          <cell r="N378">
            <v>1101</v>
          </cell>
          <cell r="O378">
            <v>2</v>
          </cell>
          <cell r="P378">
            <v>0</v>
          </cell>
          <cell r="Q378">
            <v>0</v>
          </cell>
          <cell r="R378">
            <v>1564</v>
          </cell>
          <cell r="S378">
            <v>0</v>
          </cell>
          <cell r="T378">
            <v>0</v>
          </cell>
          <cell r="U378">
            <v>0</v>
          </cell>
          <cell r="V378">
            <v>0</v>
          </cell>
          <cell r="W378">
            <v>0</v>
          </cell>
          <cell r="X378">
            <v>0</v>
          </cell>
          <cell r="Y378">
            <v>0</v>
          </cell>
          <cell r="Z378">
            <v>0</v>
          </cell>
          <cell r="AA378">
            <v>1564</v>
          </cell>
          <cell r="AB378">
            <v>1564</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927.5</v>
          </cell>
          <cell r="AT378">
            <v>927.5</v>
          </cell>
          <cell r="AU378">
            <v>927.5</v>
          </cell>
        </row>
        <row r="379">
          <cell r="A379">
            <v>373</v>
          </cell>
          <cell r="B379" t="str">
            <v>E5. INSTITUCIONAL</v>
          </cell>
          <cell r="C379" t="str">
            <v>FORTALECER LAS CAPACIDADES DEL ESTADO CON ÉNFASIS EN LA ADMINISTRACIÓN DE JUSTICIA Y EFICIENCIA EN LOS PROCESOS DE REGULACIÓN Y CONTROL, CON INDEPENDENCIA Y AUTONOMÍA.</v>
          </cell>
          <cell r="D379" t="str">
            <v>INCREMENTAR LOS NIVELES DE SATISFACCIÓN DE LOS USUARIOS</v>
          </cell>
          <cell r="E379">
            <v>0</v>
          </cell>
          <cell r="F379" t="str">
            <v>01: ADMINISTRACIÓN CENTRAL</v>
          </cell>
          <cell r="G379" t="str">
            <v>COORDINACIÓN ZONAL 7</v>
          </cell>
          <cell r="H379" t="str">
            <v>SIN PROYECTO</v>
          </cell>
          <cell r="I379" t="str">
            <v>ADQUISICIÓN DE ROLLOS DE PAPEL TÉRMICO Q MATIC, PARA LA COORDINACIÓN ZONAL 7 DE REGISTRO CIVIL, IDENTIFICACIÓN Y CEDULACIÓN.</v>
          </cell>
          <cell r="J379" t="str">
            <v>NUEVO</v>
          </cell>
          <cell r="K379" t="str">
            <v>53</v>
          </cell>
          <cell r="L379">
            <v>530804</v>
          </cell>
          <cell r="M379" t="str">
            <v>Materiales de Oficina</v>
          </cell>
          <cell r="N379">
            <v>701</v>
          </cell>
          <cell r="O379">
            <v>2</v>
          </cell>
          <cell r="P379">
            <v>0</v>
          </cell>
          <cell r="Q379">
            <v>0</v>
          </cell>
          <cell r="R379">
            <v>700</v>
          </cell>
          <cell r="S379">
            <v>0</v>
          </cell>
          <cell r="T379">
            <v>0</v>
          </cell>
          <cell r="U379">
            <v>0</v>
          </cell>
          <cell r="V379">
            <v>0</v>
          </cell>
          <cell r="W379">
            <v>0</v>
          </cell>
          <cell r="X379">
            <v>0</v>
          </cell>
          <cell r="Y379">
            <v>0</v>
          </cell>
          <cell r="Z379">
            <v>0</v>
          </cell>
          <cell r="AA379">
            <v>700</v>
          </cell>
          <cell r="AB379">
            <v>700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700</v>
          </cell>
          <cell r="AT379">
            <v>700</v>
          </cell>
          <cell r="AU379">
            <v>700</v>
          </cell>
        </row>
        <row r="380">
          <cell r="A380">
            <v>374</v>
          </cell>
          <cell r="B380" t="str">
            <v>E5. INSTITUCIONAL</v>
          </cell>
          <cell r="C380" t="str">
            <v>FORTALECER LAS CAPACIDADES DEL ESTADO CON ÉNFASIS EN LA ADMINISTRACIÓN DE JUSTICIA Y EFICIENCIA EN LOS PROCESOS DE REGULACIÓN Y CONTROL, CON INDEPENDENCIA Y AUTONOMÍA.</v>
          </cell>
          <cell r="D380" t="str">
            <v>INCREMENTAR LOS NIVELES DE SATISFACCIÓN DE LOS USUARIOS</v>
          </cell>
          <cell r="E380">
            <v>0</v>
          </cell>
          <cell r="F380" t="str">
            <v>01: ADMINISTRACIÓN CENTRAL</v>
          </cell>
          <cell r="G380" t="str">
            <v>COORDINACIÓN ZONAL 7</v>
          </cell>
          <cell r="H380" t="str">
            <v>SIN PROYECTO</v>
          </cell>
          <cell r="I380" t="str">
            <v>ADQUISICIÓN DE ROLLOS DE PAPEL TÉRMICO Q MATIC, PARA LA COORDINACIÓN ZONAL 7 DE REGISTRO CIVIL, IDENTIFICACIÓN Y CEDULACIÓN.</v>
          </cell>
          <cell r="J380" t="str">
            <v>NUEVO</v>
          </cell>
          <cell r="K380" t="str">
            <v>53</v>
          </cell>
          <cell r="L380">
            <v>530804</v>
          </cell>
          <cell r="M380" t="str">
            <v>Materiales de Oficina</v>
          </cell>
          <cell r="N380">
            <v>1901</v>
          </cell>
          <cell r="O380">
            <v>2</v>
          </cell>
          <cell r="P380">
            <v>0</v>
          </cell>
          <cell r="Q380">
            <v>0</v>
          </cell>
          <cell r="R380">
            <v>105</v>
          </cell>
          <cell r="S380">
            <v>0</v>
          </cell>
          <cell r="T380">
            <v>0</v>
          </cell>
          <cell r="U380">
            <v>0</v>
          </cell>
          <cell r="V380">
            <v>0</v>
          </cell>
          <cell r="W380">
            <v>0</v>
          </cell>
          <cell r="X380">
            <v>0</v>
          </cell>
          <cell r="Y380">
            <v>0</v>
          </cell>
          <cell r="Z380">
            <v>0</v>
          </cell>
          <cell r="AA380">
            <v>105</v>
          </cell>
          <cell r="AB380">
            <v>105</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105</v>
          </cell>
          <cell r="AT380">
            <v>105</v>
          </cell>
          <cell r="AU380">
            <v>105</v>
          </cell>
        </row>
        <row r="381">
          <cell r="A381">
            <v>375</v>
          </cell>
          <cell r="B381" t="str">
            <v>E5. INSTITUCIONAL</v>
          </cell>
          <cell r="C381" t="str">
            <v>FORTALECER LAS CAPACIDADES DEL ESTADO CON ÉNFASIS EN LA ADMINISTRACIÓN DE JUSTICIA Y EFICIENCIA EN LOS PROCESOS DE REGULACIÓN Y CONTROL, CON INDEPENDENCIA Y AUTONOMÍA.</v>
          </cell>
          <cell r="D381" t="str">
            <v>INCREMENTAR LOS NIVELES DE SATISFACCIÓN DE LOS USUARIOS</v>
          </cell>
          <cell r="E381">
            <v>0</v>
          </cell>
          <cell r="F381" t="str">
            <v>01: ADMINISTRACIÓN CENTRAL</v>
          </cell>
          <cell r="G381" t="str">
            <v>COORDINACIÓN ZONAL 7</v>
          </cell>
          <cell r="H381" t="str">
            <v>SIN PROYECTO</v>
          </cell>
          <cell r="I381" t="str">
            <v>ADQUISICIÓN DE TONERS CATALOGADOS PARA LA COORDINACIÓN ZONAL 7 DE REGISTRO CIVIL, IDENTIFICACIÓN Y CEDULACIÓN</v>
          </cell>
          <cell r="J381" t="str">
            <v>NUEVO</v>
          </cell>
          <cell r="K381" t="str">
            <v>53</v>
          </cell>
          <cell r="L381">
            <v>530807</v>
          </cell>
          <cell r="M381" t="str">
            <v>Materiales de Impresión, Fotografía, Reproducción y Publicaciones</v>
          </cell>
          <cell r="N381">
            <v>1101</v>
          </cell>
          <cell r="O381">
            <v>2</v>
          </cell>
          <cell r="P381">
            <v>0</v>
          </cell>
          <cell r="Q381">
            <v>0</v>
          </cell>
          <cell r="R381">
            <v>2300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2300</v>
          </cell>
          <cell r="AH381">
            <v>2300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row>
        <row r="382">
          <cell r="A382">
            <v>376</v>
          </cell>
          <cell r="B382" t="str">
            <v>E5. INSTITUCIONAL</v>
          </cell>
          <cell r="C382" t="str">
            <v>FORTALECER LAS CAPACIDADES DEL ESTADO CON ÉNFASIS EN LA ADMINISTRACIÓN DE JUSTICIA Y EFICIENCIA EN LOS PROCESOS DE REGULACIÓN Y CONTROL, CON INDEPENDENCIA Y AUTONOMÍA.</v>
          </cell>
          <cell r="D382" t="str">
            <v>INCREMENTAR LOS NIVELES DE SATISFACCIÓN DE LOS USUARIOS</v>
          </cell>
          <cell r="E382">
            <v>0</v>
          </cell>
          <cell r="F382" t="str">
            <v>01: ADMINISTRACIÓN CENTRAL</v>
          </cell>
          <cell r="G382" t="str">
            <v>COORDINACIÓN ZONAL 7</v>
          </cell>
          <cell r="H382" t="str">
            <v>SIN PROYECTO</v>
          </cell>
          <cell r="I382" t="str">
            <v>ADQUISICIÓN DE MATERIALES DE FERRETERÍA E ILUMINACIÓN PARA LAS AGENCIAS DE LA COORDINACIÓN ZONAL 7</v>
          </cell>
          <cell r="J382" t="str">
            <v>NUEVO</v>
          </cell>
          <cell r="K382" t="str">
            <v>53</v>
          </cell>
          <cell r="L382">
            <v>530811</v>
          </cell>
          <cell r="M382" t="str">
            <v>Insumos, Materiales y Suministros para Construcción, Electricidad, Plomería, Carpintería, Señalización Vial, Navegación, Contra Incendios y Placas</v>
          </cell>
          <cell r="N382">
            <v>1901</v>
          </cell>
          <cell r="O382">
            <v>2</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row>
        <row r="383">
          <cell r="A383">
            <v>377</v>
          </cell>
          <cell r="B383" t="str">
            <v>E5. INSTITUCIONAL</v>
          </cell>
          <cell r="C383" t="str">
            <v>FORTALECER LAS CAPACIDADES DEL ESTADO CON ÉNFASIS EN LA ADMINISTRACIÓN DE JUSTICIA Y EFICIENCIA EN LOS PROCESOS DE REGULACIÓN Y CONTROL, CON INDEPENDENCIA Y AUTONOMÍA.</v>
          </cell>
          <cell r="D383" t="str">
            <v>INCREMENTAR LOS NIVELES DE SATISFACCIÓN DE LOS USUARIOS</v>
          </cell>
          <cell r="E383">
            <v>0</v>
          </cell>
          <cell r="F383" t="str">
            <v>01: ADMINISTRACIÓN CENTRAL</v>
          </cell>
          <cell r="G383" t="str">
            <v>COORDINACIÓN ZONAL 7</v>
          </cell>
          <cell r="H383" t="str">
            <v>SIN PROYECTO</v>
          </cell>
          <cell r="I383" t="str">
            <v>ADQUISICIÓN DE MATERIALES DE FERRETERÍA E ILUMINACIÓN PARA LAS AGENCIAS DE LA COORDINACIÓN ZONAL 7</v>
          </cell>
          <cell r="J383" t="str">
            <v>NUEVO</v>
          </cell>
          <cell r="K383" t="str">
            <v>53</v>
          </cell>
          <cell r="L383">
            <v>530811</v>
          </cell>
          <cell r="M383" t="str">
            <v>Insumos, Materiales y Suministros para Construcción, Electricidad, Plomería, Carpintería, Señalización Vial, Navegación, Contra Incendios y Placas</v>
          </cell>
          <cell r="N383">
            <v>701</v>
          </cell>
          <cell r="O383">
            <v>2</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row>
        <row r="384">
          <cell r="A384">
            <v>378</v>
          </cell>
          <cell r="B384" t="str">
            <v>E5. INSTITUCIONAL</v>
          </cell>
          <cell r="C384" t="str">
            <v>FORTALECER LAS CAPACIDADES DEL ESTADO CON ÉNFASIS EN LA ADMINISTRACIÓN DE JUSTICIA Y EFICIENCIA EN LOS PROCESOS DE REGULACIÓN Y CONTROL, CON INDEPENDENCIA Y AUTONOMÍA.</v>
          </cell>
          <cell r="D384" t="str">
            <v>INCREMENTAR LOS NIVELES DE SATISFACCIÓN DE LOS USUARIOS</v>
          </cell>
          <cell r="E384">
            <v>0</v>
          </cell>
          <cell r="F384" t="str">
            <v>01: ADMINISTRACIÓN CENTRAL</v>
          </cell>
          <cell r="G384" t="str">
            <v>COORDINACIÓN ZONAL 7</v>
          </cell>
          <cell r="H384" t="str">
            <v>SIN PROYECTO</v>
          </cell>
          <cell r="I384" t="str">
            <v>ADQUISICIÓN DE MATERIALES DE FERRETERÍA E ILUMINACIÓN PARA LAS AGENCIAS DE LA COORDINACIÓN ZONAL 7</v>
          </cell>
          <cell r="J384" t="str">
            <v>NUEVO</v>
          </cell>
          <cell r="K384" t="str">
            <v>53</v>
          </cell>
          <cell r="L384">
            <v>530811</v>
          </cell>
          <cell r="M384" t="str">
            <v>Insumos, Materiales y Suministros para Construcción, Electricidad, Plomería, Carpintería, Señalización Vial, Navegación, Contra Incendios y Placas</v>
          </cell>
          <cell r="N384">
            <v>1101</v>
          </cell>
          <cell r="O384">
            <v>2</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row>
        <row r="385">
          <cell r="A385">
            <v>379</v>
          </cell>
          <cell r="B385" t="str">
            <v>E5. INSTITUCIONAL</v>
          </cell>
          <cell r="C385" t="str">
            <v>FORTALECER LAS CAPACIDADES DEL ESTADO CON ÉNFASIS EN LA ADMINISTRACIÓN DE JUSTICIA Y EFICIENCIA EN LOS PROCESOS DE REGULACIÓN Y CONTROL, CON INDEPENDENCIA Y AUTONOMÍA.</v>
          </cell>
          <cell r="D385" t="str">
            <v>INCREMENTAR LOS NIVELES DE SATISFACCIÓN DE LOS USUARIOS</v>
          </cell>
          <cell r="E385">
            <v>0</v>
          </cell>
          <cell r="F385" t="str">
            <v>01: ADMINISTRACIÓN CENTRAL</v>
          </cell>
          <cell r="G385" t="str">
            <v>COORDINACIÓN ZONAL 7</v>
          </cell>
          <cell r="H385" t="str">
            <v>SIN PROYECTO</v>
          </cell>
          <cell r="I385" t="str">
            <v>ADQUISICIÓN DE BATERIAS PARA UPS Y GENERADORES DE LA COORDINACIÓN ZONAL 7</v>
          </cell>
          <cell r="J385" t="str">
            <v>NUEVO</v>
          </cell>
          <cell r="K385" t="str">
            <v>53</v>
          </cell>
          <cell r="L385">
            <v>530813</v>
          </cell>
          <cell r="M385" t="str">
            <v>Repuestos y Accesorios</v>
          </cell>
          <cell r="N385">
            <v>1101</v>
          </cell>
          <cell r="O385">
            <v>2</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row>
        <row r="386">
          <cell r="A386">
            <v>380</v>
          </cell>
          <cell r="B386" t="str">
            <v>E5. INSTITUCIONAL</v>
          </cell>
          <cell r="C386" t="str">
            <v>FORTALECER LAS CAPACIDADES DEL ESTADO CON ÉNFASIS EN LA ADMINISTRACIÓN DE JUSTICIA Y EFICIENCIA EN LOS PROCESOS DE REGULACIÓN Y CONTROL, CON INDEPENDENCIA Y AUTONOMÍA.</v>
          </cell>
          <cell r="D386" t="str">
            <v>INCREMENTAR LOS NIVELES DE SATISFACCIÓN DE LOS USUARIOS</v>
          </cell>
          <cell r="E386">
            <v>0</v>
          </cell>
          <cell r="F386" t="str">
            <v>01: ADMINISTRACIÓN CENTRAL</v>
          </cell>
          <cell r="G386" t="str">
            <v>COORDINACIÓN ZONAL 7</v>
          </cell>
          <cell r="H386" t="str">
            <v>SIN PROYECTO</v>
          </cell>
          <cell r="I386" t="str">
            <v>APERTURA DE CAJA CHICA DE LA COORDINACIÓN ZONA 7</v>
          </cell>
          <cell r="J386" t="str">
            <v>NUEVO</v>
          </cell>
          <cell r="K386" t="str">
            <v>53</v>
          </cell>
          <cell r="L386">
            <v>531601</v>
          </cell>
          <cell r="M386" t="str">
            <v>Fondos de Reposición Cajas Chicas</v>
          </cell>
          <cell r="N386">
            <v>1101</v>
          </cell>
          <cell r="O386">
            <v>2</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row>
        <row r="387">
          <cell r="A387">
            <v>381</v>
          </cell>
          <cell r="B387" t="str">
            <v>E5. INSTITUCIONAL</v>
          </cell>
          <cell r="C387" t="str">
            <v>FORTALECER LAS CAPACIDADES DEL ESTADO CON ÉNFASIS EN LA ADMINISTRACIÓN DE JUSTICIA Y EFICIENCIA EN LOS PROCESOS DE REGULACIÓN Y CONTROL, CON INDEPENDENCIA Y AUTONOMÍA.</v>
          </cell>
          <cell r="D387" t="str">
            <v>INCREMENTAR LOS NIVELES DE SATISFACCIÓN DE LOS USUARIOS</v>
          </cell>
          <cell r="E387">
            <v>0</v>
          </cell>
          <cell r="F387" t="str">
            <v>01: ADMINISTRACIÓN CENTRAL</v>
          </cell>
          <cell r="G387" t="str">
            <v>COORDINACIÓN ZONAL 7</v>
          </cell>
          <cell r="H387" t="str">
            <v>SIN PROYECTO</v>
          </cell>
          <cell r="I387" t="str">
            <v>CANCELACIÓN DE PERMISO DE FUNCIONAMIENTO DE BOMBEROS, PREDIO URBANO, CONTRIBUCIONES, MEJORAS, GASTOS ADMINISTRATIVOS, ETC PARA LAS AGENCIAS DE LA PROVINCIA DE EL ORO</v>
          </cell>
          <cell r="J387" t="str">
            <v>NUEVO</v>
          </cell>
          <cell r="K387" t="str">
            <v>57</v>
          </cell>
          <cell r="L387">
            <v>570102</v>
          </cell>
          <cell r="M387" t="str">
            <v>Tasas Generales, Impuestos, Contribuciones, Permisos, Licencias y Patentes</v>
          </cell>
          <cell r="N387">
            <v>701</v>
          </cell>
          <cell r="O387">
            <v>2</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row>
        <row r="388">
          <cell r="A388">
            <v>382</v>
          </cell>
          <cell r="B388" t="str">
            <v>E5. INSTITUCIONAL</v>
          </cell>
          <cell r="C388" t="str">
            <v>FORTALECER LAS CAPACIDADES DEL ESTADO CON ÉNFASIS EN LA ADMINISTRACIÓN DE JUSTICIA Y EFICIENCIA EN LOS PROCESOS DE REGULACIÓN Y CONTROL, CON INDEPENDENCIA Y AUTONOMÍA.</v>
          </cell>
          <cell r="D388" t="str">
            <v>INCREMENTAR LOS NIVELES DE SATISFACCIÓN DE LOS USUARIOS</v>
          </cell>
          <cell r="E388">
            <v>0</v>
          </cell>
          <cell r="F388" t="str">
            <v>01: ADMINISTRACIÓN CENTRAL</v>
          </cell>
          <cell r="G388" t="str">
            <v>COORDINACIÓN ZONAL 7</v>
          </cell>
          <cell r="H388" t="str">
            <v>SIN PROYECTO</v>
          </cell>
          <cell r="I388" t="str">
            <v>CANCELACIÓN  DE PERMISO DE FUNCIONAMIENTO DE BOMBEROS, PREDIO URBANO, CONTRIBUCIONES, MEJORAS, GASTOS ADMINISTRATIVOS, ETC PARA LAS AGENCIAS DE LA PROVINCIA DE LOJA, PERTENECIENTE A LA  COORDINACIÓN  ZONA 7</v>
          </cell>
          <cell r="J388" t="str">
            <v>NUEVO</v>
          </cell>
          <cell r="K388" t="str">
            <v>57</v>
          </cell>
          <cell r="L388">
            <v>570102</v>
          </cell>
          <cell r="M388" t="str">
            <v>Tasas Generales, Impuestos, Contribuciones, Permisos, Licencias y Patentes</v>
          </cell>
          <cell r="N388">
            <v>1101</v>
          </cell>
          <cell r="O388">
            <v>2</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row>
        <row r="389">
          <cell r="A389">
            <v>383</v>
          </cell>
          <cell r="B389" t="str">
            <v>E5. INSTITUCIONAL</v>
          </cell>
          <cell r="C389" t="str">
            <v>FORTALECER LAS CAPACIDADES DEL ESTADO CON ÉNFASIS EN LA ADMINISTRACIÓN DE JUSTICIA Y EFICIENCIA EN LOS PROCESOS DE REGULACIÓN Y CONTROL, CON INDEPENDENCIA Y AUTONOMÍA.</v>
          </cell>
          <cell r="D389" t="str">
            <v>INCREMENTAR LOS NIVELES DE SATISFACCIÓN DE LOS USUARIOS</v>
          </cell>
          <cell r="E389">
            <v>0</v>
          </cell>
          <cell r="F389" t="str">
            <v>01: ADMINISTRACIÓN CENTRAL</v>
          </cell>
          <cell r="G389" t="str">
            <v>COORDINACIÓN ZONAL 7</v>
          </cell>
          <cell r="H389" t="str">
            <v>SIN PROYECTO</v>
          </cell>
          <cell r="I389" t="str">
            <v>CANCELACIÓN  DE PERMISO DE FUNCIONAMIENTO DE BOMBEROS, PREDIO URBANO, CONTRIBUCIONES, MEJORAS, GASTOS ADMINISTRATIVOS, ETC PARA LAS AGENCIAS DE LA PROVINCIA DE ZAMORA CHINCHIPE PERTENECIENTE A LA  COORDINACIÓN  ZONA 7 AÑO</v>
          </cell>
          <cell r="J389" t="str">
            <v>NUEVO</v>
          </cell>
          <cell r="K389" t="str">
            <v>57</v>
          </cell>
          <cell r="L389">
            <v>570102</v>
          </cell>
          <cell r="M389" t="str">
            <v>Tasas Generales, Impuestos, Contribuciones, Permisos, Licencias y Patentes</v>
          </cell>
          <cell r="N389">
            <v>1901</v>
          </cell>
          <cell r="O389">
            <v>2</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row>
        <row r="390">
          <cell r="A390">
            <v>384</v>
          </cell>
          <cell r="B390" t="str">
            <v>E5. INSTITUCIONAL</v>
          </cell>
          <cell r="C390" t="str">
            <v>FORTALECER LAS CAPACIDADES DEL ESTADO CON ÉNFASIS EN LA ADMINISTRACIÓN DE JUSTICIA Y EFICIENCIA EN LOS PROCESOS DE REGULACIÓN Y CONTROL, CON INDEPENDENCIA Y AUTONOMÍA.</v>
          </cell>
          <cell r="D390" t="str">
            <v>INCREMENTAR LOS NIVELES DE SATISFACCIÓN DE LOS USUARIOS</v>
          </cell>
          <cell r="E390">
            <v>0</v>
          </cell>
          <cell r="F390" t="str">
            <v>01: ADMINISTRACIÓN CENTRAL</v>
          </cell>
          <cell r="G390" t="str">
            <v>COORDINACIÓN ZONAL 7</v>
          </cell>
          <cell r="H390" t="str">
            <v>SIN PROYECTO</v>
          </cell>
          <cell r="I390" t="str">
            <v>CONTRIBUCIÓN ESPECIAL DE MEJORAS PARQUE BIOSALUDABLE CELICA, CATASTRO 2017 ( año que inicia la obra)   DE LA CIUDAD DE CELICA, CANTON CELICA, PROVINCIA DE LOJA. PAGO A REALIZARA POR 10 AÑOS (2021 AL 2030)</v>
          </cell>
          <cell r="J390" t="str">
            <v>NUEVO</v>
          </cell>
          <cell r="K390" t="str">
            <v>57</v>
          </cell>
          <cell r="L390">
            <v>570104</v>
          </cell>
          <cell r="M390" t="str">
            <v>Contribuciones Especiales y de Mejora</v>
          </cell>
          <cell r="N390">
            <v>1101</v>
          </cell>
          <cell r="O390">
            <v>2</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cell r="AS390">
            <v>0</v>
          </cell>
          <cell r="AT390">
            <v>0</v>
          </cell>
          <cell r="AU390">
            <v>0</v>
          </cell>
        </row>
        <row r="391">
          <cell r="A391">
            <v>385</v>
          </cell>
          <cell r="B391" t="str">
            <v>E5. INSTITUCIONAL</v>
          </cell>
          <cell r="C391" t="str">
            <v>FORTALECER LAS CAPACIDADES DEL ESTADO CON ÉNFASIS EN LA ADMINISTRACIÓN DE JUSTICIA Y EFICIENCIA EN LOS PROCESOS DE REGULACIÓN Y CONTROL, CON INDEPENDENCIA Y AUTONOMÍA.</v>
          </cell>
          <cell r="D391" t="str">
            <v>INCREMENTAR LOS NIVELES DE SATISFACCIÓN DE LOS USUARIOS</v>
          </cell>
          <cell r="E391">
            <v>0</v>
          </cell>
          <cell r="F391" t="str">
            <v>01: ADMINISTRACIÓN CENTRAL</v>
          </cell>
          <cell r="G391" t="str">
            <v>COORDINACIÓN ZONAL 7</v>
          </cell>
          <cell r="H391" t="str">
            <v>SIN PROYECTO</v>
          </cell>
          <cell r="I391" t="str">
            <v>ADQUISICIÓN DE SELLLOS PARA LA COORDINACIÓN ZONAL 7</v>
          </cell>
          <cell r="J391" t="str">
            <v>NUEVO</v>
          </cell>
          <cell r="K391" t="str">
            <v>53</v>
          </cell>
          <cell r="L391">
            <v>530804</v>
          </cell>
          <cell r="M391" t="str">
            <v>Materiales de Oficina</v>
          </cell>
          <cell r="N391">
            <v>1101</v>
          </cell>
          <cell r="O391">
            <v>2</v>
          </cell>
          <cell r="P391">
            <v>0</v>
          </cell>
          <cell r="Q391">
            <v>0</v>
          </cell>
          <cell r="R391">
            <v>3136.5</v>
          </cell>
          <cell r="S391">
            <v>0</v>
          </cell>
          <cell r="T391">
            <v>0</v>
          </cell>
          <cell r="U391">
            <v>0</v>
          </cell>
          <cell r="V391">
            <v>0</v>
          </cell>
          <cell r="W391">
            <v>0</v>
          </cell>
          <cell r="X391">
            <v>0</v>
          </cell>
          <cell r="Y391">
            <v>0</v>
          </cell>
          <cell r="Z391">
            <v>0</v>
          </cell>
          <cell r="AA391">
            <v>2500</v>
          </cell>
          <cell r="AB391">
            <v>3136.5</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row>
        <row r="392">
          <cell r="A392">
            <v>386</v>
          </cell>
          <cell r="B392" t="str">
            <v>E5. INSTITUCIONAL</v>
          </cell>
          <cell r="C392" t="str">
            <v>FORTALECER LAS CAPACIDADES DEL ESTADO CON ÉNFASIS EN LA ADMINISTRACIÓN DE JUSTICIA Y EFICIENCIA EN LOS PROCESOS DE REGULACIÓN Y CONTROL, CON INDEPENDENCIA Y AUTONOMÍA.</v>
          </cell>
          <cell r="D392" t="str">
            <v>INCREMENTAR LOS NIVELES DE SATISFACCIÓN DE LOS USUARIOS</v>
          </cell>
          <cell r="E392">
            <v>0</v>
          </cell>
          <cell r="F392" t="str">
            <v>01: ADMINISTRACIÓN CENTRAL</v>
          </cell>
          <cell r="G392" t="str">
            <v>COORDINACIÓN ZONAL 7</v>
          </cell>
          <cell r="H392" t="str">
            <v>SIN PROYECTO</v>
          </cell>
          <cell r="I392" t="str">
            <v>ADQUISICIÓN DE MOBILIARIO PARA LA COORDINACIÓN ZONAL 7</v>
          </cell>
          <cell r="J392" t="str">
            <v>ARRASTRE</v>
          </cell>
          <cell r="K392" t="str">
            <v>53</v>
          </cell>
          <cell r="L392">
            <v>531403</v>
          </cell>
          <cell r="M392" t="str">
            <v>Mobiliario</v>
          </cell>
          <cell r="N392">
            <v>1101</v>
          </cell>
          <cell r="O392">
            <v>2</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row>
        <row r="393">
          <cell r="A393">
            <v>387</v>
          </cell>
          <cell r="B393" t="str">
            <v>E5. INSTITUCIONAL</v>
          </cell>
          <cell r="C393" t="str">
            <v>FORTALECER LAS CAPACIDADES DEL ESTADO CON ÉNFASIS EN LA ADMINISTRACIÓN DE JUSTICIA Y EFICIENCIA EN LOS PROCESOS DE REGULACIÓN Y CONTROL, CON INDEPENDENCIA Y AUTONOMÍA.</v>
          </cell>
          <cell r="D393" t="str">
            <v>INCREMENTAR LOS NIVELES DE SATISFACCIÓN DE LOS USUARIOS</v>
          </cell>
          <cell r="E393">
            <v>0</v>
          </cell>
          <cell r="F393" t="str">
            <v>01: ADMINISTRACIÓN CENTRAL</v>
          </cell>
          <cell r="G393" t="str">
            <v>COORDINACIÓN ZONAL 7</v>
          </cell>
          <cell r="H393" t="str">
            <v>SIN PROYECTO</v>
          </cell>
          <cell r="I393" t="str">
            <v>ADQUISICIÓN DE MATERIALES DE FERRETERÍA E ILUMINACIÓN PARA LAS AGENCIAS DE LA COORDINACIÓN ZONAL 7</v>
          </cell>
          <cell r="J393" t="str">
            <v>NUEVO</v>
          </cell>
          <cell r="K393" t="str">
            <v>53</v>
          </cell>
          <cell r="L393">
            <v>530811</v>
          </cell>
          <cell r="M393" t="str">
            <v>Insumos, Materiales y Suministros para Construcción, Electricidad, Plomería, Carpintería, Señalización Vial, Navegación, Contra Incendios y Placas</v>
          </cell>
          <cell r="N393">
            <v>1901</v>
          </cell>
          <cell r="O393">
            <v>2</v>
          </cell>
          <cell r="P393">
            <v>0</v>
          </cell>
          <cell r="Q393">
            <v>0</v>
          </cell>
          <cell r="R393">
            <v>1000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1000</v>
          </cell>
          <cell r="AH393">
            <v>1000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row>
        <row r="394">
          <cell r="A394">
            <v>388</v>
          </cell>
          <cell r="B394" t="str">
            <v>E5. INSTITUCIONAL</v>
          </cell>
          <cell r="C394" t="str">
            <v>FORTALECER LAS CAPACIDADES DEL ESTADO CON ÉNFASIS EN LA ADMINISTRACIÓN DE JUSTICIA Y EFICIENCIA EN LOS PROCESOS DE REGULACIÓN Y CONTROL, CON INDEPENDENCIA Y AUTONOMÍA.</v>
          </cell>
          <cell r="D394" t="str">
            <v>INCREMENTAR LOS NIVELES DE SATISFACCIÓN DE LOS USUARIOS</v>
          </cell>
          <cell r="E394">
            <v>0</v>
          </cell>
          <cell r="F394" t="str">
            <v>01: ADMINISTRACIÓN CENTRAL</v>
          </cell>
          <cell r="G394" t="str">
            <v>COORDINACIÓN ZONAL 7</v>
          </cell>
          <cell r="H394" t="str">
            <v>SIN PROYECTO</v>
          </cell>
          <cell r="I394" t="str">
            <v>ADQUISICIÓN DE MATERIALES DE FERRETERÍA E ILUMINACIÓN PARA LAS AGENCIAS DE LA COORDINACIÓN ZONAL 7</v>
          </cell>
          <cell r="J394" t="str">
            <v>NUEVO</v>
          </cell>
          <cell r="K394" t="str">
            <v>53</v>
          </cell>
          <cell r="L394">
            <v>530811</v>
          </cell>
          <cell r="M394" t="str">
            <v>Insumos, Materiales y Suministros para Construcción, Electricidad, Plomería, Carpintería, Señalización Vial, Navegación, Contra Incendios y Placas</v>
          </cell>
          <cell r="N394">
            <v>701</v>
          </cell>
          <cell r="O394">
            <v>2</v>
          </cell>
          <cell r="P394">
            <v>0</v>
          </cell>
          <cell r="Q394">
            <v>0</v>
          </cell>
          <cell r="R394">
            <v>2800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2800</v>
          </cell>
          <cell r="AH394">
            <v>2800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row>
        <row r="395">
          <cell r="A395">
            <v>389</v>
          </cell>
          <cell r="B395" t="str">
            <v>E5. INSTITUCIONAL</v>
          </cell>
          <cell r="C395" t="str">
            <v>FORTALECER LAS CAPACIDADES DEL ESTADO CON ÉNFASIS EN LA ADMINISTRACIÓN DE JUSTICIA Y EFICIENCIA EN LOS PROCESOS DE REGULACIÓN Y CONTROL, CON INDEPENDENCIA Y AUTONOMÍA.</v>
          </cell>
          <cell r="D395" t="str">
            <v>INCREMENTAR LOS NIVELES DE SATISFACCIÓN DE LOS USUARIOS</v>
          </cell>
          <cell r="E395">
            <v>0</v>
          </cell>
          <cell r="F395" t="str">
            <v>01: ADMINISTRACIÓN CENTRAL</v>
          </cell>
          <cell r="G395" t="str">
            <v>COORDINACIÓN ZONAL 7</v>
          </cell>
          <cell r="H395" t="str">
            <v>SIN PROYECTO</v>
          </cell>
          <cell r="I395" t="str">
            <v>ADQUISICIÓN DE MATERIALES DE FERRETERÍA E ILUMINACIÓN PARA LAS AGENCIAS DE LA COORDINACIÓN ZONAL 7</v>
          </cell>
          <cell r="J395" t="str">
            <v>NUEVO</v>
          </cell>
          <cell r="K395" t="str">
            <v>53</v>
          </cell>
          <cell r="L395">
            <v>530811</v>
          </cell>
          <cell r="M395" t="str">
            <v>Insumos, Materiales y Suministros para Construcción, Electricidad, Plomería, Carpintería, Señalización Vial, Navegación, Contra Incendios y Placas</v>
          </cell>
          <cell r="N395">
            <v>1101</v>
          </cell>
          <cell r="O395">
            <v>2</v>
          </cell>
          <cell r="P395">
            <v>0</v>
          </cell>
          <cell r="Q395">
            <v>0</v>
          </cell>
          <cell r="R395">
            <v>2500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2500</v>
          </cell>
          <cell r="AH395">
            <v>2500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row>
        <row r="396">
          <cell r="A396">
            <v>390</v>
          </cell>
          <cell r="B396" t="str">
            <v>E5. INSTITUCIONAL</v>
          </cell>
          <cell r="C396" t="str">
            <v>FORTALECER LAS CAPACIDADES DEL ESTADO CON ÉNFASIS EN LA ADMINISTRACIÓN DE JUSTICIA Y EFICIENCIA EN LOS PROCESOS DE REGULACIÓN Y CONTROL, CON INDEPENDENCIA Y AUTONOMÍA.</v>
          </cell>
          <cell r="D396" t="str">
            <v>INCREMENTAR LOS NIVELES DE SATISFACCIÓN DE LOS USUARIOS</v>
          </cell>
          <cell r="E396">
            <v>0</v>
          </cell>
          <cell r="F396" t="str">
            <v>01: ADMINISTRACIÓN CENTRAL</v>
          </cell>
          <cell r="G396" t="str">
            <v>COORDINACIÓN ZONAL 7</v>
          </cell>
          <cell r="H396" t="str">
            <v>SIN PROYECTO</v>
          </cell>
          <cell r="I396" t="str">
            <v>ADQUISICIÓN DE BATERIAS PARA UPS Y GENERADORES DE LA COORDINACIÓN ZONAL 7</v>
          </cell>
          <cell r="J396" t="str">
            <v>NUEVO</v>
          </cell>
          <cell r="K396" t="str">
            <v>53</v>
          </cell>
          <cell r="L396">
            <v>530813</v>
          </cell>
          <cell r="M396" t="str">
            <v>Repuestos y Accesorios</v>
          </cell>
          <cell r="N396">
            <v>1101</v>
          </cell>
          <cell r="O396">
            <v>2</v>
          </cell>
          <cell r="P396">
            <v>0</v>
          </cell>
          <cell r="Q396">
            <v>0</v>
          </cell>
          <cell r="R396">
            <v>0</v>
          </cell>
          <cell r="S396">
            <v>0</v>
          </cell>
          <cell r="T396">
            <v>0</v>
          </cell>
          <cell r="U396">
            <v>0</v>
          </cell>
          <cell r="V396">
            <v>0</v>
          </cell>
          <cell r="W396">
            <v>0</v>
          </cell>
          <cell r="X396">
            <v>0</v>
          </cell>
          <cell r="Y396">
            <v>4845</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row>
        <row r="397">
          <cell r="A397">
            <v>391</v>
          </cell>
          <cell r="B397" t="str">
            <v>E5. INSTITUCIONAL</v>
          </cell>
          <cell r="C397" t="str">
            <v>FORTALECER LAS CAPACIDADES DEL ESTADO CON ÉNFASIS EN LA ADMINISTRACIÓN DE JUSTICIA Y EFICIENCIA EN LOS PROCESOS DE REGULACIÓN Y CONTROL, CON INDEPENDENCIA Y AUTONOMÍA.</v>
          </cell>
          <cell r="D397" t="str">
            <v>INCREMENTAR LOS NIVELES DE SATISFACCIÓN DE LOS USUARIOS</v>
          </cell>
          <cell r="E397">
            <v>0</v>
          </cell>
          <cell r="F397" t="str">
            <v>01: ADMINISTRACIÓN CENTRAL</v>
          </cell>
          <cell r="G397" t="str">
            <v>COORDINACIÓN ZONAL 7</v>
          </cell>
          <cell r="H397" t="str">
            <v>SIN PROYECTO</v>
          </cell>
          <cell r="I397" t="str">
            <v>APERTURA DE CAJA CHICA DE LA COORDINACIÓN ZONA 7</v>
          </cell>
          <cell r="J397" t="str">
            <v>NUEVO</v>
          </cell>
          <cell r="K397" t="str">
            <v>53</v>
          </cell>
          <cell r="L397">
            <v>531601</v>
          </cell>
          <cell r="M397" t="str">
            <v>Fondos de Reposición Cajas Chicas</v>
          </cell>
          <cell r="N397">
            <v>1101</v>
          </cell>
          <cell r="O397">
            <v>2</v>
          </cell>
          <cell r="P397">
            <v>0</v>
          </cell>
          <cell r="Q397">
            <v>0</v>
          </cell>
          <cell r="R397">
            <v>200</v>
          </cell>
          <cell r="S397">
            <v>0</v>
          </cell>
          <cell r="T397">
            <v>0</v>
          </cell>
          <cell r="U397">
            <v>0</v>
          </cell>
          <cell r="V397">
            <v>0</v>
          </cell>
          <cell r="W397">
            <v>200</v>
          </cell>
          <cell r="X397">
            <v>200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cell r="AS397">
            <v>0</v>
          </cell>
          <cell r="AT397">
            <v>0</v>
          </cell>
          <cell r="AU397">
            <v>0</v>
          </cell>
        </row>
        <row r="398">
          <cell r="A398">
            <v>392</v>
          </cell>
          <cell r="B398" t="str">
            <v>E5. INSTITUCIONAL</v>
          </cell>
          <cell r="C398" t="str">
            <v>FORTALECER LAS CAPACIDADES DEL ESTADO CON ÉNFASIS EN LA ADMINISTRACIÓN DE JUSTICIA Y EFICIENCIA EN LOS PROCESOS DE REGULACIÓN Y CONTROL, CON INDEPENDENCIA Y AUTONOMÍA.</v>
          </cell>
          <cell r="D398" t="str">
            <v>INCREMENTAR LOS NIVELES DE SATISFACCIÓN DE LOS USUARIOS</v>
          </cell>
          <cell r="E398">
            <v>0</v>
          </cell>
          <cell r="F398" t="str">
            <v>01: ADMINISTRACIÓN CENTRAL</v>
          </cell>
          <cell r="G398" t="str">
            <v>COORDINACIÓN ZONAL 7</v>
          </cell>
          <cell r="H398" t="str">
            <v>SIN PROYECTO</v>
          </cell>
          <cell r="I398" t="str">
            <v>CANCELACIÓN DE PERMISO DE FUNCIONAMIENTO DE BOMBEROS, PREDIO URBANO, CONTRIBUCIONES, MEJORAS, GASTOS ADMINISTRATIVOS, ETC PARA LAS AGENCIAS DE LA PROVINCIA DE EL ORO</v>
          </cell>
          <cell r="J398" t="str">
            <v>NUEVO</v>
          </cell>
          <cell r="K398" t="str">
            <v>57</v>
          </cell>
          <cell r="L398">
            <v>570102</v>
          </cell>
          <cell r="M398" t="str">
            <v>Tasas Generales, Impuestos, Contribuciones, Permisos, Licencias y Patentes</v>
          </cell>
          <cell r="N398">
            <v>701</v>
          </cell>
          <cell r="O398">
            <v>2</v>
          </cell>
          <cell r="P398">
            <v>0</v>
          </cell>
          <cell r="Q398">
            <v>0</v>
          </cell>
          <cell r="R398">
            <v>2374</v>
          </cell>
          <cell r="S398">
            <v>0</v>
          </cell>
          <cell r="T398">
            <v>0</v>
          </cell>
          <cell r="U398">
            <v>0</v>
          </cell>
          <cell r="V398">
            <v>0</v>
          </cell>
          <cell r="W398">
            <v>0</v>
          </cell>
          <cell r="X398">
            <v>0</v>
          </cell>
          <cell r="Y398">
            <v>300</v>
          </cell>
          <cell r="Z398">
            <v>300</v>
          </cell>
          <cell r="AA398">
            <v>200</v>
          </cell>
          <cell r="AB398">
            <v>200</v>
          </cell>
          <cell r="AC398">
            <v>300</v>
          </cell>
          <cell r="AD398">
            <v>300</v>
          </cell>
          <cell r="AE398">
            <v>500</v>
          </cell>
          <cell r="AF398">
            <v>500</v>
          </cell>
          <cell r="AG398">
            <v>300</v>
          </cell>
          <cell r="AH398">
            <v>300</v>
          </cell>
          <cell r="AI398">
            <v>200</v>
          </cell>
          <cell r="AJ398">
            <v>200</v>
          </cell>
          <cell r="AK398">
            <v>0</v>
          </cell>
          <cell r="AL398">
            <v>0</v>
          </cell>
          <cell r="AM398">
            <v>200</v>
          </cell>
          <cell r="AN398">
            <v>200</v>
          </cell>
          <cell r="AO398">
            <v>374</v>
          </cell>
          <cell r="AP398">
            <v>374</v>
          </cell>
          <cell r="AQ398">
            <v>0</v>
          </cell>
          <cell r="AR398">
            <v>0</v>
          </cell>
          <cell r="AS398">
            <v>2374</v>
          </cell>
          <cell r="AT398">
            <v>57.6</v>
          </cell>
          <cell r="AU398">
            <v>57.6</v>
          </cell>
        </row>
        <row r="399">
          <cell r="A399">
            <v>393</v>
          </cell>
          <cell r="B399" t="str">
            <v>E5. INSTITUCIONAL</v>
          </cell>
          <cell r="C399" t="str">
            <v>FORTALECER LAS CAPACIDADES DEL ESTADO CON ÉNFASIS EN LA ADMINISTRACIÓN DE JUSTICIA Y EFICIENCIA EN LOS PROCESOS DE REGULACIÓN Y CONTROL, CON INDEPENDENCIA Y AUTONOMÍA.</v>
          </cell>
          <cell r="D399" t="str">
            <v>INCREMENTAR LOS NIVELES DE SATISFACCIÓN DE LOS USUARIOS</v>
          </cell>
          <cell r="E399">
            <v>0</v>
          </cell>
          <cell r="F399" t="str">
            <v>01: ADMINISTRACIÓN CENTRAL</v>
          </cell>
          <cell r="G399" t="str">
            <v>COORDINACIÓN ZONAL 7</v>
          </cell>
          <cell r="H399" t="str">
            <v>SIN PROYECTO</v>
          </cell>
          <cell r="I399" t="str">
            <v>CANCELACIÓN  DE PERMISO DE FUNCIONAMIENTO DE BOMBEROS, PREDIO URBANO, CONTRIBUCIONES, MEJORAS, GASTOS ADMINISTRATIVOS, ETC PARA LAS AGENCIAS DE LA PROVINCIA DE LOJA, PERTENECIENTE A LA  COORDINACIÓN  ZONA 7</v>
          </cell>
          <cell r="J399" t="str">
            <v>NUEVO</v>
          </cell>
          <cell r="K399" t="str">
            <v>57</v>
          </cell>
          <cell r="L399">
            <v>570102</v>
          </cell>
          <cell r="M399" t="str">
            <v>Tasas Generales, Impuestos, Contribuciones, Permisos, Licencias y Patentes</v>
          </cell>
          <cell r="N399">
            <v>1101</v>
          </cell>
          <cell r="O399">
            <v>2</v>
          </cell>
          <cell r="P399">
            <v>0</v>
          </cell>
          <cell r="Q399">
            <v>0</v>
          </cell>
          <cell r="R399">
            <v>700</v>
          </cell>
          <cell r="S399">
            <v>0</v>
          </cell>
          <cell r="T399">
            <v>0</v>
          </cell>
          <cell r="U399">
            <v>0</v>
          </cell>
          <cell r="V399">
            <v>0</v>
          </cell>
          <cell r="W399">
            <v>0</v>
          </cell>
          <cell r="X399">
            <v>0</v>
          </cell>
          <cell r="Y399">
            <v>0</v>
          </cell>
          <cell r="Z399">
            <v>0</v>
          </cell>
          <cell r="AA399">
            <v>300</v>
          </cell>
          <cell r="AB399">
            <v>300</v>
          </cell>
          <cell r="AC399">
            <v>0</v>
          </cell>
          <cell r="AD399">
            <v>0</v>
          </cell>
          <cell r="AE399">
            <v>300</v>
          </cell>
          <cell r="AF399">
            <v>206.93</v>
          </cell>
          <cell r="AG399">
            <v>0</v>
          </cell>
          <cell r="AH399">
            <v>193.07</v>
          </cell>
          <cell r="AI399">
            <v>100</v>
          </cell>
          <cell r="AJ399">
            <v>0</v>
          </cell>
          <cell r="AK399">
            <v>0</v>
          </cell>
          <cell r="AL399">
            <v>0</v>
          </cell>
          <cell r="AM399">
            <v>0</v>
          </cell>
          <cell r="AN399">
            <v>0</v>
          </cell>
          <cell r="AO399">
            <v>0</v>
          </cell>
          <cell r="AP399">
            <v>0</v>
          </cell>
          <cell r="AQ399">
            <v>0</v>
          </cell>
          <cell r="AR399">
            <v>0</v>
          </cell>
          <cell r="AS399">
            <v>396.6</v>
          </cell>
          <cell r="AT399">
            <v>396.6</v>
          </cell>
          <cell r="AU399">
            <v>396.6</v>
          </cell>
        </row>
        <row r="400">
          <cell r="A400">
            <v>394</v>
          </cell>
          <cell r="B400" t="str">
            <v>E5. INSTITUCIONAL</v>
          </cell>
          <cell r="C400" t="str">
            <v>FORTALECER LAS CAPACIDADES DEL ESTADO CON ÉNFASIS EN LA ADMINISTRACIÓN DE JUSTICIA Y EFICIENCIA EN LOS PROCESOS DE REGULACIÓN Y CONTROL, CON INDEPENDENCIA Y AUTONOMÍA.</v>
          </cell>
          <cell r="D400" t="str">
            <v>INCREMENTAR LOS NIVELES DE SATISFACCIÓN DE LOS USUARIOS</v>
          </cell>
          <cell r="E400">
            <v>0</v>
          </cell>
          <cell r="F400" t="str">
            <v>01: ADMINISTRACIÓN CENTRAL</v>
          </cell>
          <cell r="G400" t="str">
            <v>COORDINACIÓN ZONAL 7</v>
          </cell>
          <cell r="H400" t="str">
            <v>SIN PROYECTO</v>
          </cell>
          <cell r="I400" t="str">
            <v>CANCELACIÓN  DE PERMISO DE FUNCIONAMIENTO DE BOMBEROS, PREDIO URBANO, CONTRIBUCIONES, MEJORAS, GASTOS ADMINISTRATIVOS, ETC PARA LAS AGENCIAS DE LA PROVINCIA DE ZAMORA CHINCHIPE PERTENECIENTE A LA  COORDINACIÓN  ZONA 7 AÑO</v>
          </cell>
          <cell r="J400" t="str">
            <v>NUEVO</v>
          </cell>
          <cell r="K400" t="str">
            <v>57</v>
          </cell>
          <cell r="L400">
            <v>570102</v>
          </cell>
          <cell r="M400" t="str">
            <v>Tasas Generales, Impuestos, Contribuciones, Permisos, Licencias y Patentes</v>
          </cell>
          <cell r="N400">
            <v>1901</v>
          </cell>
          <cell r="O400">
            <v>2</v>
          </cell>
          <cell r="P400">
            <v>0</v>
          </cell>
          <cell r="Q400">
            <v>0</v>
          </cell>
          <cell r="R400">
            <v>350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150</v>
          </cell>
          <cell r="AH400">
            <v>150</v>
          </cell>
          <cell r="AI400">
            <v>0</v>
          </cell>
          <cell r="AJ400">
            <v>0</v>
          </cell>
          <cell r="AK400">
            <v>150</v>
          </cell>
          <cell r="AL400">
            <v>150</v>
          </cell>
          <cell r="AM400">
            <v>0</v>
          </cell>
          <cell r="AN400">
            <v>0</v>
          </cell>
          <cell r="AO400">
            <v>50</v>
          </cell>
          <cell r="AP400">
            <v>50</v>
          </cell>
          <cell r="AQ400">
            <v>0</v>
          </cell>
          <cell r="AR400">
            <v>0</v>
          </cell>
          <cell r="AS400">
            <v>350</v>
          </cell>
          <cell r="AT400">
            <v>242.35</v>
          </cell>
          <cell r="AU400">
            <v>242.35</v>
          </cell>
        </row>
        <row r="401">
          <cell r="A401">
            <v>395</v>
          </cell>
          <cell r="B401" t="str">
            <v>E5. INSTITUCIONAL</v>
          </cell>
          <cell r="C401" t="str">
            <v>FORTALECER LAS CAPACIDADES DEL ESTADO CON ÉNFASIS EN LA ADMINISTRACIÓN DE JUSTICIA Y EFICIENCIA EN LOS PROCESOS DE REGULACIÓN Y CONTROL, CON INDEPENDENCIA Y AUTONOMÍA.</v>
          </cell>
          <cell r="D401" t="str">
            <v>INCREMENTAR LOS NIVELES DE SATISFACCIÓN DE LOS USUARIOS</v>
          </cell>
          <cell r="E401">
            <v>0</v>
          </cell>
          <cell r="F401" t="str">
            <v>01: ADMINISTRACIÓN CENTRAL</v>
          </cell>
          <cell r="G401" t="str">
            <v>COORDINACIÓN ZONAL 7</v>
          </cell>
          <cell r="H401" t="str">
            <v>SIN PROYECTO</v>
          </cell>
          <cell r="I401" t="str">
            <v>CONTRIBUCIÓN ESPECIAL DE MEJORAS PARQUE BIOSALUDABLE CELICA, CATASTRO 2017 ( año que inicia la obra)   DE LA CIUDAD DE CELICA, CANTON CELICA, PROVINCIA DE LOJA. PAGO A REALIZARA POR 10 AÑOS (2021 AL 2030)</v>
          </cell>
          <cell r="J401" t="str">
            <v>NUEVO</v>
          </cell>
          <cell r="K401" t="str">
            <v>57</v>
          </cell>
          <cell r="L401">
            <v>570104</v>
          </cell>
          <cell r="M401" t="str">
            <v>Contribuciones Especiales y de Mejora</v>
          </cell>
          <cell r="N401">
            <v>1101</v>
          </cell>
          <cell r="O401">
            <v>2</v>
          </cell>
          <cell r="P401">
            <v>0</v>
          </cell>
          <cell r="Q401">
            <v>0</v>
          </cell>
          <cell r="R401">
            <v>325</v>
          </cell>
          <cell r="S401">
            <v>0</v>
          </cell>
          <cell r="T401">
            <v>0</v>
          </cell>
          <cell r="U401">
            <v>0</v>
          </cell>
          <cell r="V401">
            <v>0</v>
          </cell>
          <cell r="W401">
            <v>0</v>
          </cell>
          <cell r="X401">
            <v>0</v>
          </cell>
          <cell r="Y401">
            <v>325</v>
          </cell>
          <cell r="Z401">
            <v>325</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325</v>
          </cell>
          <cell r="AT401">
            <v>0</v>
          </cell>
          <cell r="AU401">
            <v>0</v>
          </cell>
        </row>
        <row r="402">
          <cell r="A402">
            <v>396</v>
          </cell>
          <cell r="B402" t="str">
            <v>E5. INSTITUCIONAL</v>
          </cell>
          <cell r="C402" t="str">
            <v>FORTALECER LAS CAPACIDADES DEL ESTADO CON ÉNFASIS EN LA ADMINISTRACIÓN DE JUSTICIA Y EFICIENCIA EN LOS PROCESOS DE REGULACIÓN Y CONTROL, CON INDEPENDENCIA Y AUTONOMÍA.</v>
          </cell>
          <cell r="D402" t="str">
            <v>INCREMENTAR LOS NIVELES DE SATISFACCIÓN DE LOS USUARIOS</v>
          </cell>
          <cell r="E402">
            <v>0</v>
          </cell>
          <cell r="F402" t="str">
            <v>01: ADMINISTRACIÓN CENTRAL</v>
          </cell>
          <cell r="G402" t="str">
            <v>COORDINACIÓN ZONAL 7</v>
          </cell>
          <cell r="H402" t="str">
            <v>SIN PROYECTO</v>
          </cell>
          <cell r="I402" t="str">
            <v>ADQUISICIÓN DE MOBILIARIO PARA LA COORDINACIÓN ZONAL 7</v>
          </cell>
          <cell r="J402" t="str">
            <v>ARRASTRE</v>
          </cell>
          <cell r="K402" t="str">
            <v>53</v>
          </cell>
          <cell r="L402">
            <v>531403</v>
          </cell>
          <cell r="M402" t="str">
            <v>Mobiliario</v>
          </cell>
          <cell r="N402">
            <v>1101</v>
          </cell>
          <cell r="O402">
            <v>2</v>
          </cell>
          <cell r="P402">
            <v>0</v>
          </cell>
          <cell r="Q402">
            <v>0</v>
          </cell>
          <cell r="R402">
            <v>3960</v>
          </cell>
          <cell r="S402">
            <v>0</v>
          </cell>
          <cell r="T402">
            <v>0</v>
          </cell>
          <cell r="U402">
            <v>3960</v>
          </cell>
          <cell r="V402">
            <v>3960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3960</v>
          </cell>
          <cell r="AT402">
            <v>3960</v>
          </cell>
          <cell r="AU402">
            <v>3960</v>
          </cell>
        </row>
        <row r="403">
          <cell r="A403">
            <v>397</v>
          </cell>
          <cell r="B403" t="str">
            <v>E5. INSTITUCIONAL</v>
          </cell>
          <cell r="C403" t="str">
            <v>FORTALECER LAS CAPACIDADES DEL ESTADO CON ÉNFASIS EN LA ADMINISTRACIÓN DE JUSTICIA Y EFICIENCIA EN LOS PROCESOS DE REGULACIÓN Y CONTROL, CON INDEPENDENCIA Y AUTONOMÍA.</v>
          </cell>
          <cell r="D403" t="str">
            <v>INCREMENTAR LOS NIVELES DE SATISFACCIÓN DE LOS USUARIOS</v>
          </cell>
          <cell r="E403">
            <v>0</v>
          </cell>
          <cell r="F403" t="str">
            <v>01: ADMINISTRACIÓN CENTRAL</v>
          </cell>
          <cell r="G403" t="str">
            <v>COORDINACIÓN ZONAL 8</v>
          </cell>
          <cell r="H403" t="str">
            <v>SIN PROYECTO</v>
          </cell>
          <cell r="I403" t="str">
            <v>SERVICIO DE INCINERACION DE DOCUMENTOS CEDULAS DE IDENTIDAD Y RESIDUOS DE TINTA DE LAS IMPRESORAS DE CEDULAS CONSUMIBLES DE LAS ZONAS 5 6 7 Y 8 DE REGISTRO CIVIL, IDENTIFICACION Y CEDULACION DE LOS AÑOS 2018 Y 2019</v>
          </cell>
          <cell r="J403" t="str">
            <v>NUEVO</v>
          </cell>
          <cell r="K403" t="str">
            <v>53</v>
          </cell>
          <cell r="L403">
            <v>530225</v>
          </cell>
          <cell r="M403" t="str">
            <v>Servicio de Incineración de Documentos Públicos, Sustancias Estupefacientes y Psicotrópicas, Bienes Defectuosos y/o Caducados, Productos Agropecuarios Decomisados, Desechos de Laboratorio y Otros</v>
          </cell>
          <cell r="N403">
            <v>901</v>
          </cell>
          <cell r="O403">
            <v>2</v>
          </cell>
          <cell r="P403">
            <v>0</v>
          </cell>
          <cell r="Q403">
            <v>0</v>
          </cell>
          <cell r="R403">
            <v>3500</v>
          </cell>
          <cell r="S403">
            <v>0</v>
          </cell>
          <cell r="T403">
            <v>0</v>
          </cell>
          <cell r="U403">
            <v>0</v>
          </cell>
          <cell r="V403">
            <v>0</v>
          </cell>
          <cell r="W403">
            <v>0</v>
          </cell>
          <cell r="X403">
            <v>0</v>
          </cell>
          <cell r="Y403">
            <v>0</v>
          </cell>
          <cell r="Z403">
            <v>0</v>
          </cell>
          <cell r="AA403">
            <v>0</v>
          </cell>
          <cell r="AB403">
            <v>0</v>
          </cell>
          <cell r="AC403">
            <v>3500</v>
          </cell>
          <cell r="AD403">
            <v>0</v>
          </cell>
          <cell r="AE403">
            <v>0</v>
          </cell>
          <cell r="AF403">
            <v>3500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row>
        <row r="404">
          <cell r="A404">
            <v>398</v>
          </cell>
          <cell r="B404" t="str">
            <v>E5. INSTITUCIONAL</v>
          </cell>
          <cell r="C404" t="str">
            <v>FORTALECER LAS CAPACIDADES DEL ESTADO CON ÉNFASIS EN LA ADMINISTRACIÓN DE JUSTICIA Y EFICIENCIA EN LOS PROCESOS DE REGULACIÓN Y CONTROL, CON INDEPENDENCIA Y AUTONOMÍA.</v>
          </cell>
          <cell r="D404" t="str">
            <v>INCREMENTAR LOS NIVELES DE SATISFACCIÓN DE LOS USUARIOS</v>
          </cell>
          <cell r="E404">
            <v>0</v>
          </cell>
          <cell r="F404" t="str">
            <v>01: ADMINISTRACIÓN CENTRAL</v>
          </cell>
          <cell r="G404" t="str">
            <v>COORDINACIÓN ZONAL 8</v>
          </cell>
          <cell r="H404" t="str">
            <v>SIN PROYECTO</v>
          </cell>
          <cell r="I404" t="str">
            <v>ADQUISICION DE SUMINISTROS DE IMPRESION PARA LAS IMPRESORAS DE LA COORDINACION ZONAL 8 DE REGISTRO CIVIL IDENTIFICACION Y CEDULACION</v>
          </cell>
          <cell r="J404" t="str">
            <v>NUEVO</v>
          </cell>
          <cell r="K404" t="str">
            <v>53</v>
          </cell>
          <cell r="L404">
            <v>530807</v>
          </cell>
          <cell r="M404" t="str">
            <v>Materiales de Impresión, Fotografía, Reproducción y Publicaciones</v>
          </cell>
          <cell r="N404">
            <v>901</v>
          </cell>
          <cell r="O404">
            <v>2</v>
          </cell>
          <cell r="P404">
            <v>0</v>
          </cell>
          <cell r="Q404">
            <v>0</v>
          </cell>
          <cell r="R404">
            <v>12000</v>
          </cell>
          <cell r="S404">
            <v>0</v>
          </cell>
          <cell r="T404">
            <v>0</v>
          </cell>
          <cell r="U404">
            <v>0</v>
          </cell>
          <cell r="V404">
            <v>0</v>
          </cell>
          <cell r="W404">
            <v>0</v>
          </cell>
          <cell r="X404">
            <v>0</v>
          </cell>
          <cell r="Y404">
            <v>12000</v>
          </cell>
          <cell r="Z404">
            <v>0</v>
          </cell>
          <cell r="AA404">
            <v>0</v>
          </cell>
          <cell r="AB404">
            <v>0</v>
          </cell>
          <cell r="AC404">
            <v>0</v>
          </cell>
          <cell r="AD404">
            <v>12000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row>
        <row r="405">
          <cell r="A405">
            <v>399</v>
          </cell>
          <cell r="B405" t="str">
            <v>E5. INSTITUCIONAL</v>
          </cell>
          <cell r="C405" t="str">
            <v>FORTALECER LAS CAPACIDADES DEL ESTADO CON ÉNFASIS EN LA ADMINISTRACIÓN DE JUSTICIA Y EFICIENCIA EN LOS PROCESOS DE REGULACIÓN Y CONTROL, CON INDEPENDENCIA Y AUTONOMÍA.</v>
          </cell>
          <cell r="D405" t="str">
            <v>INCREMENTAR LOS NIVELES DE SATISFACCIÓN DE LOS USUARIOS</v>
          </cell>
          <cell r="E405">
            <v>0</v>
          </cell>
          <cell r="F405" t="str">
            <v>01: ADMINISTRACIÓN CENTRAL</v>
          </cell>
          <cell r="G405" t="str">
            <v>COORDINACIÓN ZONAL 8</v>
          </cell>
          <cell r="H405" t="str">
            <v>SIN PROYECTO</v>
          </cell>
          <cell r="I405" t="str">
            <v>ADQUISICION DE SEPARADORES DE FILA PARA LA COORDINACION ZONAL 8 DE REGISTRO CIVIL  IDENTIFICACION Y CEDULACION</v>
          </cell>
          <cell r="J405" t="str">
            <v>NUEVO</v>
          </cell>
          <cell r="K405" t="str">
            <v>84</v>
          </cell>
          <cell r="L405">
            <v>840103</v>
          </cell>
          <cell r="M405" t="str">
            <v>Mobiliarios</v>
          </cell>
          <cell r="N405">
            <v>901</v>
          </cell>
          <cell r="O405">
            <v>2</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row>
        <row r="406">
          <cell r="A406">
            <v>400</v>
          </cell>
          <cell r="B406" t="str">
            <v>E5. INSTITUCIONAL</v>
          </cell>
          <cell r="C406" t="str">
            <v>FORTALECER LAS CAPACIDADES DEL ESTADO CON ÉNFASIS EN LA ADMINISTRACIÓN DE JUSTICIA Y EFICIENCIA EN LOS PROCESOS DE REGULACIÓN Y CONTROL, CON INDEPENDENCIA Y AUTONOMÍA.</v>
          </cell>
          <cell r="D406" t="str">
            <v>INCREMENTAR LOS NIVELES DE SATISFACCIÓN DE LOS USUARIOS</v>
          </cell>
          <cell r="E406">
            <v>0</v>
          </cell>
          <cell r="F406" t="str">
            <v>01: ADMINISTRACIÓN CENTRAL</v>
          </cell>
          <cell r="G406" t="str">
            <v>COORDINACIÓN ZONAL 8</v>
          </cell>
          <cell r="H406" t="str">
            <v>SIN PROYECTO</v>
          </cell>
          <cell r="I406" t="str">
            <v>ADQUISICION DE NEUMATICOS PARA LOS VEHICULOS DE LA COORDINACION ZONAL 8 DE REGISTRO CIVIL  IDENTIFICACION Y CEDULACION</v>
          </cell>
          <cell r="J406" t="str">
            <v>NUEVO</v>
          </cell>
          <cell r="K406" t="str">
            <v>53</v>
          </cell>
          <cell r="L406">
            <v>530813</v>
          </cell>
          <cell r="M406" t="str">
            <v>Repuestos y Accesorios</v>
          </cell>
          <cell r="N406">
            <v>901</v>
          </cell>
          <cell r="O406">
            <v>2</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6300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row>
        <row r="407">
          <cell r="A407">
            <v>401</v>
          </cell>
          <cell r="B407" t="str">
            <v>E5. INSTITUCIONAL</v>
          </cell>
          <cell r="C407" t="str">
            <v>FORTALECER LAS CAPACIDADES DEL ESTADO CON ÉNFASIS EN LA ADMINISTRACIÓN DE JUSTICIA Y EFICIENCIA EN LOS PROCESOS DE REGULACIÓN Y CONTROL, CON INDEPENDENCIA Y AUTONOMÍA.</v>
          </cell>
          <cell r="D407" t="str">
            <v>INCREMENTAR LOS NIVELES DE SATISFACCIÓN DE LOS USUARIOS</v>
          </cell>
          <cell r="E407">
            <v>0</v>
          </cell>
          <cell r="F407" t="str">
            <v>01: ADMINISTRACIÓN CENTRAL</v>
          </cell>
          <cell r="G407" t="str">
            <v>COORDINACIÓN ZONAL 8</v>
          </cell>
          <cell r="H407" t="str">
            <v>SIN PROYECTO</v>
          </cell>
          <cell r="I407" t="str">
            <v>CANCELACION DEL SERVICIO DE ENERGIA ELECTRICA  PARA LAS AGENCIAS DE LA COORDINACION ZONAL 8 DE REGISTRO CIVIL IDENTIFICACION Y CEDULACION DICIEMBRE  2023</v>
          </cell>
          <cell r="J407" t="str">
            <v>ARRASTRE</v>
          </cell>
          <cell r="K407" t="str">
            <v>53</v>
          </cell>
          <cell r="L407">
            <v>530104</v>
          </cell>
          <cell r="M407" t="str">
            <v>Energía Eléctrica</v>
          </cell>
          <cell r="N407">
            <v>901</v>
          </cell>
          <cell r="O407">
            <v>2</v>
          </cell>
          <cell r="P407">
            <v>0</v>
          </cell>
          <cell r="Q407">
            <v>0</v>
          </cell>
          <cell r="R407">
            <v>16525.32</v>
          </cell>
          <cell r="S407">
            <v>0</v>
          </cell>
          <cell r="T407">
            <v>14860.74</v>
          </cell>
          <cell r="U407">
            <v>19717.64</v>
          </cell>
          <cell r="V407">
            <v>1123.3499999999999</v>
          </cell>
          <cell r="W407">
            <v>0</v>
          </cell>
          <cell r="X407">
            <v>541.23</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16525.32</v>
          </cell>
          <cell r="AT407">
            <v>16525.32</v>
          </cell>
          <cell r="AU407">
            <v>16285.59</v>
          </cell>
        </row>
        <row r="408">
          <cell r="A408">
            <v>402</v>
          </cell>
          <cell r="B408" t="str">
            <v>E5. INSTITUCIONAL</v>
          </cell>
          <cell r="C408" t="str">
            <v>FORTALECER LAS CAPACIDADES DEL ESTADO CON ÉNFASIS EN LA ADMINISTRACIÓN DE JUSTICIA Y EFICIENCIA EN LOS PROCESOS DE REGULACIÓN Y CONTROL, CON INDEPENDENCIA Y AUTONOMÍA.</v>
          </cell>
          <cell r="D408" t="str">
            <v>INCREMENTAR LOS NIVELES DE SATISFACCIÓN DE LOS USUARIOS</v>
          </cell>
          <cell r="E408">
            <v>0</v>
          </cell>
          <cell r="F408" t="str">
            <v>01: ADMINISTRACIÓN CENTRAL</v>
          </cell>
          <cell r="G408" t="str">
            <v>COORDINACIÓN ZONAL 8</v>
          </cell>
          <cell r="H408" t="str">
            <v>SIN PROYECTO</v>
          </cell>
          <cell r="I408" t="str">
            <v>CANCELACION DEL SERVICIO DE AGUA POTABLE PARA  LAS AGENCIAS DE LA COORDINACION ZONAL 8 DE REGISTRO CIVIL IDENTIFICACION Y CEDULACION DICIEMBRE  2023</v>
          </cell>
          <cell r="J408" t="str">
            <v>ARRASTRE</v>
          </cell>
          <cell r="K408" t="str">
            <v>53</v>
          </cell>
          <cell r="L408">
            <v>530101</v>
          </cell>
          <cell r="M408" t="str">
            <v>Agua Potable</v>
          </cell>
          <cell r="N408">
            <v>901</v>
          </cell>
          <cell r="O408">
            <v>2</v>
          </cell>
          <cell r="P408">
            <v>0</v>
          </cell>
          <cell r="Q408">
            <v>0</v>
          </cell>
          <cell r="R408">
            <v>1173.5999999999999</v>
          </cell>
          <cell r="S408">
            <v>0</v>
          </cell>
          <cell r="T408">
            <v>224.62</v>
          </cell>
          <cell r="U408">
            <v>1500</v>
          </cell>
          <cell r="V408">
            <v>948.98</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cell r="AS408">
            <v>1173.5999999999999</v>
          </cell>
          <cell r="AT408">
            <v>1173.5999999999999</v>
          </cell>
          <cell r="AU408">
            <v>1173.5999999999999</v>
          </cell>
        </row>
        <row r="409">
          <cell r="A409">
            <v>403</v>
          </cell>
          <cell r="B409" t="str">
            <v>E5. INSTITUCIONAL</v>
          </cell>
          <cell r="C409" t="str">
            <v>FORTALECER LAS CAPACIDADES DEL ESTADO CON ÉNFASIS EN LA ADMINISTRACIÓN DE JUSTICIA Y EFICIENCIA EN LOS PROCESOS DE REGULACIÓN Y CONTROL, CON INDEPENDENCIA Y AUTONOMÍA.</v>
          </cell>
          <cell r="D409" t="str">
            <v>INCREMENTAR LOS NIVELES DE SATISFACCIÓN DE LOS USUARIOS</v>
          </cell>
          <cell r="E409">
            <v>0</v>
          </cell>
          <cell r="F409" t="str">
            <v>01: ADMINISTRACIÓN CENTRAL</v>
          </cell>
          <cell r="G409" t="str">
            <v>COORDINACIÓN ZONAL 8</v>
          </cell>
          <cell r="H409" t="str">
            <v>SIN PROYECTO</v>
          </cell>
          <cell r="I409" t="str">
            <v>PAGO DE TASAS GENERALES  PARA LAS AGENCIAS DE LA COORDINACION ZONAL 8 DE REGISTRO CIVIL IDENTIFICACION Y CEDULACION DICIEMBRE  2023</v>
          </cell>
          <cell r="J409" t="str">
            <v>ARRASTRE</v>
          </cell>
          <cell r="K409" t="str">
            <v>57</v>
          </cell>
          <cell r="L409">
            <v>570102</v>
          </cell>
          <cell r="M409" t="str">
            <v>Tasas Generales, Impuestos, Contribuciones, Permisos, Licencias y Patentes</v>
          </cell>
          <cell r="N409">
            <v>901</v>
          </cell>
          <cell r="O409">
            <v>2</v>
          </cell>
          <cell r="P409">
            <v>0</v>
          </cell>
          <cell r="Q409">
            <v>0</v>
          </cell>
          <cell r="R409">
            <v>1500</v>
          </cell>
          <cell r="S409">
            <v>0</v>
          </cell>
          <cell r="T409">
            <v>0</v>
          </cell>
          <cell r="U409">
            <v>1500</v>
          </cell>
          <cell r="V409">
            <v>1500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cell r="AS409">
            <v>1500</v>
          </cell>
          <cell r="AT409">
            <v>1439.9</v>
          </cell>
          <cell r="AU409">
            <v>1439.9</v>
          </cell>
        </row>
        <row r="410">
          <cell r="A410">
            <v>404</v>
          </cell>
          <cell r="B410" t="str">
            <v>E5. INSTITUCIONAL</v>
          </cell>
          <cell r="C410" t="str">
            <v>FORTALECER LAS CAPACIDADES DEL ESTADO CON ÉNFASIS EN LA ADMINISTRACIÓN DE JUSTICIA Y EFICIENCIA EN LOS PROCESOS DE REGULACIÓN Y CONTROL, CON INDEPENDENCIA Y AUTONOMÍA.</v>
          </cell>
          <cell r="D410" t="str">
            <v>INCREMENTAR LOS NIVELES DE SATISFACCIÓN DE LOS USUARIOS</v>
          </cell>
          <cell r="E410">
            <v>0</v>
          </cell>
          <cell r="F410" t="str">
            <v>01: ADMINISTRACIÓN CENTRAL</v>
          </cell>
          <cell r="G410" t="str">
            <v>COORDINACIÓN ZONAL 8</v>
          </cell>
          <cell r="H410" t="str">
            <v>SIN PROYECTO</v>
          </cell>
          <cell r="I410" t="str">
            <v>ADQUISICION DE COMBUSTIBLE PARA LOS VEHICULOS INSTITUCIONALES Y GENERADORES PERTENECIENTES A LA COORDINACION ZONAL 8 DE REGISTRO CIVIL  IDENTIFICACION Y CEDULACION</v>
          </cell>
          <cell r="J410" t="str">
            <v>ARRASTRE</v>
          </cell>
          <cell r="K410" t="str">
            <v>53</v>
          </cell>
          <cell r="L410">
            <v>530255</v>
          </cell>
          <cell r="M410" t="str">
            <v>Combustibles</v>
          </cell>
          <cell r="N410">
            <v>901</v>
          </cell>
          <cell r="O410">
            <v>2</v>
          </cell>
          <cell r="P410">
            <v>0</v>
          </cell>
          <cell r="Q410">
            <v>0</v>
          </cell>
          <cell r="R410">
            <v>563</v>
          </cell>
          <cell r="S410">
            <v>0</v>
          </cell>
          <cell r="T410">
            <v>0</v>
          </cell>
          <cell r="U410">
            <v>2000</v>
          </cell>
          <cell r="V410">
            <v>563</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0</v>
          </cell>
          <cell r="AT410">
            <v>0</v>
          </cell>
          <cell r="AU410">
            <v>0</v>
          </cell>
        </row>
        <row r="411">
          <cell r="A411">
            <v>405</v>
          </cell>
          <cell r="B411" t="str">
            <v>E5. INSTITUCIONAL</v>
          </cell>
          <cell r="C411" t="str">
            <v>FORTALECER LAS CAPACIDADES DEL ESTADO CON ÉNFASIS EN LA ADMINISTRACIÓN DE JUSTICIA Y EFICIENCIA EN LOS PROCESOS DE REGULACIÓN Y CONTROL, CON INDEPENDENCIA Y AUTONOMÍA.</v>
          </cell>
          <cell r="D411" t="str">
            <v>INCREMENTAR LOS NIVELES DE SATISFACCIÓN DE LOS USUARIOS</v>
          </cell>
          <cell r="E411">
            <v>0</v>
          </cell>
          <cell r="F411" t="str">
            <v>01: ADMINISTRACIÓN CENTRAL</v>
          </cell>
          <cell r="G411" t="str">
            <v>COORDINACIÓN ZONAL 8</v>
          </cell>
          <cell r="H411" t="str">
            <v>SIN PROYECTO</v>
          </cell>
          <cell r="I411" t="str">
            <v>CAJA CHICA ADMINISTRATIVA</v>
          </cell>
          <cell r="J411" t="str">
            <v>ARRASTRE</v>
          </cell>
          <cell r="K411" t="str">
            <v>53</v>
          </cell>
          <cell r="L411">
            <v>530807</v>
          </cell>
          <cell r="M411" t="str">
            <v>Materiales de Impresión, Fotografía, Reproducción y Publicaciones</v>
          </cell>
          <cell r="N411">
            <v>901</v>
          </cell>
          <cell r="O411">
            <v>2</v>
          </cell>
          <cell r="P411">
            <v>0</v>
          </cell>
          <cell r="Q411">
            <v>0</v>
          </cell>
          <cell r="R411">
            <v>0</v>
          </cell>
          <cell r="S411">
            <v>0</v>
          </cell>
          <cell r="T411">
            <v>0</v>
          </cell>
          <cell r="U411">
            <v>200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cell r="AS411">
            <v>0</v>
          </cell>
          <cell r="AT411">
            <v>0</v>
          </cell>
          <cell r="AU411">
            <v>0</v>
          </cell>
        </row>
        <row r="412">
          <cell r="A412">
            <v>406</v>
          </cell>
          <cell r="B412" t="str">
            <v>E5. INSTITUCIONAL</v>
          </cell>
          <cell r="C412" t="str">
            <v>FORTALECER LAS CAPACIDADES DEL ESTADO CON ÉNFASIS EN LA ADMINISTRACIÓN DE JUSTICIA Y EFICIENCIA EN LOS PROCESOS DE REGULACIÓN Y CONTROL, CON INDEPENDENCIA Y AUTONOMÍA.</v>
          </cell>
          <cell r="D412" t="str">
            <v>INCREMENTAR LOS NIVELES DE SATISFACCIÓN DE LOS USUARIOS</v>
          </cell>
          <cell r="E412">
            <v>0</v>
          </cell>
          <cell r="F412" t="str">
            <v>01: ADMINISTRACIÓN CENTRAL</v>
          </cell>
          <cell r="G412" t="str">
            <v>COORDINACIÓN ZONAL 8</v>
          </cell>
          <cell r="H412" t="str">
            <v>SIN PROYECTO</v>
          </cell>
          <cell r="I412" t="str">
            <v>CAJA CHICA MANTENIMIENTO</v>
          </cell>
          <cell r="J412" t="str">
            <v>ARRASTRE</v>
          </cell>
          <cell r="K412" t="str">
            <v>53</v>
          </cell>
          <cell r="L412">
            <v>530811</v>
          </cell>
          <cell r="M412" t="str">
            <v>Insumos, Materiales y Suministros para Construcción, Electricidad, Plomería, Carpintería, Señalización Vial, Navegación, Contra Incendios y Placas</v>
          </cell>
          <cell r="N412">
            <v>901</v>
          </cell>
          <cell r="O412">
            <v>2</v>
          </cell>
          <cell r="P412">
            <v>0</v>
          </cell>
          <cell r="Q412">
            <v>0</v>
          </cell>
          <cell r="R412">
            <v>197.59</v>
          </cell>
          <cell r="S412">
            <v>0</v>
          </cell>
          <cell r="T412">
            <v>0</v>
          </cell>
          <cell r="U412">
            <v>200</v>
          </cell>
          <cell r="V412">
            <v>197.59</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v>0</v>
          </cell>
          <cell r="AT412">
            <v>0</v>
          </cell>
          <cell r="AU412">
            <v>0</v>
          </cell>
        </row>
        <row r="413">
          <cell r="A413">
            <v>407</v>
          </cell>
          <cell r="B413" t="str">
            <v>E5. INSTITUCIONAL</v>
          </cell>
          <cell r="C413" t="str">
            <v>FORTALECER LAS CAPACIDADES DEL ESTADO CON ÉNFASIS EN LA ADMINISTRACIÓN DE JUSTICIA Y EFICIENCIA EN LOS PROCESOS DE REGULACIÓN Y CONTROL, CON INDEPENDENCIA Y AUTONOMÍA.</v>
          </cell>
          <cell r="D413" t="str">
            <v>INCREMENTAR LOS NIVELES DE SATISFACCIÓN DE LOS USUARIOS</v>
          </cell>
          <cell r="E413">
            <v>0</v>
          </cell>
          <cell r="F413" t="str">
            <v>01: ADMINISTRACIÓN CENTRAL</v>
          </cell>
          <cell r="G413" t="str">
            <v>COORDINACIÓN ZONAL 8</v>
          </cell>
          <cell r="H413" t="str">
            <v>SIN PROYECTO</v>
          </cell>
          <cell r="I413" t="str">
            <v>ADQUISICIÓN DE CARPAS PARA EL DEPARTAMENTO DE BRIGADAS DE LA COORDINACIÓN ZONAL 8 DE REGISTRO CIVIL, IDENTIFICACIÓN Y CEDULACIÓN</v>
          </cell>
          <cell r="J413" t="str">
            <v>ARRASTRE</v>
          </cell>
          <cell r="K413" t="str">
            <v>84</v>
          </cell>
          <cell r="L413">
            <v>840104</v>
          </cell>
          <cell r="M413" t="str">
            <v>Maquinarias y Equipos</v>
          </cell>
          <cell r="N413">
            <v>901</v>
          </cell>
          <cell r="O413">
            <v>2</v>
          </cell>
          <cell r="P413">
            <v>0</v>
          </cell>
          <cell r="Q413">
            <v>0</v>
          </cell>
          <cell r="R413">
            <v>2200</v>
          </cell>
          <cell r="S413">
            <v>0</v>
          </cell>
          <cell r="T413">
            <v>0</v>
          </cell>
          <cell r="U413">
            <v>0</v>
          </cell>
          <cell r="V413">
            <v>0</v>
          </cell>
          <cell r="W413">
            <v>0</v>
          </cell>
          <cell r="X413">
            <v>0</v>
          </cell>
          <cell r="Y413">
            <v>0</v>
          </cell>
          <cell r="Z413">
            <v>0</v>
          </cell>
          <cell r="AA413">
            <v>0</v>
          </cell>
          <cell r="AB413">
            <v>0</v>
          </cell>
          <cell r="AC413">
            <v>0</v>
          </cell>
          <cell r="AD413">
            <v>2200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cell r="AS413">
            <v>0</v>
          </cell>
          <cell r="AT413">
            <v>0</v>
          </cell>
          <cell r="AU413">
            <v>0</v>
          </cell>
        </row>
        <row r="414">
          <cell r="A414">
            <v>408</v>
          </cell>
          <cell r="B414" t="str">
            <v>E5. INSTITUCIONAL</v>
          </cell>
          <cell r="C414" t="str">
            <v>FORTALECER LAS CAPACIDADES DEL ESTADO CON ÉNFASIS EN LA ADMINISTRACIÓN DE JUSTICIA Y EFICIENCIA EN LOS PROCESOS DE REGULACIÓN Y CONTROL, CON INDEPENDENCIA Y AUTONOMÍA.</v>
          </cell>
          <cell r="D414" t="str">
            <v>INCREMENTAR LOS NIVELES DE SATISFACCIÓN DE LOS USUARIOS</v>
          </cell>
          <cell r="E414">
            <v>0</v>
          </cell>
          <cell r="F414" t="str">
            <v>01: ADMINISTRACIÓN CENTRAL</v>
          </cell>
          <cell r="G414" t="str">
            <v>COORDINACIÓN ZONAL 8</v>
          </cell>
          <cell r="H414" t="str">
            <v>SIN PROYECTO</v>
          </cell>
          <cell r="I414" t="str">
            <v>ADQUISICIÓN DE MATERIALES PARA LAS AGENCIAS PERTENECIENTES A LA COORDINACIÓN ZONAL 8 DE REGISTRO CIVIL, IDENTIFICACIÓN Y CEDULACIÓN</v>
          </cell>
          <cell r="J414" t="str">
            <v>ARRASTRE</v>
          </cell>
          <cell r="K414" t="str">
            <v>53</v>
          </cell>
          <cell r="L414">
            <v>530805</v>
          </cell>
          <cell r="M414" t="str">
            <v>Materiales de Aseo</v>
          </cell>
          <cell r="N414">
            <v>901</v>
          </cell>
          <cell r="O414">
            <v>2</v>
          </cell>
          <cell r="P414">
            <v>0</v>
          </cell>
          <cell r="Q414">
            <v>0</v>
          </cell>
          <cell r="R414">
            <v>109.2</v>
          </cell>
          <cell r="S414">
            <v>0</v>
          </cell>
          <cell r="T414">
            <v>0</v>
          </cell>
          <cell r="U414">
            <v>109.2</v>
          </cell>
          <cell r="V414">
            <v>109.2</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109.2</v>
          </cell>
          <cell r="AT414">
            <v>109.2</v>
          </cell>
          <cell r="AU414">
            <v>0</v>
          </cell>
        </row>
        <row r="415">
          <cell r="A415">
            <v>409</v>
          </cell>
          <cell r="B415" t="str">
            <v>E5. INSTITUCIONAL</v>
          </cell>
          <cell r="C415" t="str">
            <v>FORTALECER LAS CAPACIDADES DEL ESTADO CON ÉNFASIS EN LA ADMINISTRACIÓN DE JUSTICIA Y EFICIENCIA EN LOS PROCESOS DE REGULACIÓN Y CONTROL, CON INDEPENDENCIA Y AUTONOMÍA.</v>
          </cell>
          <cell r="D415" t="str">
            <v>INCREMENTAR LOS NIVELES DE SATISFACCIÓN DE LOS USUARIOS</v>
          </cell>
          <cell r="E415">
            <v>0</v>
          </cell>
          <cell r="F415" t="str">
            <v>01: ADMINISTRACIÓN CENTRAL</v>
          </cell>
          <cell r="G415" t="str">
            <v>COORDINACIÓN ZONAL 8</v>
          </cell>
          <cell r="H415" t="str">
            <v>SIN PROYECTO</v>
          </cell>
          <cell r="I415" t="str">
            <v>ADQUISICIÓN DE MATERIALES PARA LAS AGENCIAS PERTENECIENTES A LA COORDINACIÓN ZONAL 8 DE REGISTRO CIVIL, IDENTIFICACIÓN Y CEDULACIÓN</v>
          </cell>
          <cell r="J415" t="str">
            <v>ARRASTRE</v>
          </cell>
          <cell r="K415" t="str">
            <v>53</v>
          </cell>
          <cell r="L415">
            <v>530803</v>
          </cell>
          <cell r="M415" t="str">
            <v>Lubricantes</v>
          </cell>
          <cell r="N415">
            <v>901</v>
          </cell>
          <cell r="O415">
            <v>2</v>
          </cell>
          <cell r="P415">
            <v>0</v>
          </cell>
          <cell r="Q415">
            <v>0</v>
          </cell>
          <cell r="R415">
            <v>500.47</v>
          </cell>
          <cell r="S415">
            <v>0</v>
          </cell>
          <cell r="T415">
            <v>0</v>
          </cell>
          <cell r="U415">
            <v>500.47</v>
          </cell>
          <cell r="V415">
            <v>500.47</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500.47</v>
          </cell>
          <cell r="AT415">
            <v>500.47</v>
          </cell>
          <cell r="AU415">
            <v>0</v>
          </cell>
        </row>
        <row r="416">
          <cell r="A416">
            <v>410</v>
          </cell>
          <cell r="B416" t="str">
            <v>E5. INSTITUCIONAL</v>
          </cell>
          <cell r="C416" t="str">
            <v>FORTALECER LAS CAPACIDADES DEL ESTADO CON ÉNFASIS EN LA ADMINISTRACIÓN DE JUSTICIA Y EFICIENCIA EN LOS PROCESOS DE REGULACIÓN Y CONTROL, CON INDEPENDENCIA Y AUTONOMÍA.</v>
          </cell>
          <cell r="D416" t="str">
            <v>INCREMENTAR LOS NIVELES DE SATISFACCIÓN DE LOS USUARIOS</v>
          </cell>
          <cell r="E416">
            <v>0</v>
          </cell>
          <cell r="F416" t="str">
            <v>01: ADMINISTRACIÓN CENTRAL</v>
          </cell>
          <cell r="G416" t="str">
            <v>COORDINACIÓN ZONAL 8</v>
          </cell>
          <cell r="H416" t="str">
            <v>SIN PROYECTO</v>
          </cell>
          <cell r="I416" t="str">
            <v>ADQUISICIÓN DE MATERIALES PARA LAS AGENCIAS PERTENECIENTES A LA COORDINACIÓN ZONAL 8 DE REGISTRO CIVIL, IDENTIFICACIÓN Y CEDULACIÓN</v>
          </cell>
          <cell r="J416" t="str">
            <v>ARRASTRE</v>
          </cell>
          <cell r="K416" t="str">
            <v>53</v>
          </cell>
          <cell r="L416">
            <v>530811</v>
          </cell>
          <cell r="M416" t="str">
            <v>Insumos, Materiales y Suministros para Construcción, Electricidad, Plomería, Carpintería, Señalización Vial, Navegación, Contra Incendios y Placas</v>
          </cell>
          <cell r="N416">
            <v>901</v>
          </cell>
          <cell r="O416">
            <v>2</v>
          </cell>
          <cell r="P416">
            <v>0</v>
          </cell>
          <cell r="Q416">
            <v>0</v>
          </cell>
          <cell r="R416">
            <v>3390.33</v>
          </cell>
          <cell r="S416">
            <v>0</v>
          </cell>
          <cell r="T416">
            <v>0</v>
          </cell>
          <cell r="U416">
            <v>3390.33</v>
          </cell>
          <cell r="V416">
            <v>3390.33</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3390.33</v>
          </cell>
          <cell r="AT416">
            <v>3390.33</v>
          </cell>
          <cell r="AU416">
            <v>0</v>
          </cell>
        </row>
        <row r="417">
          <cell r="A417">
            <v>411</v>
          </cell>
          <cell r="B417" t="str">
            <v>E5. INSTITUCIONAL</v>
          </cell>
          <cell r="C417" t="str">
            <v>FORTALECER LAS CAPACIDADES DEL ESTADO CON ÉNFASIS EN LA ADMINISTRACIÓN DE JUSTICIA Y EFICIENCIA EN LOS PROCESOS DE REGULACIÓN Y CONTROL, CON INDEPENDENCIA Y AUTONOMÍA.</v>
          </cell>
          <cell r="D417" t="str">
            <v>INCREMENTAR LOS NIVELES DE SATISFACCIÓN DE LOS USUARIOS</v>
          </cell>
          <cell r="E417">
            <v>0</v>
          </cell>
          <cell r="F417" t="str">
            <v>01: ADMINISTRACIÓN CENTRAL</v>
          </cell>
          <cell r="G417" t="str">
            <v>COORDINACIÓN ZONAL 8</v>
          </cell>
          <cell r="H417" t="str">
            <v>SIN PROYECTO</v>
          </cell>
          <cell r="I417" t="str">
            <v>ADQUISICIÓN DE COMBUSTIBLE PARA LOS GENERADORES PERTENECIENTES A LA COORDINACIÓN ZONAL 8 DE REGISTRO CIVIL, IDENTIFICACIÓN Y CEDULACIÓN</v>
          </cell>
          <cell r="J417" t="str">
            <v>ARRASTRE</v>
          </cell>
          <cell r="K417" t="str">
            <v>53</v>
          </cell>
          <cell r="L417">
            <v>530255</v>
          </cell>
          <cell r="M417" t="str">
            <v>Combustibles</v>
          </cell>
          <cell r="N417">
            <v>901</v>
          </cell>
          <cell r="O417">
            <v>2</v>
          </cell>
          <cell r="P417">
            <v>0</v>
          </cell>
          <cell r="Q417">
            <v>0</v>
          </cell>
          <cell r="R417">
            <v>0</v>
          </cell>
          <cell r="S417">
            <v>0</v>
          </cell>
          <cell r="T417">
            <v>0</v>
          </cell>
          <cell r="U417">
            <v>6300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cell r="AS417">
            <v>0</v>
          </cell>
          <cell r="AT417">
            <v>0</v>
          </cell>
          <cell r="AU417">
            <v>0</v>
          </cell>
        </row>
        <row r="418">
          <cell r="A418">
            <v>412</v>
          </cell>
          <cell r="B418" t="str">
            <v>E5. INSTITUCIONAL</v>
          </cell>
          <cell r="C418" t="str">
            <v>FORTALECER LAS CAPACIDADES DEL ESTADO CON ÉNFASIS EN LA ADMINISTRACIÓN DE JUSTICIA Y EFICIENCIA EN LOS PROCESOS DE REGULACIÓN Y CONTROL, CON INDEPENDENCIA Y AUTONOMÍA.</v>
          </cell>
          <cell r="D418" t="str">
            <v>INCREMENTAR LOS NIVELES DE SATISFACCIÓN DE LOS USUARIOS</v>
          </cell>
          <cell r="E418">
            <v>0</v>
          </cell>
          <cell r="F418" t="str">
            <v>01: ADMINISTRACIÓN CENTRAL</v>
          </cell>
          <cell r="G418" t="str">
            <v>COORDINACIÓN ZONAL 8</v>
          </cell>
          <cell r="H418" t="str">
            <v>SIN PROYECTO</v>
          </cell>
          <cell r="I418" t="str">
            <v>VIATICOS  A  FUNCIONARIOS</v>
          </cell>
          <cell r="J418" t="str">
            <v>ARRASTRE</v>
          </cell>
          <cell r="K418" t="str">
            <v>53</v>
          </cell>
          <cell r="L418">
            <v>530303</v>
          </cell>
          <cell r="M418" t="str">
            <v>Viáticos y Subsistencias en el Interior</v>
          </cell>
          <cell r="N418">
            <v>901</v>
          </cell>
          <cell r="O418">
            <v>2</v>
          </cell>
          <cell r="P418">
            <v>0</v>
          </cell>
          <cell r="Q418">
            <v>0</v>
          </cell>
          <cell r="R418">
            <v>1680</v>
          </cell>
          <cell r="S418">
            <v>0</v>
          </cell>
          <cell r="T418">
            <v>0</v>
          </cell>
          <cell r="U418">
            <v>1680</v>
          </cell>
          <cell r="V418">
            <v>80</v>
          </cell>
          <cell r="W418">
            <v>0</v>
          </cell>
          <cell r="X418">
            <v>80</v>
          </cell>
          <cell r="Y418">
            <v>0</v>
          </cell>
          <cell r="Z418">
            <v>168</v>
          </cell>
          <cell r="AA418">
            <v>0</v>
          </cell>
          <cell r="AB418">
            <v>168</v>
          </cell>
          <cell r="AC418">
            <v>0</v>
          </cell>
          <cell r="AD418">
            <v>176</v>
          </cell>
          <cell r="AE418">
            <v>0</v>
          </cell>
          <cell r="AF418">
            <v>168</v>
          </cell>
          <cell r="AG418">
            <v>0</v>
          </cell>
          <cell r="AH418">
            <v>168</v>
          </cell>
          <cell r="AI418">
            <v>0</v>
          </cell>
          <cell r="AJ418">
            <v>168</v>
          </cell>
          <cell r="AK418">
            <v>0</v>
          </cell>
          <cell r="AL418">
            <v>168</v>
          </cell>
          <cell r="AM418">
            <v>0</v>
          </cell>
          <cell r="AN418">
            <v>168</v>
          </cell>
          <cell r="AO418">
            <v>0</v>
          </cell>
          <cell r="AP418">
            <v>168</v>
          </cell>
          <cell r="AQ418">
            <v>0</v>
          </cell>
          <cell r="AR418">
            <v>0</v>
          </cell>
          <cell r="AS418">
            <v>1680</v>
          </cell>
          <cell r="AT418">
            <v>160</v>
          </cell>
          <cell r="AU418">
            <v>160</v>
          </cell>
        </row>
        <row r="419">
          <cell r="A419">
            <v>413</v>
          </cell>
          <cell r="B419" t="str">
            <v>E5. INSTITUCIONAL</v>
          </cell>
          <cell r="C419" t="str">
            <v>FORTALECER LAS CAPACIDADES DEL ESTADO CON ÉNFASIS EN LA ADMINISTRACIÓN DE JUSTICIA Y EFICIENCIA EN LOS PROCESOS DE REGULACIÓN Y CONTROL, CON INDEPENDENCIA Y AUTONOMÍA.</v>
          </cell>
          <cell r="D419" t="str">
            <v>INCREMENTAR LOS NIVELES DE SATISFACCIÓN DE LOS USUARIOS</v>
          </cell>
          <cell r="E419">
            <v>0</v>
          </cell>
          <cell r="F419" t="str">
            <v>01: ADMINISTRACIÓN CENTRAL</v>
          </cell>
          <cell r="G419" t="str">
            <v>COORDINACIÓN ZONAL 8</v>
          </cell>
          <cell r="H419" t="str">
            <v>SIN PROYECTO</v>
          </cell>
          <cell r="I419" t="str">
            <v>ADQUISICION DE COMBUSTIBLE PARA LOS VEHICULOS INSTITUCIONALES Y GENERADORES PERTENECIENTES A LA COORDINACION ZONAL 8 DE REGISTRO CIVIL  IDENTIFICACION Y CEDULACION</v>
          </cell>
          <cell r="J419" t="str">
            <v>ARRASTRE</v>
          </cell>
          <cell r="K419" t="str">
            <v>53</v>
          </cell>
          <cell r="L419">
            <v>530255</v>
          </cell>
          <cell r="M419" t="str">
            <v>Combustibles</v>
          </cell>
          <cell r="N419">
            <v>901</v>
          </cell>
          <cell r="O419">
            <v>2</v>
          </cell>
          <cell r="P419">
            <v>0</v>
          </cell>
          <cell r="Q419">
            <v>0</v>
          </cell>
          <cell r="R419">
            <v>750</v>
          </cell>
          <cell r="S419">
            <v>0</v>
          </cell>
          <cell r="T419">
            <v>0</v>
          </cell>
          <cell r="U419">
            <v>750</v>
          </cell>
          <cell r="V419">
            <v>750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562.23</v>
          </cell>
          <cell r="AT419">
            <v>562.23</v>
          </cell>
          <cell r="AU419">
            <v>562.23</v>
          </cell>
        </row>
        <row r="420">
          <cell r="A420">
            <v>414</v>
          </cell>
          <cell r="B420" t="str">
            <v>E5. INSTITUCIONAL</v>
          </cell>
          <cell r="C420" t="str">
            <v>FORTALECER LAS CAPACIDADES DEL ESTADO CON ÉNFASIS EN LA ADMINISTRACIÓN DE JUSTICIA Y EFICIENCIA EN LOS PROCESOS DE REGULACIÓN Y CONTROL, CON INDEPENDENCIA Y AUTONOMÍA.</v>
          </cell>
          <cell r="D420" t="str">
            <v>INCREMENTAR LOS NIVELES DE SATISFACCIÓN DE LOS USUARIOS</v>
          </cell>
          <cell r="E420">
            <v>0</v>
          </cell>
          <cell r="F420" t="str">
            <v>01: ADMINISTRACIÓN CENTRAL</v>
          </cell>
          <cell r="G420" t="str">
            <v>COORDINACIÓN ZONAL 8</v>
          </cell>
          <cell r="H420" t="str">
            <v>SIN PROYECTO</v>
          </cell>
          <cell r="I420" t="str">
            <v>CONSULTORIA PARA  EL DISEÑO DEL  SISTEMA CONTRA INCENDIO DE LAS AGENCIA SUR CENTRO NORTE Y DURAN PERTENECIENTES A LA COORDINACION ZONAL 8</v>
          </cell>
          <cell r="J420" t="str">
            <v>NUEVO</v>
          </cell>
          <cell r="K420" t="str">
            <v>53</v>
          </cell>
          <cell r="L420">
            <v>530601</v>
          </cell>
          <cell r="M420" t="str">
            <v>Consultoría, Asesoría e Investigación Especializada</v>
          </cell>
          <cell r="N420">
            <v>901</v>
          </cell>
          <cell r="O420">
            <v>2</v>
          </cell>
          <cell r="P420">
            <v>0</v>
          </cell>
          <cell r="Q420">
            <v>0</v>
          </cell>
          <cell r="R420">
            <v>25700</v>
          </cell>
          <cell r="S420">
            <v>0</v>
          </cell>
          <cell r="T420">
            <v>0</v>
          </cell>
          <cell r="U420">
            <v>0</v>
          </cell>
          <cell r="V420">
            <v>0</v>
          </cell>
          <cell r="W420">
            <v>0</v>
          </cell>
          <cell r="X420">
            <v>0</v>
          </cell>
          <cell r="Y420">
            <v>25700</v>
          </cell>
          <cell r="Z420">
            <v>0</v>
          </cell>
          <cell r="AA420">
            <v>0</v>
          </cell>
          <cell r="AB420">
            <v>0</v>
          </cell>
          <cell r="AC420">
            <v>0</v>
          </cell>
          <cell r="AD420">
            <v>25700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row>
        <row r="421">
          <cell r="A421">
            <v>415</v>
          </cell>
          <cell r="B421" t="str">
            <v>E5. INSTITUCIONAL</v>
          </cell>
          <cell r="C421" t="str">
            <v>FORTALECER LAS CAPACIDADES DEL ESTADO CON ÉNFASIS EN LA ADMINISTRACIÓN DE JUSTICIA Y EFICIENCIA EN LOS PROCESOS DE REGULACIÓN Y CONTROL, CON INDEPENDENCIA Y AUTONOMÍA.</v>
          </cell>
          <cell r="D421" t="str">
            <v>INCREMENTAR LOS NIVELES DE SATISFACCIÓN DE LOS USUARIOS</v>
          </cell>
          <cell r="E421">
            <v>0</v>
          </cell>
          <cell r="F421" t="str">
            <v>01: ADMINISTRACIÓN CENTRAL</v>
          </cell>
          <cell r="G421" t="str">
            <v>COORDINACIÓN ZONAL 8</v>
          </cell>
          <cell r="H421" t="str">
            <v>SIN PROYECTO</v>
          </cell>
          <cell r="I421" t="str">
            <v>CANCELACION DEL SERVICIO DE ENERGIA ELECTRICA  PARA LAS AGENCIAS DE LA COORDINACION ZONAL 8 DE REGISTRO CIVIL IDENTIFICACION Y CEDULACION ENERO A NOVIEMBRE 2024</v>
          </cell>
          <cell r="J421" t="str">
            <v>NUEVO</v>
          </cell>
          <cell r="K421" t="str">
            <v>53</v>
          </cell>
          <cell r="L421">
            <v>530104</v>
          </cell>
          <cell r="M421" t="str">
            <v>Energía Eléctrica</v>
          </cell>
          <cell r="N421">
            <v>901</v>
          </cell>
          <cell r="O421">
            <v>2</v>
          </cell>
          <cell r="P421">
            <v>0</v>
          </cell>
          <cell r="Q421">
            <v>0</v>
          </cell>
          <cell r="R421">
            <v>123399.46</v>
          </cell>
          <cell r="S421">
            <v>0</v>
          </cell>
          <cell r="T421">
            <v>0</v>
          </cell>
          <cell r="U421">
            <v>19717.64</v>
          </cell>
          <cell r="V421">
            <v>16323.33</v>
          </cell>
          <cell r="W421">
            <v>19717.64</v>
          </cell>
          <cell r="X421">
            <v>19717.64</v>
          </cell>
          <cell r="Y421">
            <v>19717.64</v>
          </cell>
          <cell r="Z421">
            <v>20373.36</v>
          </cell>
          <cell r="AA421">
            <v>19717.64</v>
          </cell>
          <cell r="AB421">
            <v>19717.64</v>
          </cell>
          <cell r="AC421">
            <v>19717.64</v>
          </cell>
          <cell r="AD421">
            <v>19717.64</v>
          </cell>
          <cell r="AE421">
            <v>19717.64</v>
          </cell>
          <cell r="AF421">
            <v>19717.64</v>
          </cell>
          <cell r="AG421">
            <v>0</v>
          </cell>
          <cell r="AH421">
            <v>7832.21</v>
          </cell>
          <cell r="AI421">
            <v>0</v>
          </cell>
          <cell r="AJ421">
            <v>0</v>
          </cell>
          <cell r="AK421">
            <v>0</v>
          </cell>
          <cell r="AL421">
            <v>0</v>
          </cell>
          <cell r="AM421">
            <v>0</v>
          </cell>
          <cell r="AN421">
            <v>0</v>
          </cell>
          <cell r="AO421">
            <v>0</v>
          </cell>
          <cell r="AP421">
            <v>0</v>
          </cell>
          <cell r="AQ421">
            <v>0</v>
          </cell>
          <cell r="AR421">
            <v>0</v>
          </cell>
          <cell r="AS421">
            <v>122974.66</v>
          </cell>
          <cell r="AT421">
            <v>122974.66</v>
          </cell>
          <cell r="AU421">
            <v>31425.53</v>
          </cell>
        </row>
        <row r="422">
          <cell r="A422">
            <v>416</v>
          </cell>
          <cell r="B422" t="str">
            <v>E5. INSTITUCIONAL</v>
          </cell>
          <cell r="C422" t="str">
            <v>FORTALECER LAS CAPACIDADES DEL ESTADO CON ÉNFASIS EN LA ADMINISTRACIÓN DE JUSTICIA Y EFICIENCIA EN LOS PROCESOS DE REGULACIÓN Y CONTROL, CON INDEPENDENCIA Y AUTONOMÍA.</v>
          </cell>
          <cell r="D422" t="str">
            <v>INCREMENTAR LOS NIVELES DE SATISFACCIÓN DE LOS USUARIOS</v>
          </cell>
          <cell r="E422">
            <v>0</v>
          </cell>
          <cell r="F422" t="str">
            <v>01: ADMINISTRACIÓN CENTRAL</v>
          </cell>
          <cell r="G422" t="str">
            <v>COORDINACIÓN ZONAL 8</v>
          </cell>
          <cell r="H422" t="str">
            <v>SIN PROYECTO</v>
          </cell>
          <cell r="I422" t="str">
            <v>CANCELACION DEL SERVICIO DE AGUA POTABLE PARA  LAS AGENCIAS DE LA COORDINACION ZONAL 8 DE REGISTRO CIVIL IDENTIFICACION Y CEDULACION ENERO A NOVIEMBRE 2024</v>
          </cell>
          <cell r="J422" t="str">
            <v>NUEVO</v>
          </cell>
          <cell r="K422" t="str">
            <v>53</v>
          </cell>
          <cell r="L422">
            <v>530101</v>
          </cell>
          <cell r="M422" t="str">
            <v>Agua Potable</v>
          </cell>
          <cell r="N422">
            <v>901</v>
          </cell>
          <cell r="O422">
            <v>2</v>
          </cell>
          <cell r="P422">
            <v>0</v>
          </cell>
          <cell r="Q422">
            <v>0</v>
          </cell>
          <cell r="R422">
            <v>7800</v>
          </cell>
          <cell r="S422">
            <v>0</v>
          </cell>
          <cell r="T422">
            <v>0</v>
          </cell>
          <cell r="U422">
            <v>1300</v>
          </cell>
          <cell r="V422">
            <v>1016.32</v>
          </cell>
          <cell r="W422">
            <v>1300</v>
          </cell>
          <cell r="X422">
            <v>1300</v>
          </cell>
          <cell r="Y422">
            <v>1300</v>
          </cell>
          <cell r="Z422">
            <v>1300</v>
          </cell>
          <cell r="AA422">
            <v>1300</v>
          </cell>
          <cell r="AB422">
            <v>1300</v>
          </cell>
          <cell r="AC422">
            <v>1300</v>
          </cell>
          <cell r="AD422">
            <v>1300</v>
          </cell>
          <cell r="AE422">
            <v>1300</v>
          </cell>
          <cell r="AF422">
            <v>1300</v>
          </cell>
          <cell r="AG422">
            <v>0</v>
          </cell>
          <cell r="AH422">
            <v>283.68</v>
          </cell>
          <cell r="AI422">
            <v>0</v>
          </cell>
          <cell r="AJ422">
            <v>0</v>
          </cell>
          <cell r="AK422">
            <v>0</v>
          </cell>
          <cell r="AL422">
            <v>0</v>
          </cell>
          <cell r="AM422">
            <v>0</v>
          </cell>
          <cell r="AN422">
            <v>0</v>
          </cell>
          <cell r="AO422">
            <v>0</v>
          </cell>
          <cell r="AP422">
            <v>0</v>
          </cell>
          <cell r="AQ422">
            <v>0</v>
          </cell>
          <cell r="AR422">
            <v>0</v>
          </cell>
          <cell r="AS422">
            <v>7800</v>
          </cell>
          <cell r="AT422">
            <v>7800</v>
          </cell>
          <cell r="AU422">
            <v>1803.61</v>
          </cell>
        </row>
        <row r="423">
          <cell r="A423">
            <v>417</v>
          </cell>
          <cell r="B423" t="str">
            <v>E5. INSTITUCIONAL</v>
          </cell>
          <cell r="C423" t="str">
            <v>FORTALECER LAS CAPACIDADES DEL ESTADO CON ÉNFASIS EN LA ADMINISTRACIÓN DE JUSTICIA Y EFICIENCIA EN LOS PROCESOS DE REGULACIÓN Y CONTROL, CON INDEPENDENCIA Y AUTONOMÍA.</v>
          </cell>
          <cell r="D423" t="str">
            <v>INCREMENTAR LOS NIVELES DE SATISFACCIÓN DE LOS USUARIOS</v>
          </cell>
          <cell r="E423">
            <v>0</v>
          </cell>
          <cell r="F423" t="str">
            <v>01: ADMINISTRACIÓN CENTRAL</v>
          </cell>
          <cell r="G423" t="str">
            <v>COORDINACIÓN ZONAL 8</v>
          </cell>
          <cell r="H423" t="str">
            <v>SIN PROYECTO</v>
          </cell>
          <cell r="I423" t="str">
            <v>PAGO DE TASAS GENERALES  PARA LAS AGENCIAS DE LA COORDINACION ZONAL 8 DE REGISTRO CIVIL IDENTIFICACION Y CEDULACION  ENERO A NOVIEMBRE 2024</v>
          </cell>
          <cell r="J423" t="str">
            <v>NUEVO</v>
          </cell>
          <cell r="K423" t="str">
            <v>57</v>
          </cell>
          <cell r="L423">
            <v>570102</v>
          </cell>
          <cell r="M423" t="str">
            <v>Tasas Generales, Impuestos, Contribuciones, Permisos, Licencias y Patentes</v>
          </cell>
          <cell r="N423">
            <v>901</v>
          </cell>
          <cell r="O423">
            <v>2</v>
          </cell>
          <cell r="P423">
            <v>0</v>
          </cell>
          <cell r="Q423">
            <v>0</v>
          </cell>
          <cell r="R423">
            <v>14200</v>
          </cell>
          <cell r="S423">
            <v>0</v>
          </cell>
          <cell r="T423">
            <v>0</v>
          </cell>
          <cell r="U423">
            <v>0</v>
          </cell>
          <cell r="V423">
            <v>0</v>
          </cell>
          <cell r="W423">
            <v>7200</v>
          </cell>
          <cell r="X423">
            <v>7200</v>
          </cell>
          <cell r="Y423">
            <v>3500</v>
          </cell>
          <cell r="Z423">
            <v>3500</v>
          </cell>
          <cell r="AA423">
            <v>3500</v>
          </cell>
          <cell r="AB423">
            <v>3500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14200</v>
          </cell>
          <cell r="AT423">
            <v>0</v>
          </cell>
          <cell r="AU423">
            <v>0</v>
          </cell>
        </row>
        <row r="424">
          <cell r="A424">
            <v>418</v>
          </cell>
          <cell r="B424" t="str">
            <v>E5. INSTITUCIONAL</v>
          </cell>
          <cell r="C424" t="str">
            <v>FORTALECER LAS CAPACIDADES DEL ESTADO CON ÉNFASIS EN LA ADMINISTRACIÓN DE JUSTICIA Y EFICIENCIA EN LOS PROCESOS DE REGULACIÓN Y CONTROL, CON INDEPENDENCIA Y AUTONOMÍA.</v>
          </cell>
          <cell r="D424" t="str">
            <v>INCREMENTAR LOS NIVELES DE SATISFACCIÓN DE LOS USUARIOS</v>
          </cell>
          <cell r="E424">
            <v>0</v>
          </cell>
          <cell r="F424" t="str">
            <v>01: ADMINISTRACIÓN CENTRAL</v>
          </cell>
          <cell r="G424" t="str">
            <v>COORDINACIÓN ZONAL 8</v>
          </cell>
          <cell r="H424" t="str">
            <v>SIN PROYECTO</v>
          </cell>
          <cell r="I424" t="str">
            <v>CAJA CHICA ADMINISTRATIVA</v>
          </cell>
          <cell r="J424" t="str">
            <v>NUEVO</v>
          </cell>
          <cell r="K424" t="str">
            <v>53</v>
          </cell>
          <cell r="L424">
            <v>530807</v>
          </cell>
          <cell r="M424" t="str">
            <v>Materiales de Impresión, Fotografía, Reproducción y Publicaciones</v>
          </cell>
          <cell r="N424">
            <v>901</v>
          </cell>
          <cell r="O424">
            <v>2</v>
          </cell>
          <cell r="P424">
            <v>0</v>
          </cell>
          <cell r="Q424">
            <v>0</v>
          </cell>
          <cell r="R424">
            <v>300</v>
          </cell>
          <cell r="S424">
            <v>0</v>
          </cell>
          <cell r="T424">
            <v>0</v>
          </cell>
          <cell r="U424">
            <v>0</v>
          </cell>
          <cell r="V424">
            <v>0</v>
          </cell>
          <cell r="W424">
            <v>0</v>
          </cell>
          <cell r="X424">
            <v>0</v>
          </cell>
          <cell r="Y424">
            <v>100</v>
          </cell>
          <cell r="Z424">
            <v>100</v>
          </cell>
          <cell r="AA424">
            <v>0</v>
          </cell>
          <cell r="AB424">
            <v>0</v>
          </cell>
          <cell r="AC424">
            <v>100</v>
          </cell>
          <cell r="AD424">
            <v>100</v>
          </cell>
          <cell r="AE424">
            <v>0</v>
          </cell>
          <cell r="AF424">
            <v>0</v>
          </cell>
          <cell r="AG424">
            <v>100</v>
          </cell>
          <cell r="AH424">
            <v>100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row>
        <row r="425">
          <cell r="A425">
            <v>419</v>
          </cell>
          <cell r="B425" t="str">
            <v>E5. INSTITUCIONAL</v>
          </cell>
          <cell r="C425" t="str">
            <v>FORTALECER LAS CAPACIDADES DEL ESTADO CON ÉNFASIS EN LA ADMINISTRACIÓN DE JUSTICIA Y EFICIENCIA EN LOS PROCESOS DE REGULACIÓN Y CONTROL, CON INDEPENDENCIA Y AUTONOMÍA.</v>
          </cell>
          <cell r="D425" t="str">
            <v>INCREMENTAR LOS NIVELES DE SATISFACCIÓN DE LOS USUARIOS</v>
          </cell>
          <cell r="E425">
            <v>0</v>
          </cell>
          <cell r="F425" t="str">
            <v>01: ADMINISTRACIÓN CENTRAL</v>
          </cell>
          <cell r="G425" t="str">
            <v>COORDINACIÓN ZONAL 8</v>
          </cell>
          <cell r="H425" t="str">
            <v>SIN PROYECTO</v>
          </cell>
          <cell r="I425" t="str">
            <v>CAJA CHICA TRANSPORTE</v>
          </cell>
          <cell r="J425" t="str">
            <v>NUEVO</v>
          </cell>
          <cell r="K425" t="str">
            <v>57</v>
          </cell>
          <cell r="L425">
            <v>570102</v>
          </cell>
          <cell r="M425" t="str">
            <v>Tasas Generales, Impuestos, Contribuciones, Permisos, Licencias y Patentes</v>
          </cell>
          <cell r="N425">
            <v>901</v>
          </cell>
          <cell r="O425">
            <v>2</v>
          </cell>
          <cell r="P425">
            <v>0</v>
          </cell>
          <cell r="Q425">
            <v>0</v>
          </cell>
          <cell r="R425">
            <v>600</v>
          </cell>
          <cell r="S425">
            <v>0</v>
          </cell>
          <cell r="T425">
            <v>0</v>
          </cell>
          <cell r="U425">
            <v>150</v>
          </cell>
          <cell r="V425">
            <v>0</v>
          </cell>
          <cell r="W425">
            <v>0</v>
          </cell>
          <cell r="X425">
            <v>0</v>
          </cell>
          <cell r="Y425">
            <v>150</v>
          </cell>
          <cell r="Z425">
            <v>150</v>
          </cell>
          <cell r="AA425">
            <v>0</v>
          </cell>
          <cell r="AB425">
            <v>0</v>
          </cell>
          <cell r="AC425">
            <v>0</v>
          </cell>
          <cell r="AD425">
            <v>150</v>
          </cell>
          <cell r="AE425">
            <v>0</v>
          </cell>
          <cell r="AF425">
            <v>0</v>
          </cell>
          <cell r="AG425">
            <v>0</v>
          </cell>
          <cell r="AH425">
            <v>100</v>
          </cell>
          <cell r="AI425">
            <v>0</v>
          </cell>
          <cell r="AJ425">
            <v>100</v>
          </cell>
          <cell r="AK425">
            <v>0</v>
          </cell>
          <cell r="AL425">
            <v>0</v>
          </cell>
          <cell r="AM425">
            <v>100</v>
          </cell>
          <cell r="AN425">
            <v>100</v>
          </cell>
          <cell r="AO425">
            <v>0</v>
          </cell>
          <cell r="AP425">
            <v>0</v>
          </cell>
          <cell r="AQ425">
            <v>0</v>
          </cell>
          <cell r="AR425">
            <v>0</v>
          </cell>
          <cell r="AS425">
            <v>0</v>
          </cell>
          <cell r="AT425">
            <v>0</v>
          </cell>
          <cell r="AU425">
            <v>0</v>
          </cell>
        </row>
        <row r="426">
          <cell r="A426">
            <v>420</v>
          </cell>
          <cell r="B426" t="str">
            <v>E5. INSTITUCIONAL</v>
          </cell>
          <cell r="C426" t="str">
            <v>FORTALECER LAS CAPACIDADES DEL ESTADO CON ÉNFASIS EN LA ADMINISTRACIÓN DE JUSTICIA Y EFICIENCIA EN LOS PROCESOS DE REGULACIÓN Y CONTROL, CON INDEPENDENCIA Y AUTONOMÍA.</v>
          </cell>
          <cell r="D426" t="str">
            <v>INCREMENTAR LOS NIVELES DE SATISFACCIÓN DE LOS USUARIOS</v>
          </cell>
          <cell r="E426">
            <v>0</v>
          </cell>
          <cell r="F426" t="str">
            <v>01: ADMINISTRACIÓN CENTRAL</v>
          </cell>
          <cell r="G426" t="str">
            <v>COORDINACIÓN ZONAL 8</v>
          </cell>
          <cell r="H426" t="str">
            <v>SIN PROYECTO</v>
          </cell>
          <cell r="I426" t="str">
            <v>CAJA CHICA MANTENIMIENTO</v>
          </cell>
          <cell r="J426" t="str">
            <v>NUEVO</v>
          </cell>
          <cell r="K426" t="str">
            <v>53</v>
          </cell>
          <cell r="L426">
            <v>530811</v>
          </cell>
          <cell r="M426" t="str">
            <v>Insumos, Materiales y Suministros para Construcción, Electricidad, Plomería, Carpintería, Señalización Vial, Navegación, Contra Incendios y Placas</v>
          </cell>
          <cell r="N426">
            <v>901</v>
          </cell>
          <cell r="O426">
            <v>2</v>
          </cell>
          <cell r="P426">
            <v>0</v>
          </cell>
          <cell r="Q426">
            <v>0</v>
          </cell>
          <cell r="R426">
            <v>600</v>
          </cell>
          <cell r="S426">
            <v>0</v>
          </cell>
          <cell r="T426">
            <v>0</v>
          </cell>
          <cell r="U426">
            <v>0</v>
          </cell>
          <cell r="V426">
            <v>0</v>
          </cell>
          <cell r="W426">
            <v>100</v>
          </cell>
          <cell r="X426">
            <v>100</v>
          </cell>
          <cell r="Y426">
            <v>0</v>
          </cell>
          <cell r="Z426">
            <v>0</v>
          </cell>
          <cell r="AA426">
            <v>150</v>
          </cell>
          <cell r="AB426">
            <v>150</v>
          </cell>
          <cell r="AC426">
            <v>0</v>
          </cell>
          <cell r="AD426">
            <v>0</v>
          </cell>
          <cell r="AE426">
            <v>100</v>
          </cell>
          <cell r="AF426">
            <v>100</v>
          </cell>
          <cell r="AG426">
            <v>0</v>
          </cell>
          <cell r="AH426">
            <v>0</v>
          </cell>
          <cell r="AI426">
            <v>150</v>
          </cell>
          <cell r="AJ426">
            <v>150</v>
          </cell>
          <cell r="AK426">
            <v>0</v>
          </cell>
          <cell r="AL426">
            <v>0</v>
          </cell>
          <cell r="AM426">
            <v>100</v>
          </cell>
          <cell r="AN426">
            <v>100</v>
          </cell>
          <cell r="AO426">
            <v>0</v>
          </cell>
          <cell r="AP426">
            <v>0</v>
          </cell>
          <cell r="AQ426">
            <v>0</v>
          </cell>
          <cell r="AR426">
            <v>0</v>
          </cell>
          <cell r="AS426">
            <v>497.59</v>
          </cell>
          <cell r="AT426">
            <v>197.59</v>
          </cell>
          <cell r="AU426">
            <v>197.59</v>
          </cell>
        </row>
        <row r="427">
          <cell r="A427">
            <v>421</v>
          </cell>
          <cell r="B427" t="str">
            <v>E5. INSTITUCIONAL</v>
          </cell>
          <cell r="C427" t="str">
            <v>FORTALECER LAS CAPACIDADES DEL ESTADO CON ÉNFASIS EN LA ADMINISTRACIÓN DE JUSTICIA Y EFICIENCIA EN LOS PROCESOS DE REGULACIÓN Y CONTROL, CON INDEPENDENCIA Y AUTONOMÍA.</v>
          </cell>
          <cell r="D427" t="str">
            <v>INCREMENTAR LOS NIVELES DE SATISFACCIÓN DE LOS USUARIOS</v>
          </cell>
          <cell r="E427">
            <v>0</v>
          </cell>
          <cell r="F427" t="str">
            <v>01: ADMINISTRACIÓN CENTRAL</v>
          </cell>
          <cell r="G427" t="str">
            <v>COORDINACIÓN ZONAL 8</v>
          </cell>
          <cell r="H427" t="str">
            <v>SIN PROYECTO</v>
          </cell>
          <cell r="I427" t="str">
            <v>ABASTECIMIENTO DE COMBUSTIBLE PARA LOS VEHÍCULOS PERTENECIENTES A LA COORDINACIÓN ZONAL 8 DE REGISTRO CIVIL, IDENTIFICACIÓN Y CEDULACIÓN</v>
          </cell>
          <cell r="J427" t="str">
            <v>NUEVO</v>
          </cell>
          <cell r="K427" t="str">
            <v>53</v>
          </cell>
          <cell r="L427">
            <v>530255</v>
          </cell>
          <cell r="M427" t="str">
            <v>Combustibles</v>
          </cell>
          <cell r="N427">
            <v>901</v>
          </cell>
          <cell r="O427">
            <v>2</v>
          </cell>
          <cell r="P427">
            <v>0</v>
          </cell>
          <cell r="Q427">
            <v>0</v>
          </cell>
          <cell r="R427">
            <v>6300</v>
          </cell>
          <cell r="S427">
            <v>0</v>
          </cell>
          <cell r="T427">
            <v>0</v>
          </cell>
          <cell r="U427">
            <v>0</v>
          </cell>
          <cell r="V427">
            <v>0</v>
          </cell>
          <cell r="W427">
            <v>1200</v>
          </cell>
          <cell r="X427">
            <v>0</v>
          </cell>
          <cell r="Y427">
            <v>1200</v>
          </cell>
          <cell r="Z427">
            <v>0</v>
          </cell>
          <cell r="AA427">
            <v>1200</v>
          </cell>
          <cell r="AB427">
            <v>6300</v>
          </cell>
          <cell r="AC427">
            <v>1200</v>
          </cell>
          <cell r="AD427">
            <v>0</v>
          </cell>
          <cell r="AE427">
            <v>1500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row>
        <row r="428">
          <cell r="A428">
            <v>422</v>
          </cell>
          <cell r="B428" t="str">
            <v>E5. INSTITUCIONAL</v>
          </cell>
          <cell r="C428" t="str">
            <v>FORTALECER LAS CAPACIDADES DEL ESTADO CON ÉNFASIS EN LA ADMINISTRACIÓN DE JUSTICIA Y EFICIENCIA EN LOS PROCESOS DE REGULACIÓN Y CONTROL, CON INDEPENDENCIA Y AUTONOMÍA.</v>
          </cell>
          <cell r="D428" t="str">
            <v>INCREMENTAR LOS NIVELES DE SATISFACCIÓN DE LOS USUARIOS</v>
          </cell>
          <cell r="E428">
            <v>0</v>
          </cell>
          <cell r="F428" t="str">
            <v>01: ADMINISTRACIÓN CENTRAL</v>
          </cell>
          <cell r="G428" t="str">
            <v>COORDINACIÓN ZONAL 8</v>
          </cell>
          <cell r="H428" t="str">
            <v>SIN PROYECTO</v>
          </cell>
          <cell r="I428" t="str">
            <v>ABASTECIMIENTO DE COMBUSTIBLE PARA LOS GENERADORES PERTENECIENTES A LA COORDINACIÓN ZONAL 8 DE REGISTRO CIVIL, IDENTIFICACIÓN Y CEDULACIÓN</v>
          </cell>
          <cell r="J428" t="str">
            <v>NUEVO</v>
          </cell>
          <cell r="K428" t="str">
            <v>53</v>
          </cell>
          <cell r="L428">
            <v>530255</v>
          </cell>
          <cell r="M428" t="str">
            <v>Combustibles</v>
          </cell>
          <cell r="N428">
            <v>901</v>
          </cell>
          <cell r="O428">
            <v>2</v>
          </cell>
          <cell r="P428">
            <v>0</v>
          </cell>
          <cell r="Q428">
            <v>0</v>
          </cell>
          <cell r="R428">
            <v>6300</v>
          </cell>
          <cell r="S428">
            <v>0</v>
          </cell>
          <cell r="T428">
            <v>0</v>
          </cell>
          <cell r="U428">
            <v>0</v>
          </cell>
          <cell r="V428">
            <v>0</v>
          </cell>
          <cell r="W428">
            <v>1000</v>
          </cell>
          <cell r="X428">
            <v>0</v>
          </cell>
          <cell r="Y428">
            <v>1000</v>
          </cell>
          <cell r="Z428">
            <v>0</v>
          </cell>
          <cell r="AA428">
            <v>1000</v>
          </cell>
          <cell r="AB428">
            <v>0</v>
          </cell>
          <cell r="AC428">
            <v>1000</v>
          </cell>
          <cell r="AD428">
            <v>6300</v>
          </cell>
          <cell r="AE428">
            <v>1000</v>
          </cell>
          <cell r="AF428">
            <v>0</v>
          </cell>
          <cell r="AG428">
            <v>1300</v>
          </cell>
          <cell r="AH428">
            <v>0</v>
          </cell>
          <cell r="AI428">
            <v>0</v>
          </cell>
          <cell r="AJ428">
            <v>0</v>
          </cell>
          <cell r="AK428">
            <v>0</v>
          </cell>
          <cell r="AL428">
            <v>0</v>
          </cell>
          <cell r="AM428">
            <v>0</v>
          </cell>
          <cell r="AN428">
            <v>0</v>
          </cell>
          <cell r="AO428">
            <v>0</v>
          </cell>
          <cell r="AP428">
            <v>0</v>
          </cell>
          <cell r="AQ428">
            <v>0</v>
          </cell>
          <cell r="AR428">
            <v>0</v>
          </cell>
          <cell r="AS428">
            <v>631.38</v>
          </cell>
          <cell r="AT428">
            <v>631.38</v>
          </cell>
          <cell r="AU428">
            <v>631.38</v>
          </cell>
        </row>
        <row r="429">
          <cell r="A429">
            <v>423</v>
          </cell>
          <cell r="B429" t="str">
            <v>E5. INSTITUCIONAL</v>
          </cell>
          <cell r="C429" t="str">
            <v>FORTALECER LAS CAPACIDADES DEL ESTADO CON ÉNFASIS EN LA ADMINISTRACIÓN DE JUSTICIA Y EFICIENCIA EN LOS PROCESOS DE REGULACIÓN Y CONTROL, CON INDEPENDENCIA Y AUTONOMÍA.</v>
          </cell>
          <cell r="D429" t="str">
            <v>INCREMENTAR LOS NIVELES DE SATISFACCIÓN DE LOS USUARIOS</v>
          </cell>
          <cell r="E429">
            <v>0</v>
          </cell>
          <cell r="F429" t="str">
            <v>01: ADMINISTRACIÓN CENTRAL</v>
          </cell>
          <cell r="G429" t="str">
            <v>COORDINACIÓN ZONAL 8</v>
          </cell>
          <cell r="H429" t="str">
            <v>SIN PROYECTO</v>
          </cell>
          <cell r="I429" t="str">
            <v>SERVICIOS DE MANTENIMIENTO PREVENTIVO Y CORRECTIVO  PARA LAS IMPRESORAS DE LA COORDINACION ZONAL 8 DE REGISTRO CIVIL  IDENTIFICACION Y CEDULACION</v>
          </cell>
          <cell r="J429" t="str">
            <v>NUEVO</v>
          </cell>
          <cell r="K429" t="str">
            <v>53</v>
          </cell>
          <cell r="L429">
            <v>530704</v>
          </cell>
          <cell r="M429" t="str">
            <v>Mantenimiento y Reparación de Equipos y Sistemas Informáticos</v>
          </cell>
          <cell r="N429">
            <v>901</v>
          </cell>
          <cell r="O429">
            <v>2</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5000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cell r="AS429">
            <v>0</v>
          </cell>
          <cell r="AT429">
            <v>0</v>
          </cell>
          <cell r="AU429">
            <v>0</v>
          </cell>
        </row>
        <row r="430">
          <cell r="A430">
            <v>424</v>
          </cell>
          <cell r="B430" t="str">
            <v>E5. INSTITUCIONAL</v>
          </cell>
          <cell r="C430" t="str">
            <v>FORTALECER LAS CAPACIDADES DEL ESTADO CON ÉNFASIS EN LA ADMINISTRACIÓN DE JUSTICIA Y EFICIENCIA EN LOS PROCESOS DE REGULACIÓN Y CONTROL, CON INDEPENDENCIA Y AUTONOMÍA.</v>
          </cell>
          <cell r="D430" t="str">
            <v>INCREMENTAR LOS NIVELES DE SATISFACCIÓN DE LOS USUARIOS</v>
          </cell>
          <cell r="E430">
            <v>0</v>
          </cell>
          <cell r="F430" t="str">
            <v>01: ADMINISTRACIÓN CENTRAL</v>
          </cell>
          <cell r="G430" t="str">
            <v>COORDINACIÓN ZONAL 8</v>
          </cell>
          <cell r="H430" t="str">
            <v>SIN PROYECTO</v>
          </cell>
          <cell r="I430" t="str">
            <v>SERVICIOS DE MANTENIMIENTO PREVENTIVO Y CORRECTIVO  PARA LAS IMPRESORAS DE LA COORDINACION ZONAL 8 DE REGISTRO CIVIL  IDENTIFICACION Y CEDULACION</v>
          </cell>
          <cell r="J430" t="str">
            <v>NUEVO</v>
          </cell>
          <cell r="K430" t="str">
            <v>53</v>
          </cell>
          <cell r="L430">
            <v>530813</v>
          </cell>
          <cell r="M430" t="str">
            <v>Repuestos y Accesorios</v>
          </cell>
          <cell r="N430">
            <v>901</v>
          </cell>
          <cell r="O430">
            <v>2</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6000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cell r="AS430">
            <v>0</v>
          </cell>
          <cell r="AT430">
            <v>0</v>
          </cell>
          <cell r="AU430">
            <v>0</v>
          </cell>
        </row>
        <row r="431">
          <cell r="A431">
            <v>425</v>
          </cell>
          <cell r="B431" t="str">
            <v>E5. INSTITUCIONAL</v>
          </cell>
          <cell r="C431" t="str">
            <v>FORTALECER LAS CAPACIDADES DEL ESTADO CON ÉNFASIS EN LA ADMINISTRACIÓN DE JUSTICIA Y EFICIENCIA EN LOS PROCESOS DE REGULACIÓN Y CONTROL, CON INDEPENDENCIA Y AUTONOMÍA.</v>
          </cell>
          <cell r="D431" t="str">
            <v>INCREMENTAR LOS NIVELES DE SATISFACCIÓN DE LOS USUARIOS</v>
          </cell>
          <cell r="E431">
            <v>0</v>
          </cell>
          <cell r="F431" t="str">
            <v>01: ADMINISTRACIÓN CENTRAL</v>
          </cell>
          <cell r="G431" t="str">
            <v>COORDINACIÓN ZONAL 8</v>
          </cell>
          <cell r="H431" t="str">
            <v>SIN PROYECTO</v>
          </cell>
          <cell r="I431" t="str">
            <v>ADQUISICION DE ROLLOS DE PAPEL TERMICO PARA LOS EQUIPOS DE IMPRESION DE LA COORDINACION ZONAL 8 DE REGISTRO CIVIL  IDENTIFICACION Y CEDULACION</v>
          </cell>
          <cell r="J431" t="str">
            <v>NUEVO</v>
          </cell>
          <cell r="K431" t="str">
            <v>53</v>
          </cell>
          <cell r="L431">
            <v>530804</v>
          </cell>
          <cell r="M431" t="str">
            <v>Materiales de Oficina</v>
          </cell>
          <cell r="N431">
            <v>901</v>
          </cell>
          <cell r="O431">
            <v>2</v>
          </cell>
          <cell r="P431">
            <v>0</v>
          </cell>
          <cell r="Q431">
            <v>0</v>
          </cell>
          <cell r="R431">
            <v>2938.2</v>
          </cell>
          <cell r="S431">
            <v>0</v>
          </cell>
          <cell r="T431">
            <v>0</v>
          </cell>
          <cell r="U431">
            <v>0</v>
          </cell>
          <cell r="V431">
            <v>0</v>
          </cell>
          <cell r="W431">
            <v>5000</v>
          </cell>
          <cell r="X431">
            <v>2938.2</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cell r="AS431">
            <v>2938.2</v>
          </cell>
          <cell r="AT431">
            <v>2938.2</v>
          </cell>
          <cell r="AU431">
            <v>2938.2</v>
          </cell>
        </row>
        <row r="432">
          <cell r="A432">
            <v>426</v>
          </cell>
          <cell r="B432" t="str">
            <v>E5. INSTITUCIONAL</v>
          </cell>
          <cell r="C432" t="str">
            <v>FORTALECER LAS CAPACIDADES DEL ESTADO CON ÉNFASIS EN LA ADMINISTRACIÓN DE JUSTICIA Y EFICIENCIA EN LOS PROCESOS DE REGULACIÓN Y CONTROL, CON INDEPENDENCIA Y AUTONOMÍA.</v>
          </cell>
          <cell r="D432" t="str">
            <v>INCREMENTAR LOS NIVELES DE SATISFACCIÓN DE LOS USUARIOS</v>
          </cell>
          <cell r="E432">
            <v>0</v>
          </cell>
          <cell r="F432" t="str">
            <v>01: ADMINISTRACIÓN CENTRAL</v>
          </cell>
          <cell r="G432" t="str">
            <v>COORDINACIÓN ZONAL 8</v>
          </cell>
          <cell r="H432" t="str">
            <v>SIN PROYECTO</v>
          </cell>
          <cell r="I432" t="str">
            <v>PAGO DE  REVISION VEHICULAR DEL AÑO 2024 PARA LOS VEHICULOS DE LA  COORDINACION ZONAL 8 DE REGISTRO CIVIL  IDENTIFICACION Y CEDULACION</v>
          </cell>
          <cell r="J432" t="str">
            <v>NUEVO</v>
          </cell>
          <cell r="K432" t="str">
            <v>57</v>
          </cell>
          <cell r="L432">
            <v>570102</v>
          </cell>
          <cell r="M432" t="str">
            <v>Tasas Generales, Impuestos, Contribuciones, Permisos, Licencias y Patentes</v>
          </cell>
          <cell r="N432">
            <v>901</v>
          </cell>
          <cell r="O432">
            <v>2</v>
          </cell>
          <cell r="P432">
            <v>0</v>
          </cell>
          <cell r="Q432">
            <v>0</v>
          </cell>
          <cell r="R432">
            <v>1200</v>
          </cell>
          <cell r="S432">
            <v>0</v>
          </cell>
          <cell r="T432">
            <v>0</v>
          </cell>
          <cell r="U432">
            <v>0</v>
          </cell>
          <cell r="V432">
            <v>0</v>
          </cell>
          <cell r="W432">
            <v>1200</v>
          </cell>
          <cell r="X432">
            <v>0</v>
          </cell>
          <cell r="Y432">
            <v>0</v>
          </cell>
          <cell r="Z432">
            <v>0</v>
          </cell>
          <cell r="AA432">
            <v>0</v>
          </cell>
          <cell r="AB432">
            <v>0</v>
          </cell>
          <cell r="AC432">
            <v>0</v>
          </cell>
          <cell r="AD432">
            <v>0</v>
          </cell>
          <cell r="AE432">
            <v>0</v>
          </cell>
          <cell r="AF432">
            <v>0</v>
          </cell>
          <cell r="AG432">
            <v>0</v>
          </cell>
          <cell r="AH432">
            <v>0</v>
          </cell>
          <cell r="AI432">
            <v>0</v>
          </cell>
          <cell r="AJ432">
            <v>1200</v>
          </cell>
          <cell r="AK432">
            <v>0</v>
          </cell>
          <cell r="AL432">
            <v>0</v>
          </cell>
          <cell r="AM432">
            <v>0</v>
          </cell>
          <cell r="AN432">
            <v>0</v>
          </cell>
          <cell r="AO432">
            <v>0</v>
          </cell>
          <cell r="AP432">
            <v>0</v>
          </cell>
          <cell r="AQ432">
            <v>0</v>
          </cell>
          <cell r="AR432">
            <v>0</v>
          </cell>
          <cell r="AS432">
            <v>0</v>
          </cell>
          <cell r="AT432">
            <v>0</v>
          </cell>
          <cell r="AU432">
            <v>0</v>
          </cell>
        </row>
        <row r="433">
          <cell r="A433">
            <v>427</v>
          </cell>
          <cell r="B433" t="str">
            <v>E5. INSTITUCIONAL</v>
          </cell>
          <cell r="C433" t="str">
            <v>FORTALECER LAS CAPACIDADES DEL ESTADO CON ÉNFASIS EN LA ADMINISTRACIÓN DE JUSTICIA Y EFICIENCIA EN LOS PROCESOS DE REGULACIÓN Y CONTROL, CON INDEPENDENCIA Y AUTONOMÍA.</v>
          </cell>
          <cell r="D433" t="str">
            <v>INCREMENTAR LOS NIVELES DE SATISFACCIÓN DE LOS USUARIOS</v>
          </cell>
          <cell r="E433">
            <v>0</v>
          </cell>
          <cell r="F433" t="str">
            <v>01: ADMINISTRACIÓN CENTRAL</v>
          </cell>
          <cell r="G433" t="str">
            <v>COORDINACIÓN ZONAL 8</v>
          </cell>
          <cell r="H433" t="str">
            <v>SIN PROYECTO</v>
          </cell>
          <cell r="I433" t="str">
            <v>SERVICIO DE  RECARGA DE EXTINTORES PARA LAS AGENCIAS PERTENECIENTES A LA COORDINACION ZONAL 8 DE REGISTRO CIVIL  IDENTIFICACION Y CEDULACION</v>
          </cell>
          <cell r="J433" t="str">
            <v>NUEVO</v>
          </cell>
          <cell r="K433" t="str">
            <v>53</v>
          </cell>
          <cell r="L433">
            <v>530203</v>
          </cell>
          <cell r="M433" t="str">
            <v>Almacenamiento, Embalaje, Desembalaje, Envase, Desenvase y Recarga de Extintores</v>
          </cell>
          <cell r="N433">
            <v>901</v>
          </cell>
          <cell r="O433">
            <v>2</v>
          </cell>
          <cell r="P433">
            <v>0</v>
          </cell>
          <cell r="Q433">
            <v>0</v>
          </cell>
          <cell r="R433">
            <v>3150</v>
          </cell>
          <cell r="S433">
            <v>0</v>
          </cell>
          <cell r="T433">
            <v>0</v>
          </cell>
          <cell r="U433">
            <v>0</v>
          </cell>
          <cell r="V433">
            <v>0</v>
          </cell>
          <cell r="W433">
            <v>0</v>
          </cell>
          <cell r="X433">
            <v>0</v>
          </cell>
          <cell r="Y433">
            <v>0</v>
          </cell>
          <cell r="Z433">
            <v>0</v>
          </cell>
          <cell r="AA433">
            <v>0</v>
          </cell>
          <cell r="AB433">
            <v>0</v>
          </cell>
          <cell r="AC433">
            <v>0</v>
          </cell>
          <cell r="AD433">
            <v>0</v>
          </cell>
          <cell r="AE433">
            <v>3150</v>
          </cell>
          <cell r="AF433">
            <v>3150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row>
        <row r="434">
          <cell r="A434">
            <v>428</v>
          </cell>
          <cell r="B434" t="str">
            <v>E5. INSTITUCIONAL</v>
          </cell>
          <cell r="C434" t="str">
            <v>FORTALECER LAS CAPACIDADES DEL ESTADO CON ÉNFASIS EN LA ADMINISTRACIÓN DE JUSTICIA Y EFICIENCIA EN LOS PROCESOS DE REGULACIÓN Y CONTROL, CON INDEPENDENCIA Y AUTONOMÍA.</v>
          </cell>
          <cell r="D434" t="str">
            <v>INCREMENTAR LOS NIVELES DE SATISFACCIÓN DE LOS USUARIOS</v>
          </cell>
          <cell r="E434">
            <v>0</v>
          </cell>
          <cell r="F434" t="str">
            <v>01: ADMINISTRACIÓN CENTRAL</v>
          </cell>
          <cell r="G434" t="str">
            <v>COORDINACIÓN ZONAL 8</v>
          </cell>
          <cell r="H434" t="str">
            <v>SIN PROYECTO</v>
          </cell>
          <cell r="I434" t="str">
            <v>SERVICIO DE MANTENIMIENTO PREVENTIVO y CORRECTIVO DE UPS GENERADORES ELECTRICOS SISTEMAS ELECTRICOS ASCENSORES  INCLUYE INSUMOS MATERIALES Y REPUESTOS Y REPOSICION DE EQUIPOS   PARA LAS AGENCIAS PERTENECIENTES A LA COORDINACION ZONAL 8 DE REGISTRO CIVIL</v>
          </cell>
          <cell r="J434" t="str">
            <v>NUEVO</v>
          </cell>
          <cell r="K434" t="str">
            <v>53</v>
          </cell>
          <cell r="L434">
            <v>530811</v>
          </cell>
          <cell r="M434" t="str">
            <v>Insumos, Materiales y Suministros para Construcción, Electricidad, Plomería, Carpintería, Señalización Vial, Navegación, Contra Incendios y Placas</v>
          </cell>
          <cell r="N434">
            <v>901</v>
          </cell>
          <cell r="O434">
            <v>2</v>
          </cell>
          <cell r="P434">
            <v>0</v>
          </cell>
          <cell r="Q434">
            <v>0</v>
          </cell>
          <cell r="R434">
            <v>7500</v>
          </cell>
          <cell r="S434">
            <v>0</v>
          </cell>
          <cell r="T434">
            <v>0</v>
          </cell>
          <cell r="U434">
            <v>0</v>
          </cell>
          <cell r="V434">
            <v>0</v>
          </cell>
          <cell r="W434">
            <v>0</v>
          </cell>
          <cell r="X434">
            <v>0</v>
          </cell>
          <cell r="Y434">
            <v>0</v>
          </cell>
          <cell r="Z434">
            <v>0</v>
          </cell>
          <cell r="AA434">
            <v>7500</v>
          </cell>
          <cell r="AB434">
            <v>0</v>
          </cell>
          <cell r="AC434">
            <v>0</v>
          </cell>
          <cell r="AD434">
            <v>7500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row>
        <row r="435">
          <cell r="A435">
            <v>429</v>
          </cell>
          <cell r="B435" t="str">
            <v>E5. INSTITUCIONAL</v>
          </cell>
          <cell r="C435" t="str">
            <v>FORTALECER LAS CAPACIDADES DEL ESTADO CON ÉNFASIS EN LA ADMINISTRACIÓN DE JUSTICIA Y EFICIENCIA EN LOS PROCESOS DE REGULACIÓN Y CONTROL, CON INDEPENDENCIA Y AUTONOMÍA.</v>
          </cell>
          <cell r="D435" t="str">
            <v>INCREMENTAR LOS NIVELES DE SATISFACCIÓN DE LOS USUARIOS</v>
          </cell>
          <cell r="E435">
            <v>0</v>
          </cell>
          <cell r="F435" t="str">
            <v>01: ADMINISTRACIÓN CENTRAL</v>
          </cell>
          <cell r="G435" t="str">
            <v>COORDINACIÓN ZONAL 8</v>
          </cell>
          <cell r="H435" t="str">
            <v>SIN PROYECTO</v>
          </cell>
          <cell r="I435" t="str">
            <v>SERVICIO DE MANTENIMIENTO PREVENTIVO y CORRECTIVO DE UPS GENERADORES ELECTRICOS SISTEMAS ELECTRICOS ASCENSORES  INCLUYE INSUMOS MATERIALES Y REPUESTOS Y REPOSICION DE EQUIPOS   PARA LAS AGENCIAS PERTENECIENTES A LA COORDINACION ZONAL 8 DE REGISTRO CIVIL</v>
          </cell>
          <cell r="J435" t="str">
            <v>NUEVO</v>
          </cell>
          <cell r="K435" t="str">
            <v>53</v>
          </cell>
          <cell r="L435">
            <v>530813</v>
          </cell>
          <cell r="M435" t="str">
            <v>Repuestos y Accesorios</v>
          </cell>
          <cell r="N435">
            <v>901</v>
          </cell>
          <cell r="O435">
            <v>2</v>
          </cell>
          <cell r="P435">
            <v>0</v>
          </cell>
          <cell r="Q435">
            <v>0</v>
          </cell>
          <cell r="R435">
            <v>12500</v>
          </cell>
          <cell r="S435">
            <v>0</v>
          </cell>
          <cell r="T435">
            <v>0</v>
          </cell>
          <cell r="U435">
            <v>0</v>
          </cell>
          <cell r="V435">
            <v>0</v>
          </cell>
          <cell r="W435">
            <v>0</v>
          </cell>
          <cell r="X435">
            <v>0</v>
          </cell>
          <cell r="Y435">
            <v>0</v>
          </cell>
          <cell r="Z435">
            <v>0</v>
          </cell>
          <cell r="AA435">
            <v>12500</v>
          </cell>
          <cell r="AB435">
            <v>0</v>
          </cell>
          <cell r="AC435">
            <v>0</v>
          </cell>
          <cell r="AD435">
            <v>12500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row>
        <row r="436">
          <cell r="A436">
            <v>430</v>
          </cell>
          <cell r="B436" t="str">
            <v>E5. INSTITUCIONAL</v>
          </cell>
          <cell r="C436" t="str">
            <v>FORTALECER LAS CAPACIDADES DEL ESTADO CON ÉNFASIS EN LA ADMINISTRACIÓN DE JUSTICIA Y EFICIENCIA EN LOS PROCESOS DE REGULACIÓN Y CONTROL, CON INDEPENDENCIA Y AUTONOMÍA.</v>
          </cell>
          <cell r="D436" t="str">
            <v>INCREMENTAR LOS NIVELES DE SATISFACCIÓN DE LOS USUARIOS</v>
          </cell>
          <cell r="E436">
            <v>0</v>
          </cell>
          <cell r="F436" t="str">
            <v>01: ADMINISTRACIÓN CENTRAL</v>
          </cell>
          <cell r="G436" t="str">
            <v>COORDINACIÓN ZONAL 8</v>
          </cell>
          <cell r="H436" t="str">
            <v>SIN PROYECTO</v>
          </cell>
          <cell r="I436" t="str">
            <v>SERVICIO DE MANTENIMIENTO PREVENTIVO y CORRECTIVO DE UPS GENERADORES ELECTRICOS SISTEMAS ELECTRICOS ASCENSORES  INCLUYE INSUMOS MATERIALES Y REPUESTOS Y REPOSICION DE EQUIPOS   PARA LAS AGENCIAS PERTENECIENTES A LA COORDINACION ZONAL 8 DE REGISTRO CIVIL</v>
          </cell>
          <cell r="J436" t="str">
            <v>NUEVO</v>
          </cell>
          <cell r="K436" t="str">
            <v>53</v>
          </cell>
          <cell r="L436">
            <v>530404</v>
          </cell>
          <cell r="M436" t="str">
            <v>Maquinarias y Equipos (Instalación, Mantenimiento y Reparación)</v>
          </cell>
          <cell r="N436">
            <v>901</v>
          </cell>
          <cell r="O436">
            <v>2</v>
          </cell>
          <cell r="P436">
            <v>0</v>
          </cell>
          <cell r="Q436">
            <v>0</v>
          </cell>
          <cell r="R436">
            <v>15000</v>
          </cell>
          <cell r="S436">
            <v>0</v>
          </cell>
          <cell r="T436">
            <v>0</v>
          </cell>
          <cell r="U436">
            <v>0</v>
          </cell>
          <cell r="V436">
            <v>0</v>
          </cell>
          <cell r="W436">
            <v>0</v>
          </cell>
          <cell r="X436">
            <v>0</v>
          </cell>
          <cell r="Y436">
            <v>0</v>
          </cell>
          <cell r="Z436">
            <v>0</v>
          </cell>
          <cell r="AA436">
            <v>15000</v>
          </cell>
          <cell r="AB436">
            <v>0</v>
          </cell>
          <cell r="AC436">
            <v>0</v>
          </cell>
          <cell r="AD436">
            <v>15000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row>
        <row r="437">
          <cell r="A437">
            <v>431</v>
          </cell>
          <cell r="B437" t="str">
            <v>E5. INSTITUCIONAL</v>
          </cell>
          <cell r="C437" t="str">
            <v>FORTALECER LAS CAPACIDADES DEL ESTADO CON ÉNFASIS EN LA ADMINISTRACIÓN DE JUSTICIA Y EFICIENCIA EN LOS PROCESOS DE REGULACIÓN Y CONTROL, CON INDEPENDENCIA Y AUTONOMÍA.</v>
          </cell>
          <cell r="D437" t="str">
            <v>INCREMENTAR LOS NIVELES DE SATISFACCIÓN DE LOS USUARIOS</v>
          </cell>
          <cell r="E437">
            <v>0</v>
          </cell>
          <cell r="F437" t="str">
            <v>01: ADMINISTRACIÓN CENTRAL</v>
          </cell>
          <cell r="G437" t="str">
            <v>COORDINACIÓN ZONAL 8</v>
          </cell>
          <cell r="H437" t="str">
            <v>SIN PROYECTO</v>
          </cell>
          <cell r="I437" t="str">
            <v>SERVICIO DE MANTENIMIENTO PREVENTIVO y CORRECTIVO DE UPS GENERADORES ELECTRICOS SISTEMAS ELECTRICOS ASCENSORES  INCLUYE INSUMOS MATERIALES Y REPUESTOS Y REPOSICION DE EQUIPOS   PARA LAS AGENCIAS PERTENECIENTES A LA COORDINACION ZONAL 8 DE REGISTRO CIVIL</v>
          </cell>
          <cell r="J437" t="str">
            <v>NUEVO</v>
          </cell>
          <cell r="K437" t="str">
            <v>53</v>
          </cell>
          <cell r="L437">
            <v>530803</v>
          </cell>
          <cell r="M437" t="str">
            <v>Lubricantes</v>
          </cell>
          <cell r="N437">
            <v>901</v>
          </cell>
          <cell r="O437">
            <v>2</v>
          </cell>
          <cell r="P437">
            <v>0</v>
          </cell>
          <cell r="Q437">
            <v>0</v>
          </cell>
          <cell r="R437">
            <v>5000</v>
          </cell>
          <cell r="S437">
            <v>0</v>
          </cell>
          <cell r="T437">
            <v>0</v>
          </cell>
          <cell r="U437">
            <v>0</v>
          </cell>
          <cell r="V437">
            <v>0</v>
          </cell>
          <cell r="W437">
            <v>0</v>
          </cell>
          <cell r="X437">
            <v>0</v>
          </cell>
          <cell r="Y437">
            <v>0</v>
          </cell>
          <cell r="Z437">
            <v>0</v>
          </cell>
          <cell r="AA437">
            <v>5000</v>
          </cell>
          <cell r="AB437">
            <v>0</v>
          </cell>
          <cell r="AC437">
            <v>0</v>
          </cell>
          <cell r="AD437">
            <v>5000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row>
        <row r="438">
          <cell r="A438">
            <v>432</v>
          </cell>
          <cell r="B438" t="str">
            <v>E5. INSTITUCIONAL</v>
          </cell>
          <cell r="C438" t="str">
            <v>FORTALECER LAS CAPACIDADES DEL ESTADO CON ÉNFASIS EN LA ADMINISTRACIÓN DE JUSTICIA Y EFICIENCIA EN LOS PROCESOS DE REGULACIÓN Y CONTROL, CON INDEPENDENCIA Y AUTONOMÍA.</v>
          </cell>
          <cell r="D438" t="str">
            <v>INCREMENTAR LOS NIVELES DE SATISFACCIÓN DE LOS USUARIOS</v>
          </cell>
          <cell r="E438">
            <v>0</v>
          </cell>
          <cell r="F438" t="str">
            <v>01: ADMINISTRACIÓN CENTRAL</v>
          </cell>
          <cell r="G438" t="str">
            <v>COORDINACIÓN ZONAL 8</v>
          </cell>
          <cell r="H438" t="str">
            <v>SIN PROYECTO</v>
          </cell>
          <cell r="I438" t="str">
            <v>SERVICIO DE MANTENIMIENTO PREVENTIVO y CORRECTIVO DE UPS GENERADORES ELECTRICOS SISTEMAS ELECTRICOS ASCENSORES  INCLUYE INSUMOS MATERIALES Y REPUESTOS Y REPOSICION DE EQUIPOS   PARA LAS AGENCIAS PERTENECIENTES A LA COORDINACION ZONAL 8 DE REGISTRO CIVIL</v>
          </cell>
          <cell r="J438" t="str">
            <v>NUEVO</v>
          </cell>
          <cell r="K438" t="str">
            <v>84</v>
          </cell>
          <cell r="L438">
            <v>840104</v>
          </cell>
          <cell r="M438" t="str">
            <v>Maquinarias y Equipos</v>
          </cell>
          <cell r="N438">
            <v>901</v>
          </cell>
          <cell r="O438">
            <v>2</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row>
        <row r="439">
          <cell r="A439">
            <v>433</v>
          </cell>
          <cell r="B439" t="str">
            <v>E5. INSTITUCIONAL</v>
          </cell>
          <cell r="C439" t="str">
            <v>FORTALECER LAS CAPACIDADES DEL ESTADO CON ÉNFASIS EN LA ADMINISTRACIÓN DE JUSTICIA Y EFICIENCIA EN LOS PROCESOS DE REGULACIÓN Y CONTROL, CON INDEPENDENCIA Y AUTONOMÍA.</v>
          </cell>
          <cell r="D439" t="str">
            <v>INCREMENTAR LOS NIVELES DE SATISFACCIÓN DE LOS USUARIOS</v>
          </cell>
          <cell r="E439">
            <v>0</v>
          </cell>
          <cell r="F439" t="str">
            <v>01: ADMINISTRACIÓN CENTRAL</v>
          </cell>
          <cell r="G439" t="str">
            <v>COORDINACIÓN ZONAL 8</v>
          </cell>
          <cell r="H439" t="str">
            <v>SIN PROYECTO</v>
          </cell>
          <cell r="I439" t="str">
            <v>ADQUISICION DE HERRAMIENTAS Y EQUIPOS PARA LOS AUXILIARES DE MANTENIMIENTO PERTENECIENTES A LA COORDINACION ZONAL 8 DE REGISTRO CIVIL IDENTIFICACION Y CEDULACION</v>
          </cell>
          <cell r="J439" t="str">
            <v>NUEVO</v>
          </cell>
          <cell r="K439" t="str">
            <v>53</v>
          </cell>
          <cell r="L439">
            <v>531406</v>
          </cell>
          <cell r="M439" t="str">
            <v>Herramientas y Equipos menores</v>
          </cell>
          <cell r="N439">
            <v>901</v>
          </cell>
          <cell r="O439">
            <v>2</v>
          </cell>
          <cell r="P439">
            <v>0</v>
          </cell>
          <cell r="Q439">
            <v>0</v>
          </cell>
          <cell r="R439">
            <v>3200</v>
          </cell>
          <cell r="S439">
            <v>0</v>
          </cell>
          <cell r="T439">
            <v>0</v>
          </cell>
          <cell r="U439">
            <v>0</v>
          </cell>
          <cell r="V439">
            <v>0</v>
          </cell>
          <cell r="W439">
            <v>3200</v>
          </cell>
          <cell r="X439">
            <v>3200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row>
        <row r="440">
          <cell r="A440">
            <v>434</v>
          </cell>
          <cell r="B440" t="str">
            <v>E5. INSTITUCIONAL</v>
          </cell>
          <cell r="C440" t="str">
            <v>FORTALECER LAS CAPACIDADES DEL ESTADO CON ÉNFASIS EN LA ADMINISTRACIÓN DE JUSTICIA Y EFICIENCIA EN LOS PROCESOS DE REGULACIÓN Y CONTROL, CON INDEPENDENCIA Y AUTONOMÍA.</v>
          </cell>
          <cell r="D440" t="str">
            <v>INCREMENTAR LOS NIVELES DE SATISFACCIÓN DE LOS USUARIOS</v>
          </cell>
          <cell r="E440">
            <v>0</v>
          </cell>
          <cell r="F440" t="str">
            <v>01: ADMINISTRACIÓN CENTRAL</v>
          </cell>
          <cell r="G440" t="str">
            <v>COORDINACIÓN ZONAL 8</v>
          </cell>
          <cell r="H440" t="str">
            <v>SIN PROYECTO</v>
          </cell>
          <cell r="I440" t="str">
            <v>ADQUISICION DE HERRAMIENTAS Y EQUIPOS PARA LOS AUXILIARES DE MANTENIMIENTO PERTENECIENTES A LA COORDINACION ZONAL 8 DE REGISTRO CIVIL IDENTIFICACION Y CEDULACION</v>
          </cell>
          <cell r="J440" t="str">
            <v>NUEVO</v>
          </cell>
          <cell r="K440" t="str">
            <v>84</v>
          </cell>
          <cell r="L440">
            <v>840106</v>
          </cell>
          <cell r="M440" t="str">
            <v>Herramientas</v>
          </cell>
          <cell r="N440">
            <v>901</v>
          </cell>
          <cell r="O440">
            <v>2</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cell r="AS440">
            <v>0</v>
          </cell>
          <cell r="AT440">
            <v>0</v>
          </cell>
          <cell r="AU440">
            <v>0</v>
          </cell>
        </row>
        <row r="441">
          <cell r="A441">
            <v>435</v>
          </cell>
          <cell r="B441" t="str">
            <v>E5. INSTITUCIONAL</v>
          </cell>
          <cell r="C441" t="str">
            <v>FORTALECER LAS CAPACIDADES DEL ESTADO CON ÉNFASIS EN LA ADMINISTRACIÓN DE JUSTICIA Y EFICIENCIA EN LOS PROCESOS DE REGULACIÓN Y CONTROL, CON INDEPENDENCIA Y AUTONOMÍA.</v>
          </cell>
          <cell r="D441" t="str">
            <v>INCREMENTAR LOS NIVELES DE SATISFACCIÓN DE LOS USUARIOS</v>
          </cell>
          <cell r="E441">
            <v>0</v>
          </cell>
          <cell r="F441" t="str">
            <v>01: ADMINISTRACIÓN CENTRAL</v>
          </cell>
          <cell r="G441" t="str">
            <v>COORDINACIÓN ZONAL 8</v>
          </cell>
          <cell r="H441" t="str">
            <v>SIN PROYECTO</v>
          </cell>
          <cell r="I441" t="str">
            <v>ADQUISICION DE HERRAMIENTAS Y EQUIPOS PARA LOS AUXILIARES DE MANTENIMIENTO PERTENECIENTES A LA COORDINACION ZONAL 8 DE REGISTRO CIVIL IDENTIFICACION Y CEDULACION</v>
          </cell>
          <cell r="J441" t="str">
            <v>NUEVO</v>
          </cell>
          <cell r="K441" t="str">
            <v>84</v>
          </cell>
          <cell r="L441">
            <v>840104</v>
          </cell>
          <cell r="M441" t="str">
            <v>Maquinarias y Equipos</v>
          </cell>
          <cell r="N441">
            <v>901</v>
          </cell>
          <cell r="O441">
            <v>2</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row>
        <row r="442">
          <cell r="A442">
            <v>436</v>
          </cell>
          <cell r="B442" t="str">
            <v>E5. INSTITUCIONAL</v>
          </cell>
          <cell r="C442" t="str">
            <v>FORTALECER LAS CAPACIDADES DEL ESTADO CON ÉNFASIS EN LA ADMINISTRACIÓN DE JUSTICIA Y EFICIENCIA EN LOS PROCESOS DE REGULACIÓN Y CONTROL, CON INDEPENDENCIA Y AUTONOMÍA.</v>
          </cell>
          <cell r="D442" t="str">
            <v>INCREMENTAR LOS NIVELES DE SATISFACCIÓN DE LOS USUARIOS</v>
          </cell>
          <cell r="E442">
            <v>0</v>
          </cell>
          <cell r="F442" t="str">
            <v>01: ADMINISTRACIÓN CENTRAL</v>
          </cell>
          <cell r="G442" t="str">
            <v>COORDINACIÓN ZONAL 8</v>
          </cell>
          <cell r="H442" t="str">
            <v>SIN PROYECTO</v>
          </cell>
          <cell r="I442" t="str">
            <v>ADQUISICION DE MATERIALES Y REPUESTOS DE GASFITERIA  ELECTRICIDAD  CLIMATIZACION PARA LAS AGENCIAS PERTENECIENTES A LA COORDINACION ZONAL 8 DE REGISTRO CIVIL  IDENTIFICACION Y CEDULACION</v>
          </cell>
          <cell r="J442" t="str">
            <v>NUEVO</v>
          </cell>
          <cell r="K442" t="str">
            <v>53</v>
          </cell>
          <cell r="L442">
            <v>530803</v>
          </cell>
          <cell r="M442" t="str">
            <v>Lubricantes</v>
          </cell>
          <cell r="N442">
            <v>901</v>
          </cell>
          <cell r="O442">
            <v>2</v>
          </cell>
          <cell r="P442">
            <v>0</v>
          </cell>
          <cell r="Q442">
            <v>0</v>
          </cell>
          <cell r="R442">
            <v>1200</v>
          </cell>
          <cell r="S442">
            <v>0</v>
          </cell>
          <cell r="T442">
            <v>0</v>
          </cell>
          <cell r="U442">
            <v>0</v>
          </cell>
          <cell r="V442">
            <v>0</v>
          </cell>
          <cell r="W442">
            <v>0</v>
          </cell>
          <cell r="X442">
            <v>0</v>
          </cell>
          <cell r="Y442">
            <v>0</v>
          </cell>
          <cell r="Z442">
            <v>0</v>
          </cell>
          <cell r="AA442">
            <v>1200</v>
          </cell>
          <cell r="AB442">
            <v>0</v>
          </cell>
          <cell r="AC442">
            <v>0</v>
          </cell>
          <cell r="AD442">
            <v>1200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row>
        <row r="443">
          <cell r="A443">
            <v>437</v>
          </cell>
          <cell r="B443" t="str">
            <v>E5. INSTITUCIONAL</v>
          </cell>
          <cell r="C443" t="str">
            <v>FORTALECER LAS CAPACIDADES DEL ESTADO CON ÉNFASIS EN LA ADMINISTRACIÓN DE JUSTICIA Y EFICIENCIA EN LOS PROCESOS DE REGULACIÓN Y CONTROL, CON INDEPENDENCIA Y AUTONOMÍA.</v>
          </cell>
          <cell r="D443" t="str">
            <v>INCREMENTAR LOS NIVELES DE SATISFACCIÓN DE LOS USUARIOS</v>
          </cell>
          <cell r="E443">
            <v>0</v>
          </cell>
          <cell r="F443" t="str">
            <v>01: ADMINISTRACIÓN CENTRAL</v>
          </cell>
          <cell r="G443" t="str">
            <v>COORDINACIÓN ZONAL 8</v>
          </cell>
          <cell r="H443" t="str">
            <v>SIN PROYECTO</v>
          </cell>
          <cell r="I443" t="str">
            <v>ADQUISICION DE MATERIALES Y REPUESTOS DE GASFITERIA  ELECTRICIDAD  CLIMATIZACION PARA LAS AGENCIAS PERTENECIENTES A LA COORDINACION ZONAL 8 DE REGISTRO CIVIL  IDENTIFICACION Y CEDULACION</v>
          </cell>
          <cell r="J443" t="str">
            <v>NUEVO</v>
          </cell>
          <cell r="K443" t="str">
            <v>53</v>
          </cell>
          <cell r="L443">
            <v>530805</v>
          </cell>
          <cell r="M443" t="str">
            <v>Materiales de Aseo</v>
          </cell>
          <cell r="N443">
            <v>901</v>
          </cell>
          <cell r="O443">
            <v>2</v>
          </cell>
          <cell r="P443">
            <v>0</v>
          </cell>
          <cell r="Q443">
            <v>0</v>
          </cell>
          <cell r="R443">
            <v>102</v>
          </cell>
          <cell r="S443">
            <v>0</v>
          </cell>
          <cell r="T443">
            <v>0</v>
          </cell>
          <cell r="U443">
            <v>0</v>
          </cell>
          <cell r="V443">
            <v>0</v>
          </cell>
          <cell r="W443">
            <v>0</v>
          </cell>
          <cell r="X443">
            <v>0</v>
          </cell>
          <cell r="Y443">
            <v>0</v>
          </cell>
          <cell r="Z443">
            <v>0</v>
          </cell>
          <cell r="AA443">
            <v>102</v>
          </cell>
          <cell r="AB443">
            <v>0</v>
          </cell>
          <cell r="AC443">
            <v>0</v>
          </cell>
          <cell r="AD443">
            <v>102</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row>
        <row r="444">
          <cell r="A444">
            <v>438</v>
          </cell>
          <cell r="B444" t="str">
            <v>E5. INSTITUCIONAL</v>
          </cell>
          <cell r="C444" t="str">
            <v>FORTALECER LAS CAPACIDADES DEL ESTADO CON ÉNFASIS EN LA ADMINISTRACIÓN DE JUSTICIA Y EFICIENCIA EN LOS PROCESOS DE REGULACIÓN Y CONTROL, CON INDEPENDENCIA Y AUTONOMÍA.</v>
          </cell>
          <cell r="D444" t="str">
            <v>INCREMENTAR LOS NIVELES DE SATISFACCIÓN DE LOS USUARIOS</v>
          </cell>
          <cell r="E444">
            <v>0</v>
          </cell>
          <cell r="F444" t="str">
            <v>01: ADMINISTRACIÓN CENTRAL</v>
          </cell>
          <cell r="G444" t="str">
            <v>COORDINACIÓN ZONAL 8</v>
          </cell>
          <cell r="H444" t="str">
            <v>SIN PROYECTO</v>
          </cell>
          <cell r="I444" t="str">
            <v>ADQUISICION DE MATERIALES Y REPUESTOS DE GASFITERIA  ELECTRICIDAD  CLIMATIZACION PARA LAS AGENCIAS PERTENECIENTES A LA COORDINACION ZONAL 8 DE REGISTRO CIVIL  IDENTIFICACION Y CEDULACION</v>
          </cell>
          <cell r="J444" t="str">
            <v>NUEVO</v>
          </cell>
          <cell r="K444" t="str">
            <v>53</v>
          </cell>
          <cell r="L444">
            <v>530819</v>
          </cell>
          <cell r="M444" t="str">
            <v>Accesorios e Insumos Químicos y Orgánicos</v>
          </cell>
          <cell r="N444">
            <v>901</v>
          </cell>
          <cell r="O444">
            <v>2</v>
          </cell>
          <cell r="P444">
            <v>0</v>
          </cell>
          <cell r="Q444">
            <v>0</v>
          </cell>
          <cell r="R444">
            <v>450</v>
          </cell>
          <cell r="S444">
            <v>0</v>
          </cell>
          <cell r="T444">
            <v>0</v>
          </cell>
          <cell r="U444">
            <v>0</v>
          </cell>
          <cell r="V444">
            <v>0</v>
          </cell>
          <cell r="W444">
            <v>0</v>
          </cell>
          <cell r="X444">
            <v>0</v>
          </cell>
          <cell r="Y444">
            <v>0</v>
          </cell>
          <cell r="Z444">
            <v>0</v>
          </cell>
          <cell r="AA444">
            <v>450</v>
          </cell>
          <cell r="AB444">
            <v>0</v>
          </cell>
          <cell r="AC444">
            <v>0</v>
          </cell>
          <cell r="AD444">
            <v>450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row>
        <row r="445">
          <cell r="A445">
            <v>439</v>
          </cell>
          <cell r="B445" t="str">
            <v>E5. INSTITUCIONAL</v>
          </cell>
          <cell r="C445" t="str">
            <v>FORTALECER LAS CAPACIDADES DEL ESTADO CON ÉNFASIS EN LA ADMINISTRACIÓN DE JUSTICIA Y EFICIENCIA EN LOS PROCESOS DE REGULACIÓN Y CONTROL, CON INDEPENDENCIA Y AUTONOMÍA.</v>
          </cell>
          <cell r="D445" t="str">
            <v>INCREMENTAR LOS NIVELES DE SATISFACCIÓN DE LOS USUARIOS</v>
          </cell>
          <cell r="E445">
            <v>0</v>
          </cell>
          <cell r="F445" t="str">
            <v>01: ADMINISTRACIÓN CENTRAL</v>
          </cell>
          <cell r="G445" t="str">
            <v>COORDINACIÓN ZONAL 8</v>
          </cell>
          <cell r="H445" t="str">
            <v>SIN PROYECTO</v>
          </cell>
          <cell r="I445" t="str">
            <v>ADQUISICION DE MATERIALES Y REPUESTOS DE GASFITERIA  ELECTRICIDAD  CLIMATIZACION PARA LAS AGENCIAS PERTENECIENTES A LA COORDINACION ZONAL 8 DE REGISTRO CIVIL  IDENTIFICACION Y CEDULACION</v>
          </cell>
          <cell r="J445" t="str">
            <v>NUEVO</v>
          </cell>
          <cell r="K445" t="str">
            <v>53</v>
          </cell>
          <cell r="L445">
            <v>530811</v>
          </cell>
          <cell r="M445" t="str">
            <v>Insumos, Materiales y Suministros para Construcción, Electricidad, Plomería, Carpintería, Señalización Vial, Navegación, Contra Incendios y Placas</v>
          </cell>
          <cell r="N445">
            <v>901</v>
          </cell>
          <cell r="O445">
            <v>2</v>
          </cell>
          <cell r="P445">
            <v>0</v>
          </cell>
          <cell r="Q445">
            <v>0</v>
          </cell>
          <cell r="R445">
            <v>11000</v>
          </cell>
          <cell r="S445">
            <v>0</v>
          </cell>
          <cell r="T445">
            <v>0</v>
          </cell>
          <cell r="U445">
            <v>0</v>
          </cell>
          <cell r="V445">
            <v>0</v>
          </cell>
          <cell r="W445">
            <v>0</v>
          </cell>
          <cell r="X445">
            <v>0</v>
          </cell>
          <cell r="Y445">
            <v>0</v>
          </cell>
          <cell r="Z445">
            <v>0</v>
          </cell>
          <cell r="AA445">
            <v>11000</v>
          </cell>
          <cell r="AB445">
            <v>0</v>
          </cell>
          <cell r="AC445">
            <v>0</v>
          </cell>
          <cell r="AD445">
            <v>11000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row>
        <row r="446">
          <cell r="A446">
            <v>440</v>
          </cell>
          <cell r="B446" t="str">
            <v>E5. INSTITUCIONAL</v>
          </cell>
          <cell r="C446" t="str">
            <v>FORTALECER LAS CAPACIDADES DEL ESTADO CON ÉNFASIS EN LA ADMINISTRACIÓN DE JUSTICIA Y EFICIENCIA EN LOS PROCESOS DE REGULACIÓN Y CONTROL, CON INDEPENDENCIA Y AUTONOMÍA.</v>
          </cell>
          <cell r="D446" t="str">
            <v>INCREMENTAR LOS NIVELES DE SATISFACCIÓN DE LOS USUARIOS</v>
          </cell>
          <cell r="E446">
            <v>0</v>
          </cell>
          <cell r="F446" t="str">
            <v>01: ADMINISTRACIÓN CENTRAL</v>
          </cell>
          <cell r="G446" t="str">
            <v>COORDINACIÓN ZONAL 8</v>
          </cell>
          <cell r="H446" t="str">
            <v>SIN PROYECTO</v>
          </cell>
          <cell r="I446" t="str">
            <v>ADQUISICION DE MATERIALES Y REPUESTOS DE GASFITERIA  ELECTRICIDAD  CLIMATIZACION PARA LAS AGENCIAS PERTENECIENTES A LA COORDINACION ZONAL 8 DE REGISTRO CIVIL  IDENTIFICACION Y CEDULACION</v>
          </cell>
          <cell r="J446" t="str">
            <v>NUEVO</v>
          </cell>
          <cell r="K446" t="str">
            <v>53</v>
          </cell>
          <cell r="L446">
            <v>530813</v>
          </cell>
          <cell r="M446" t="str">
            <v>Repuestos y Accesorios</v>
          </cell>
          <cell r="N446">
            <v>901</v>
          </cell>
          <cell r="O446">
            <v>2</v>
          </cell>
          <cell r="P446">
            <v>0</v>
          </cell>
          <cell r="Q446">
            <v>0</v>
          </cell>
          <cell r="R446">
            <v>15000</v>
          </cell>
          <cell r="S446">
            <v>0</v>
          </cell>
          <cell r="T446">
            <v>0</v>
          </cell>
          <cell r="U446">
            <v>0</v>
          </cell>
          <cell r="V446">
            <v>0</v>
          </cell>
          <cell r="W446">
            <v>0</v>
          </cell>
          <cell r="X446">
            <v>0</v>
          </cell>
          <cell r="Y446">
            <v>0</v>
          </cell>
          <cell r="Z446">
            <v>0</v>
          </cell>
          <cell r="AA446">
            <v>15000</v>
          </cell>
          <cell r="AB446">
            <v>0</v>
          </cell>
          <cell r="AC446">
            <v>0</v>
          </cell>
          <cell r="AD446">
            <v>15000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cell r="AS446">
            <v>0</v>
          </cell>
          <cell r="AT446">
            <v>0</v>
          </cell>
          <cell r="AU446">
            <v>0</v>
          </cell>
        </row>
        <row r="447">
          <cell r="A447">
            <v>441</v>
          </cell>
          <cell r="B447" t="str">
            <v>E5. INSTITUCIONAL</v>
          </cell>
          <cell r="C447" t="str">
            <v>FORTALECER LAS CAPACIDADES DEL ESTADO CON ÉNFASIS EN LA ADMINISTRACIÓN DE JUSTICIA Y EFICIENCIA EN LOS PROCESOS DE REGULACIÓN Y CONTROL, CON INDEPENDENCIA Y AUTONOMÍA.</v>
          </cell>
          <cell r="D447" t="str">
            <v>INCREMENTAR LOS NIVELES DE SATISFACCIÓN DE LOS USUARIOS</v>
          </cell>
          <cell r="E447">
            <v>0</v>
          </cell>
          <cell r="F447" t="str">
            <v>01: ADMINISTRACIÓN CENTRAL</v>
          </cell>
          <cell r="G447" t="str">
            <v>COORDINACIÓN ZONAL 8</v>
          </cell>
          <cell r="H447" t="str">
            <v>SIN PROYECTO</v>
          </cell>
          <cell r="I447" t="str">
            <v>SERVICIO DE MANTENIMIENTO DE INFRAESTRUCTURA CIVIL PARA LAS AGENCIAS PERTENECIENTES A LA COORDINACION ZONAL 8 DE REGISTRO CIVIL IDENTIFICACIN Y CEDULACION</v>
          </cell>
          <cell r="J447" t="str">
            <v>NUEVO</v>
          </cell>
          <cell r="K447" t="str">
            <v>53</v>
          </cell>
          <cell r="L447">
            <v>530402</v>
          </cell>
          <cell r="M447" t="str">
            <v>Edificios, Locales, Residencias y Cableado Estructurado (Instalación, Mantenimiento y Reparación)</v>
          </cell>
          <cell r="N447">
            <v>901</v>
          </cell>
          <cell r="O447">
            <v>2</v>
          </cell>
          <cell r="P447">
            <v>0</v>
          </cell>
          <cell r="Q447">
            <v>0</v>
          </cell>
          <cell r="R447">
            <v>50000</v>
          </cell>
          <cell r="S447">
            <v>0</v>
          </cell>
          <cell r="T447">
            <v>0</v>
          </cell>
          <cell r="U447">
            <v>0</v>
          </cell>
          <cell r="V447">
            <v>0</v>
          </cell>
          <cell r="W447">
            <v>0</v>
          </cell>
          <cell r="X447">
            <v>0</v>
          </cell>
          <cell r="Y447">
            <v>25000</v>
          </cell>
          <cell r="Z447">
            <v>0</v>
          </cell>
          <cell r="AA447">
            <v>0</v>
          </cell>
          <cell r="AB447">
            <v>0</v>
          </cell>
          <cell r="AC447">
            <v>0</v>
          </cell>
          <cell r="AD447">
            <v>25000</v>
          </cell>
          <cell r="AE447">
            <v>0</v>
          </cell>
          <cell r="AF447">
            <v>0</v>
          </cell>
          <cell r="AG447">
            <v>25000</v>
          </cell>
          <cell r="AH447">
            <v>0</v>
          </cell>
          <cell r="AI447">
            <v>0</v>
          </cell>
          <cell r="AJ447">
            <v>25000</v>
          </cell>
          <cell r="AK447">
            <v>0</v>
          </cell>
          <cell r="AL447">
            <v>0</v>
          </cell>
          <cell r="AM447">
            <v>0</v>
          </cell>
          <cell r="AN447">
            <v>0</v>
          </cell>
          <cell r="AO447">
            <v>0</v>
          </cell>
          <cell r="AP447">
            <v>0</v>
          </cell>
          <cell r="AQ447">
            <v>0</v>
          </cell>
          <cell r="AR447">
            <v>0</v>
          </cell>
          <cell r="AS447">
            <v>0</v>
          </cell>
          <cell r="AT447">
            <v>0</v>
          </cell>
          <cell r="AU447">
            <v>0</v>
          </cell>
        </row>
        <row r="448">
          <cell r="A448">
            <v>442</v>
          </cell>
          <cell r="B448" t="str">
            <v>E5. INSTITUCIONAL</v>
          </cell>
          <cell r="C448" t="str">
            <v>FORTALECER LAS CAPACIDADES DEL ESTADO CON ÉNFASIS EN LA ADMINISTRACIÓN DE JUSTICIA Y EFICIENCIA EN LOS PROCESOS DE REGULACIÓN Y CONTROL, CON INDEPENDENCIA Y AUTONOMÍA.</v>
          </cell>
          <cell r="D448" t="str">
            <v>INCREMENTAR LOS NIVELES DE SATISFACCIÓN DE LOS USUARIOS</v>
          </cell>
          <cell r="E448">
            <v>0</v>
          </cell>
          <cell r="F448" t="str">
            <v>01: ADMINISTRACIÓN CENTRAL</v>
          </cell>
          <cell r="G448" t="str">
            <v>COORDINACIÓN ZONAL 8</v>
          </cell>
          <cell r="H448" t="str">
            <v>SIN PROYECTO</v>
          </cell>
          <cell r="I448" t="str">
            <v>MANTENIMIENTO PREVENTIVO Y CORRECTIVODE LOS SISTEMAS DE VIDEO VIGILANCIA DE LAS  AGENCIAS DE LA COORDINACION ZONAL 8 DE REGISTRO CIVIL IDENTIFICACION Y CEDULACION</v>
          </cell>
          <cell r="J448" t="str">
            <v>NUEVO</v>
          </cell>
          <cell r="K448" t="str">
            <v>53</v>
          </cell>
          <cell r="L448">
            <v>530704</v>
          </cell>
          <cell r="M448" t="str">
            <v>Mantenimiento y Reparación de Equipos y Sistemas Informáticos</v>
          </cell>
          <cell r="N448">
            <v>901</v>
          </cell>
          <cell r="O448">
            <v>2</v>
          </cell>
          <cell r="P448">
            <v>0</v>
          </cell>
          <cell r="Q448">
            <v>0</v>
          </cell>
          <cell r="R448">
            <v>6300</v>
          </cell>
          <cell r="S448">
            <v>0</v>
          </cell>
          <cell r="T448">
            <v>0</v>
          </cell>
          <cell r="U448">
            <v>0</v>
          </cell>
          <cell r="V448">
            <v>0</v>
          </cell>
          <cell r="W448">
            <v>0</v>
          </cell>
          <cell r="X448">
            <v>0</v>
          </cell>
          <cell r="Y448">
            <v>0</v>
          </cell>
          <cell r="Z448">
            <v>0</v>
          </cell>
          <cell r="AA448">
            <v>0</v>
          </cell>
          <cell r="AB448">
            <v>0</v>
          </cell>
          <cell r="AC448">
            <v>0</v>
          </cell>
          <cell r="AD448">
            <v>0</v>
          </cell>
          <cell r="AE448">
            <v>3150</v>
          </cell>
          <cell r="AF448">
            <v>3150</v>
          </cell>
          <cell r="AG448">
            <v>3150</v>
          </cell>
          <cell r="AH448">
            <v>3150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row>
        <row r="449">
          <cell r="A449">
            <v>443</v>
          </cell>
          <cell r="B449" t="str">
            <v>E5. INSTITUCIONAL</v>
          </cell>
          <cell r="C449" t="str">
            <v>FORTALECER LAS CAPACIDADES DEL ESTADO CON ÉNFASIS EN LA ADMINISTRACIÓN DE JUSTICIA Y EFICIENCIA EN LOS PROCESOS DE REGULACIÓN Y CONTROL, CON INDEPENDENCIA Y AUTONOMÍA.</v>
          </cell>
          <cell r="D449" t="str">
            <v>INCREMENTAR LOS NIVELES DE SATISFACCIÓN DE LOS USUARIOS</v>
          </cell>
          <cell r="E449">
            <v>0</v>
          </cell>
          <cell r="F449" t="str">
            <v>01: ADMINISTRACIÓN CENTRAL</v>
          </cell>
          <cell r="G449" t="str">
            <v>COORDINACIÓN ZONAL 9</v>
          </cell>
          <cell r="H449" t="str">
            <v>SIN PROYECTO</v>
          </cell>
          <cell r="I449" t="str">
            <v>RENOVACIÓN CONTRATACIÓN ARRENDAMIENTO DE UN BIEN INMUEBLE PARA LA AGENCIA CALDERÓN DE LA COORDINACIÓN ZONAL 9 DE REGISTRO CIVIL, IDENTIFICACIÓN Y CEDULACIÓN</v>
          </cell>
          <cell r="J449" t="str">
            <v>ARRASTRE</v>
          </cell>
          <cell r="K449" t="str">
            <v>53</v>
          </cell>
          <cell r="L449">
            <v>530502</v>
          </cell>
          <cell r="M449" t="str">
            <v>Edificios, Locales y Residencias, Parqueaderos, Casilleros Judiciales y Bancarios (Arrendamiento)</v>
          </cell>
          <cell r="N449">
            <v>1701</v>
          </cell>
          <cell r="O449">
            <v>2</v>
          </cell>
          <cell r="P449">
            <v>0</v>
          </cell>
          <cell r="Q449">
            <v>0</v>
          </cell>
          <cell r="R449">
            <v>12604</v>
          </cell>
          <cell r="S449">
            <v>0</v>
          </cell>
          <cell r="T449">
            <v>0</v>
          </cell>
          <cell r="U449">
            <v>1096</v>
          </cell>
          <cell r="V449">
            <v>0</v>
          </cell>
          <cell r="W449">
            <v>1096</v>
          </cell>
          <cell r="X449">
            <v>1644</v>
          </cell>
          <cell r="Y449">
            <v>1096</v>
          </cell>
          <cell r="Z449">
            <v>1096</v>
          </cell>
          <cell r="AA449">
            <v>1096</v>
          </cell>
          <cell r="AB449">
            <v>1096</v>
          </cell>
          <cell r="AC449">
            <v>1096</v>
          </cell>
          <cell r="AD449">
            <v>1096</v>
          </cell>
          <cell r="AE449">
            <v>1361.37</v>
          </cell>
          <cell r="AF449">
            <v>1096</v>
          </cell>
          <cell r="AG449">
            <v>0</v>
          </cell>
          <cell r="AH449">
            <v>1096</v>
          </cell>
          <cell r="AI449">
            <v>0</v>
          </cell>
          <cell r="AJ449">
            <v>1096</v>
          </cell>
          <cell r="AK449">
            <v>0</v>
          </cell>
          <cell r="AL449">
            <v>1096</v>
          </cell>
          <cell r="AM449">
            <v>0</v>
          </cell>
          <cell r="AN449">
            <v>1096</v>
          </cell>
          <cell r="AO449">
            <v>2192</v>
          </cell>
          <cell r="AP449">
            <v>2192</v>
          </cell>
          <cell r="AQ449">
            <v>0</v>
          </cell>
          <cell r="AR449">
            <v>0</v>
          </cell>
          <cell r="AS449">
            <v>2740</v>
          </cell>
          <cell r="AT449">
            <v>2740</v>
          </cell>
          <cell r="AU449">
            <v>1644</v>
          </cell>
        </row>
        <row r="450">
          <cell r="A450">
            <v>444</v>
          </cell>
          <cell r="B450" t="str">
            <v>E5. INSTITUCIONAL</v>
          </cell>
          <cell r="C450" t="str">
            <v>FORTALECER LAS CAPACIDADES DEL ESTADO CON ÉNFASIS EN LA ADMINISTRACIÓN DE JUSTICIA Y EFICIENCIA EN LOS PROCESOS DE REGULACIÓN Y CONTROL, CON INDEPENDENCIA Y AUTONOMÍA.</v>
          </cell>
          <cell r="D450" t="str">
            <v>INCREMENTAR LOS NIVELES DE SATISFACCIÓN DE LOS USUARIOS</v>
          </cell>
          <cell r="E450">
            <v>0</v>
          </cell>
          <cell r="F450" t="str">
            <v>01: ADMINISTRACIÓN CENTRAL</v>
          </cell>
          <cell r="G450" t="str">
            <v>COORDINACIÓN ZONAL 9</v>
          </cell>
          <cell r="H450" t="str">
            <v>SIN PROYECTO</v>
          </cell>
          <cell r="I450" t="str">
            <v>RENOVACIÓN CONTRATACIÓN ARRENDAMIENTO DE UN BIEN INMUEBLE PARA LA AGENCIA TUMBACO DE LA COORDINACIÓN ZONAL 9 DE REGISTRO CIVIL, IDENTIFICACIÓN Y CEDULACIÓN</v>
          </cell>
          <cell r="J450" t="str">
            <v>ARRASTRE</v>
          </cell>
          <cell r="K450" t="str">
            <v>53</v>
          </cell>
          <cell r="L450">
            <v>530502</v>
          </cell>
          <cell r="M450" t="str">
            <v>Edificios, Locales y Residencias, Parqueaderos, Casilleros Judiciales y Bancarios (Arrendamiento)</v>
          </cell>
          <cell r="N450">
            <v>1701</v>
          </cell>
          <cell r="O450">
            <v>2</v>
          </cell>
          <cell r="P450">
            <v>0</v>
          </cell>
          <cell r="Q450">
            <v>0</v>
          </cell>
          <cell r="R450">
            <v>19445.400000000001</v>
          </cell>
          <cell r="S450">
            <v>0</v>
          </cell>
          <cell r="T450">
            <v>0</v>
          </cell>
          <cell r="U450">
            <v>1620.45</v>
          </cell>
          <cell r="V450">
            <v>1620.45</v>
          </cell>
          <cell r="W450">
            <v>1620.45</v>
          </cell>
          <cell r="X450">
            <v>1620.45</v>
          </cell>
          <cell r="Y450">
            <v>1620.45</v>
          </cell>
          <cell r="Z450">
            <v>1620.45</v>
          </cell>
          <cell r="AA450">
            <v>1620.45</v>
          </cell>
          <cell r="AB450">
            <v>1620.45</v>
          </cell>
          <cell r="AC450">
            <v>1620.45</v>
          </cell>
          <cell r="AD450">
            <v>1620.45</v>
          </cell>
          <cell r="AE450">
            <v>0</v>
          </cell>
          <cell r="AF450">
            <v>1620.45</v>
          </cell>
          <cell r="AG450">
            <v>0</v>
          </cell>
          <cell r="AH450">
            <v>1620.45</v>
          </cell>
          <cell r="AI450">
            <v>0</v>
          </cell>
          <cell r="AJ450">
            <v>1620.45</v>
          </cell>
          <cell r="AK450">
            <v>0</v>
          </cell>
          <cell r="AL450">
            <v>1620.45</v>
          </cell>
          <cell r="AM450">
            <v>0</v>
          </cell>
          <cell r="AN450">
            <v>1620.45</v>
          </cell>
          <cell r="AO450">
            <v>0</v>
          </cell>
          <cell r="AP450">
            <v>3240.9</v>
          </cell>
          <cell r="AQ450">
            <v>0</v>
          </cell>
          <cell r="AR450">
            <v>0</v>
          </cell>
          <cell r="AS450">
            <v>4861.3500000000004</v>
          </cell>
          <cell r="AT450">
            <v>4861.3500000000004</v>
          </cell>
          <cell r="AU450">
            <v>3240.9</v>
          </cell>
        </row>
        <row r="451">
          <cell r="A451">
            <v>445</v>
          </cell>
          <cell r="B451" t="str">
            <v>E5. INSTITUCIONAL</v>
          </cell>
          <cell r="C451" t="str">
            <v>FORTALECER LAS CAPACIDADES DEL ESTADO CON ÉNFASIS EN LA ADMINISTRACIÓN DE JUSTICIA Y EFICIENCIA EN LOS PROCESOS DE REGULACIÓN Y CONTROL, CON INDEPENDENCIA Y AUTONOMÍA.</v>
          </cell>
          <cell r="D451" t="str">
            <v>INCREMENTAR LOS NIVELES DE SATISFACCIÓN DE LOS USUARIOS</v>
          </cell>
          <cell r="E451">
            <v>0</v>
          </cell>
          <cell r="F451" t="str">
            <v>01: ADMINISTRACIÓN CENTRAL</v>
          </cell>
          <cell r="G451" t="str">
            <v>COORDINACIÓN ZONAL 9</v>
          </cell>
          <cell r="H451" t="str">
            <v>SIN PROYECTO</v>
          </cell>
          <cell r="I451" t="str">
            <v>RENOVACIÓN CONTRATACIÓN ARRENDAMIENTO DE UN BIEN INMUEBLE PARA LA AGENCIA MEJÍA DE LA COORDINACIÓN ZONAL 9 DE REGISTRO CIVIL, IDENTIFICACIÓN Y CEDULACIÓN</v>
          </cell>
          <cell r="J451" t="str">
            <v>ARRASTRE</v>
          </cell>
          <cell r="K451" t="str">
            <v>53</v>
          </cell>
          <cell r="L451">
            <v>530502</v>
          </cell>
          <cell r="M451" t="str">
            <v>Edificios, Locales y Residencias, Parqueaderos, Casilleros Judiciales y Bancarios (Arrendamiento)</v>
          </cell>
          <cell r="N451">
            <v>1701</v>
          </cell>
          <cell r="O451">
            <v>2</v>
          </cell>
          <cell r="P451">
            <v>0</v>
          </cell>
          <cell r="Q451">
            <v>0</v>
          </cell>
          <cell r="R451">
            <v>8400</v>
          </cell>
          <cell r="S451">
            <v>0</v>
          </cell>
          <cell r="T451">
            <v>0</v>
          </cell>
          <cell r="U451">
            <v>700</v>
          </cell>
          <cell r="V451">
            <v>0</v>
          </cell>
          <cell r="W451">
            <v>700</v>
          </cell>
          <cell r="X451">
            <v>1400</v>
          </cell>
          <cell r="Y451">
            <v>700</v>
          </cell>
          <cell r="Z451">
            <v>700</v>
          </cell>
          <cell r="AA451">
            <v>700</v>
          </cell>
          <cell r="AB451">
            <v>700</v>
          </cell>
          <cell r="AC451">
            <v>700</v>
          </cell>
          <cell r="AD451">
            <v>700</v>
          </cell>
          <cell r="AE451">
            <v>0</v>
          </cell>
          <cell r="AF451">
            <v>700</v>
          </cell>
          <cell r="AG451">
            <v>0</v>
          </cell>
          <cell r="AH451">
            <v>700</v>
          </cell>
          <cell r="AI451">
            <v>0</v>
          </cell>
          <cell r="AJ451">
            <v>700</v>
          </cell>
          <cell r="AK451">
            <v>0</v>
          </cell>
          <cell r="AL451">
            <v>700</v>
          </cell>
          <cell r="AM451">
            <v>0</v>
          </cell>
          <cell r="AN451">
            <v>700</v>
          </cell>
          <cell r="AO451">
            <v>0</v>
          </cell>
          <cell r="AP451">
            <v>1400</v>
          </cell>
          <cell r="AQ451">
            <v>0</v>
          </cell>
          <cell r="AR451">
            <v>0</v>
          </cell>
          <cell r="AS451">
            <v>2100</v>
          </cell>
          <cell r="AT451">
            <v>2100</v>
          </cell>
          <cell r="AU451">
            <v>1400</v>
          </cell>
        </row>
        <row r="452">
          <cell r="A452">
            <v>446</v>
          </cell>
          <cell r="B452" t="str">
            <v>E5. INSTITUCIONAL</v>
          </cell>
          <cell r="C452" t="str">
            <v>FORTALECER LAS CAPACIDADES DEL ESTADO CON ÉNFASIS EN LA ADMINISTRACIÓN DE JUSTICIA Y EFICIENCIA EN LOS PROCESOS DE REGULACIÓN Y CONTROL, CON INDEPENDENCIA Y AUTONOMÍA.</v>
          </cell>
          <cell r="D452" t="str">
            <v>INCREMENTAR LOS NIVELES DE SATISFACCIÓN DE LOS USUARIOS</v>
          </cell>
          <cell r="E452">
            <v>0</v>
          </cell>
          <cell r="F452" t="str">
            <v>01: ADMINISTRACIÓN CENTRAL</v>
          </cell>
          <cell r="G452" t="str">
            <v>COORDINACIÓN ZONAL 9</v>
          </cell>
          <cell r="H452" t="str">
            <v>SIN PROYECTO</v>
          </cell>
          <cell r="I452" t="str">
            <v>RENOVACIÓN CONTRATACIÓN ARRENDAMIENTO DE UN BIEN INMUEBLE PARA LA AGENCIA EL QUINCHE DE LA COORDINACIÓN ZONAL 9 DE REGISTRO CIVIL, IDENTIFICACIÓN Y CEDULACIÓN</v>
          </cell>
          <cell r="J452" t="str">
            <v>ARRASTRE</v>
          </cell>
          <cell r="K452" t="str">
            <v>53</v>
          </cell>
          <cell r="L452">
            <v>530502</v>
          </cell>
          <cell r="M452" t="str">
            <v>Edificios, Locales y Residencias, Parqueaderos, Casilleros Judiciales y Bancarios (Arrendamiento)</v>
          </cell>
          <cell r="N452">
            <v>1701</v>
          </cell>
          <cell r="O452">
            <v>2</v>
          </cell>
          <cell r="P452">
            <v>0</v>
          </cell>
          <cell r="Q452">
            <v>0</v>
          </cell>
          <cell r="R452">
            <v>4640</v>
          </cell>
          <cell r="S452">
            <v>0</v>
          </cell>
          <cell r="T452">
            <v>0</v>
          </cell>
          <cell r="U452">
            <v>400</v>
          </cell>
          <cell r="V452">
            <v>0</v>
          </cell>
          <cell r="W452">
            <v>400</v>
          </cell>
          <cell r="X452">
            <v>640</v>
          </cell>
          <cell r="Y452">
            <v>400</v>
          </cell>
          <cell r="Z452">
            <v>400</v>
          </cell>
          <cell r="AA452">
            <v>400</v>
          </cell>
          <cell r="AB452">
            <v>400</v>
          </cell>
          <cell r="AC452">
            <v>400</v>
          </cell>
          <cell r="AD452">
            <v>400</v>
          </cell>
          <cell r="AE452">
            <v>0</v>
          </cell>
          <cell r="AF452">
            <v>400</v>
          </cell>
          <cell r="AG452">
            <v>0</v>
          </cell>
          <cell r="AH452">
            <v>400</v>
          </cell>
          <cell r="AI452">
            <v>0</v>
          </cell>
          <cell r="AJ452">
            <v>400</v>
          </cell>
          <cell r="AK452">
            <v>0</v>
          </cell>
          <cell r="AL452">
            <v>400</v>
          </cell>
          <cell r="AM452">
            <v>0</v>
          </cell>
          <cell r="AN452">
            <v>400</v>
          </cell>
          <cell r="AO452">
            <v>0</v>
          </cell>
          <cell r="AP452">
            <v>800</v>
          </cell>
          <cell r="AQ452">
            <v>0</v>
          </cell>
          <cell r="AR452">
            <v>0</v>
          </cell>
          <cell r="AS452">
            <v>1040</v>
          </cell>
          <cell r="AT452">
            <v>1040</v>
          </cell>
          <cell r="AU452">
            <v>640</v>
          </cell>
        </row>
        <row r="453">
          <cell r="A453">
            <v>447</v>
          </cell>
          <cell r="B453" t="str">
            <v>E5. INSTITUCIONAL</v>
          </cell>
          <cell r="C453" t="str">
            <v>FORTALECER LAS CAPACIDADES DEL ESTADO CON ÉNFASIS EN LA ADMINISTRACIÓN DE JUSTICIA Y EFICIENCIA EN LOS PROCESOS DE REGULACIÓN Y CONTROL, CON INDEPENDENCIA Y AUTONOMÍA.</v>
          </cell>
          <cell r="D453" t="str">
            <v>INCREMENTAR LOS NIVELES DE SATISFACCIÓN DE LOS USUARIOS</v>
          </cell>
          <cell r="E453">
            <v>0</v>
          </cell>
          <cell r="F453" t="str">
            <v>01: ADMINISTRACIÓN CENTRAL</v>
          </cell>
          <cell r="G453" t="str">
            <v>COORDINACIÓN ZONAL 9</v>
          </cell>
          <cell r="H453" t="str">
            <v>SIN PROYECTO</v>
          </cell>
          <cell r="I453" t="str">
            <v>CONTRATACIÓN ARRENDAMIENTO DE UN BIEN INMUEBLE EN EL CANTÓN QUITO PARA EL CENTRO DE OPERACIONES-UNIDAD DE CONFERIMIENTO DE LA COORDINACIÓN ZONAL 9 DE REGISTRO CIVIL IDENTIFICACIÓN Y CEDULACIÓN</v>
          </cell>
          <cell r="J453" t="str">
            <v>ARRASTRE</v>
          </cell>
          <cell r="K453" t="str">
            <v>53</v>
          </cell>
          <cell r="L453">
            <v>530502</v>
          </cell>
          <cell r="M453" t="str">
            <v>Edificios, Locales y Residencias, Parqueaderos, Casilleros Judiciales y Bancarios (Arrendamiento)</v>
          </cell>
          <cell r="N453">
            <v>1701</v>
          </cell>
          <cell r="O453">
            <v>2</v>
          </cell>
          <cell r="P453">
            <v>0</v>
          </cell>
          <cell r="Q453">
            <v>0</v>
          </cell>
          <cell r="R453">
            <v>38586.239999999998</v>
          </cell>
          <cell r="S453">
            <v>0</v>
          </cell>
          <cell r="T453">
            <v>0</v>
          </cell>
          <cell r="U453">
            <v>3507.84</v>
          </cell>
          <cell r="V453">
            <v>3507.84</v>
          </cell>
          <cell r="W453">
            <v>3507.84</v>
          </cell>
          <cell r="X453">
            <v>3507.84</v>
          </cell>
          <cell r="Y453">
            <v>3507.84</v>
          </cell>
          <cell r="Z453">
            <v>3507.84</v>
          </cell>
          <cell r="AA453">
            <v>3507.84</v>
          </cell>
          <cell r="AB453">
            <v>3507.84</v>
          </cell>
          <cell r="AC453">
            <v>3507.84</v>
          </cell>
          <cell r="AD453">
            <v>3507.84</v>
          </cell>
          <cell r="AE453">
            <v>0</v>
          </cell>
          <cell r="AF453">
            <v>3507.84</v>
          </cell>
          <cell r="AG453">
            <v>0</v>
          </cell>
          <cell r="AH453">
            <v>3507.84</v>
          </cell>
          <cell r="AI453">
            <v>0</v>
          </cell>
          <cell r="AJ453">
            <v>3507.84</v>
          </cell>
          <cell r="AK453">
            <v>0</v>
          </cell>
          <cell r="AL453">
            <v>3507.84</v>
          </cell>
          <cell r="AM453">
            <v>0</v>
          </cell>
          <cell r="AN453">
            <v>3507.84</v>
          </cell>
          <cell r="AO453">
            <v>0</v>
          </cell>
          <cell r="AP453">
            <v>3507.84</v>
          </cell>
          <cell r="AQ453">
            <v>0</v>
          </cell>
          <cell r="AR453">
            <v>0</v>
          </cell>
          <cell r="AS453">
            <v>10523.52</v>
          </cell>
          <cell r="AT453">
            <v>10523.52</v>
          </cell>
          <cell r="AU453">
            <v>7015.68</v>
          </cell>
        </row>
        <row r="454">
          <cell r="A454">
            <v>448</v>
          </cell>
          <cell r="B454" t="str">
            <v>E5. INSTITUCIONAL</v>
          </cell>
          <cell r="C454" t="str">
            <v>FORTALECER LAS CAPACIDADES DEL ESTADO CON ÉNFASIS EN LA ADMINISTRACIÓN DE JUSTICIA Y EFICIENCIA EN LOS PROCESOS DE REGULACIÓN Y CONTROL, CON INDEPENDENCIA Y AUTONOMÍA.</v>
          </cell>
          <cell r="D454" t="str">
            <v>INCREMENTAR LOS NIVELES DE SATISFACCIÓN DE LOS USUARIOS</v>
          </cell>
          <cell r="E454">
            <v>0</v>
          </cell>
          <cell r="F454" t="str">
            <v>01: ADMINISTRACIÓN CENTRAL</v>
          </cell>
          <cell r="G454" t="str">
            <v>COORDINACIÓN ZONAL 9</v>
          </cell>
          <cell r="H454" t="str">
            <v>SIN PROYECTO</v>
          </cell>
          <cell r="I454" t="str">
            <v>CANCELACIÓN DEL SERVICIO DE AGUA POTABLE DE AGENCIAS DE LA ZONA 9 -2024</v>
          </cell>
          <cell r="J454" t="str">
            <v>NUEVO</v>
          </cell>
          <cell r="K454" t="str">
            <v>53</v>
          </cell>
          <cell r="L454">
            <v>530101</v>
          </cell>
          <cell r="M454" t="str">
            <v>Agua Potable</v>
          </cell>
          <cell r="N454">
            <v>1701</v>
          </cell>
          <cell r="O454">
            <v>2</v>
          </cell>
          <cell r="P454">
            <v>0</v>
          </cell>
          <cell r="Q454">
            <v>0</v>
          </cell>
          <cell r="R454">
            <v>2072.5700000000002</v>
          </cell>
          <cell r="S454">
            <v>190</v>
          </cell>
          <cell r="T454">
            <v>0</v>
          </cell>
          <cell r="U454">
            <v>180</v>
          </cell>
          <cell r="V454">
            <v>155.78</v>
          </cell>
          <cell r="W454">
            <v>170</v>
          </cell>
          <cell r="X454">
            <v>162.68</v>
          </cell>
          <cell r="Y454">
            <v>150</v>
          </cell>
          <cell r="Z454">
            <v>157.32</v>
          </cell>
          <cell r="AA454">
            <v>145</v>
          </cell>
          <cell r="AB454">
            <v>182.57</v>
          </cell>
          <cell r="AC454">
            <v>175</v>
          </cell>
          <cell r="AD454">
            <v>199.22</v>
          </cell>
          <cell r="AE454">
            <v>195</v>
          </cell>
          <cell r="AF454">
            <v>195</v>
          </cell>
          <cell r="AG454">
            <v>200</v>
          </cell>
          <cell r="AH454">
            <v>200</v>
          </cell>
          <cell r="AI454">
            <v>215</v>
          </cell>
          <cell r="AJ454">
            <v>215</v>
          </cell>
          <cell r="AK454">
            <v>205</v>
          </cell>
          <cell r="AL454">
            <v>205</v>
          </cell>
          <cell r="AM454">
            <v>200</v>
          </cell>
          <cell r="AN454">
            <v>200</v>
          </cell>
          <cell r="AO454">
            <v>200</v>
          </cell>
          <cell r="AP454">
            <v>200</v>
          </cell>
          <cell r="AQ454">
            <v>0</v>
          </cell>
          <cell r="AR454">
            <v>0</v>
          </cell>
          <cell r="AS454">
            <v>2072.5700000000002</v>
          </cell>
          <cell r="AT454">
            <v>2072.5700000000002</v>
          </cell>
          <cell r="AU454">
            <v>318.45999999999998</v>
          </cell>
        </row>
        <row r="455">
          <cell r="A455">
            <v>449</v>
          </cell>
          <cell r="B455" t="str">
            <v>E5. INSTITUCIONAL</v>
          </cell>
          <cell r="C455" t="str">
            <v>FORTALECER LAS CAPACIDADES DEL ESTADO CON ÉNFASIS EN LA ADMINISTRACIÓN DE JUSTICIA Y EFICIENCIA EN LOS PROCESOS DE REGULACIÓN Y CONTROL, CON INDEPENDENCIA Y AUTONOMÍA.</v>
          </cell>
          <cell r="D455" t="str">
            <v>INCREMENTAR LOS NIVELES DE SATISFACCIÓN DE LOS USUARIOS</v>
          </cell>
          <cell r="E455">
            <v>0</v>
          </cell>
          <cell r="F455" t="str">
            <v>01: ADMINISTRACIÓN CENTRAL</v>
          </cell>
          <cell r="G455" t="str">
            <v>COORDINACIÓN ZONAL 9</v>
          </cell>
          <cell r="H455" t="str">
            <v>SIN PROYECTO</v>
          </cell>
          <cell r="I455" t="str">
            <v>CANCELACIÓN DEL SERVICIO DE ENERGÍA ELÉCTRICA DE AGENCIAS DE LA ZONA 9 - 2024</v>
          </cell>
          <cell r="J455" t="str">
            <v>NUEVO</v>
          </cell>
          <cell r="K455" t="str">
            <v>53</v>
          </cell>
          <cell r="L455">
            <v>530104</v>
          </cell>
          <cell r="M455" t="str">
            <v>Energía Eléctrica</v>
          </cell>
          <cell r="N455">
            <v>1701</v>
          </cell>
          <cell r="O455">
            <v>2</v>
          </cell>
          <cell r="P455">
            <v>0</v>
          </cell>
          <cell r="Q455">
            <v>0</v>
          </cell>
          <cell r="R455">
            <v>13253.63</v>
          </cell>
          <cell r="S455">
            <v>1800</v>
          </cell>
          <cell r="T455">
            <v>0</v>
          </cell>
          <cell r="U455">
            <v>1500</v>
          </cell>
          <cell r="V455">
            <v>1293.3599999999999</v>
          </cell>
          <cell r="W455">
            <v>1500</v>
          </cell>
          <cell r="X455">
            <v>2000.47</v>
          </cell>
          <cell r="Y455">
            <v>1500</v>
          </cell>
          <cell r="Z455">
            <v>1403.16</v>
          </cell>
          <cell r="AA455">
            <v>1500</v>
          </cell>
          <cell r="AB455">
            <v>1500</v>
          </cell>
          <cell r="AC455">
            <v>1650</v>
          </cell>
          <cell r="AD455">
            <v>1650</v>
          </cell>
          <cell r="AE455">
            <v>1700</v>
          </cell>
          <cell r="AF455">
            <v>1700</v>
          </cell>
          <cell r="AG455">
            <v>1700</v>
          </cell>
          <cell r="AH455">
            <v>1700</v>
          </cell>
          <cell r="AI455">
            <v>1800</v>
          </cell>
          <cell r="AJ455">
            <v>1800</v>
          </cell>
          <cell r="AK455">
            <v>0</v>
          </cell>
          <cell r="AL455">
            <v>206.64</v>
          </cell>
          <cell r="AM455">
            <v>0</v>
          </cell>
          <cell r="AN455">
            <v>0</v>
          </cell>
          <cell r="AO455">
            <v>0</v>
          </cell>
          <cell r="AP455">
            <v>0</v>
          </cell>
          <cell r="AQ455">
            <v>0</v>
          </cell>
          <cell r="AR455">
            <v>0</v>
          </cell>
          <cell r="AS455">
            <v>13253.63</v>
          </cell>
          <cell r="AT455">
            <v>13253.63</v>
          </cell>
          <cell r="AU455">
            <v>3293.83</v>
          </cell>
        </row>
        <row r="456">
          <cell r="A456">
            <v>450</v>
          </cell>
          <cell r="B456" t="str">
            <v>E5. INSTITUCIONAL</v>
          </cell>
          <cell r="C456" t="str">
            <v>FORTALECER LAS CAPACIDADES DEL ESTADO CON ÉNFASIS EN LA ADMINISTRACIÓN DE JUSTICIA Y EFICIENCIA EN LOS PROCESOS DE REGULACIÓN Y CONTROL, CON INDEPENDENCIA Y AUTONOMÍA.</v>
          </cell>
          <cell r="D456" t="str">
            <v>INCREMENTAR LOS NIVELES DE SATISFACCIÓN DE LOS USUARIOS</v>
          </cell>
          <cell r="E456">
            <v>0</v>
          </cell>
          <cell r="F456" t="str">
            <v>01: ADMINISTRACIÓN CENTRAL</v>
          </cell>
          <cell r="G456" t="str">
            <v>COORDINACIÓN ZONAL 9</v>
          </cell>
          <cell r="H456" t="str">
            <v>SIN PROYECTO</v>
          </cell>
          <cell r="I456" t="str">
            <v>FONDOS DE REPOSICIÓN DE CAJA CHICA DE LA COORDINACIÓN ZONAL 9 DE REGISTRO CIVIL, IDENTIFICACIÓN Y CEDULACIÓN</v>
          </cell>
          <cell r="J456" t="str">
            <v>NUEVO</v>
          </cell>
          <cell r="K456" t="str">
            <v>53</v>
          </cell>
          <cell r="L456">
            <v>531601</v>
          </cell>
          <cell r="M456" t="str">
            <v>Fondos de Reposición Cajas Chicas</v>
          </cell>
          <cell r="N456">
            <v>1701</v>
          </cell>
          <cell r="O456">
            <v>2</v>
          </cell>
          <cell r="P456">
            <v>0</v>
          </cell>
          <cell r="Q456">
            <v>0</v>
          </cell>
          <cell r="R456">
            <v>200</v>
          </cell>
          <cell r="S456">
            <v>0</v>
          </cell>
          <cell r="T456">
            <v>0</v>
          </cell>
          <cell r="U456">
            <v>0</v>
          </cell>
          <cell r="V456">
            <v>0</v>
          </cell>
          <cell r="W456">
            <v>0</v>
          </cell>
          <cell r="X456">
            <v>0</v>
          </cell>
          <cell r="Y456">
            <v>0</v>
          </cell>
          <cell r="Z456">
            <v>0</v>
          </cell>
          <cell r="AA456">
            <v>0</v>
          </cell>
          <cell r="AB456">
            <v>0</v>
          </cell>
          <cell r="AC456">
            <v>100</v>
          </cell>
          <cell r="AD456">
            <v>100</v>
          </cell>
          <cell r="AE456">
            <v>0</v>
          </cell>
          <cell r="AF456">
            <v>0</v>
          </cell>
          <cell r="AG456">
            <v>0</v>
          </cell>
          <cell r="AH456">
            <v>0</v>
          </cell>
          <cell r="AI456">
            <v>0</v>
          </cell>
          <cell r="AJ456">
            <v>0</v>
          </cell>
          <cell r="AK456">
            <v>100</v>
          </cell>
          <cell r="AL456">
            <v>100</v>
          </cell>
          <cell r="AM456">
            <v>0</v>
          </cell>
          <cell r="AN456">
            <v>0</v>
          </cell>
          <cell r="AO456">
            <v>0</v>
          </cell>
          <cell r="AP456">
            <v>0</v>
          </cell>
          <cell r="AQ456">
            <v>0</v>
          </cell>
          <cell r="AR456">
            <v>0</v>
          </cell>
          <cell r="AS456">
            <v>0</v>
          </cell>
          <cell r="AT456">
            <v>0</v>
          </cell>
          <cell r="AU456">
            <v>0</v>
          </cell>
        </row>
        <row r="457">
          <cell r="A457">
            <v>451</v>
          </cell>
          <cell r="B457" t="str">
            <v>E5. INSTITUCIONAL</v>
          </cell>
          <cell r="C457" t="str">
            <v>FORTALECER LAS CAPACIDADES DEL ESTADO CON ÉNFASIS EN LA ADMINISTRACIÓN DE JUSTICIA Y EFICIENCIA EN LOS PROCESOS DE REGULACIÓN Y CONTROL, CON INDEPENDENCIA Y AUTONOMÍA.</v>
          </cell>
          <cell r="D457" t="str">
            <v>INCREMENTAR LOS NIVELES DE SATISFACCIÓN DE LOS USUARIOS</v>
          </cell>
          <cell r="E457">
            <v>0</v>
          </cell>
          <cell r="F457" t="str">
            <v>01: ADMINISTRACIÓN CENTRAL</v>
          </cell>
          <cell r="G457" t="str">
            <v>COORDINACIÓN ZONAL 9</v>
          </cell>
          <cell r="H457" t="str">
            <v>SIN PROYECTO</v>
          </cell>
          <cell r="I457" t="str">
            <v>SERVICIO DE PERITAJE PARA LA COORDINACIÓN ZONAL 9  DE REGISTRO CIVIL, IDENTIFICACIÓN Y CEDULACIÓN</v>
          </cell>
          <cell r="J457" t="str">
            <v>NUEVO</v>
          </cell>
          <cell r="K457" t="str">
            <v>57</v>
          </cell>
          <cell r="L457">
            <v>570206</v>
          </cell>
          <cell r="M457" t="str">
            <v>Costas Judiciales, Trámites Notariales, Legalización de Documentos y Arreglos Extrajudiciales</v>
          </cell>
          <cell r="N457">
            <v>1701</v>
          </cell>
          <cell r="O457">
            <v>2</v>
          </cell>
          <cell r="P457">
            <v>0</v>
          </cell>
          <cell r="Q457">
            <v>0</v>
          </cell>
          <cell r="R457">
            <v>200</v>
          </cell>
          <cell r="S457">
            <v>0</v>
          </cell>
          <cell r="T457">
            <v>0</v>
          </cell>
          <cell r="U457">
            <v>0</v>
          </cell>
          <cell r="V457">
            <v>0</v>
          </cell>
          <cell r="W457">
            <v>0</v>
          </cell>
          <cell r="X457">
            <v>0</v>
          </cell>
          <cell r="Y457">
            <v>0</v>
          </cell>
          <cell r="Z457">
            <v>0</v>
          </cell>
          <cell r="AA457">
            <v>100</v>
          </cell>
          <cell r="AB457">
            <v>0</v>
          </cell>
          <cell r="AC457">
            <v>0</v>
          </cell>
          <cell r="AD457">
            <v>0</v>
          </cell>
          <cell r="AE457">
            <v>0</v>
          </cell>
          <cell r="AF457">
            <v>0</v>
          </cell>
          <cell r="AG457">
            <v>0</v>
          </cell>
          <cell r="AH457">
            <v>0</v>
          </cell>
          <cell r="AI457">
            <v>100</v>
          </cell>
          <cell r="AJ457">
            <v>100</v>
          </cell>
          <cell r="AK457">
            <v>0</v>
          </cell>
          <cell r="AL457">
            <v>0</v>
          </cell>
          <cell r="AM457">
            <v>0</v>
          </cell>
          <cell r="AN457">
            <v>100</v>
          </cell>
          <cell r="AO457">
            <v>0</v>
          </cell>
          <cell r="AP457">
            <v>0</v>
          </cell>
          <cell r="AQ457">
            <v>0</v>
          </cell>
          <cell r="AR457">
            <v>0</v>
          </cell>
          <cell r="AS457">
            <v>0</v>
          </cell>
          <cell r="AT457">
            <v>0</v>
          </cell>
          <cell r="AU457">
            <v>0</v>
          </cell>
        </row>
        <row r="458">
          <cell r="A458">
            <v>452</v>
          </cell>
          <cell r="B458" t="str">
            <v>E5. INSTITUCIONAL</v>
          </cell>
          <cell r="C458" t="str">
            <v>FORTALECER LAS CAPACIDADES DEL ESTADO CON ÉNFASIS EN LA ADMINISTRACIÓN DE JUSTICIA Y EFICIENCIA EN LOS PROCESOS DE REGULACIÓN Y CONTROL, CON INDEPENDENCIA Y AUTONOMÍA.</v>
          </cell>
          <cell r="D458" t="str">
            <v>INCREMENTAR LOS NIVELES DE SATISFACCIÓN DE LOS USUARIOS</v>
          </cell>
          <cell r="E458">
            <v>0</v>
          </cell>
          <cell r="F458" t="str">
            <v>01: ADMINISTRACIÓN CENTRAL</v>
          </cell>
          <cell r="G458" t="str">
            <v>COORDINACIÓN ZONAL 9</v>
          </cell>
          <cell r="H458" t="str">
            <v>SIN PROYECTO</v>
          </cell>
          <cell r="I458" t="str">
            <v>SERVICIO DE CASILLEROS JUDICIALES DE LA COORDINACIÓN ZONAL 9 DE REGISTRO CIVIL, IDENTIFICACIÓN Y CEDULACIÓN</v>
          </cell>
          <cell r="J458" t="str">
            <v>NUEVO</v>
          </cell>
          <cell r="K458" t="str">
            <v>53</v>
          </cell>
          <cell r="L458">
            <v>530502</v>
          </cell>
          <cell r="M458" t="str">
            <v>Edificios, Locales y Residencias, Parqueaderos, Casilleros Judiciales y Bancarios (Arrendamiento)</v>
          </cell>
          <cell r="N458">
            <v>1701</v>
          </cell>
          <cell r="O458">
            <v>2</v>
          </cell>
          <cell r="P458">
            <v>0</v>
          </cell>
          <cell r="Q458">
            <v>0</v>
          </cell>
          <cell r="R458">
            <v>20</v>
          </cell>
          <cell r="S458">
            <v>0</v>
          </cell>
          <cell r="T458">
            <v>0</v>
          </cell>
          <cell r="U458">
            <v>0</v>
          </cell>
          <cell r="V458">
            <v>0</v>
          </cell>
          <cell r="W458">
            <v>0</v>
          </cell>
          <cell r="X458">
            <v>0</v>
          </cell>
          <cell r="Y458">
            <v>20</v>
          </cell>
          <cell r="Z458">
            <v>0</v>
          </cell>
          <cell r="AA458">
            <v>0</v>
          </cell>
          <cell r="AB458">
            <v>0</v>
          </cell>
          <cell r="AC458">
            <v>0</v>
          </cell>
          <cell r="AD458">
            <v>0</v>
          </cell>
          <cell r="AE458">
            <v>0</v>
          </cell>
          <cell r="AF458">
            <v>0</v>
          </cell>
          <cell r="AG458">
            <v>0</v>
          </cell>
          <cell r="AH458">
            <v>0</v>
          </cell>
          <cell r="AI458">
            <v>0</v>
          </cell>
          <cell r="AJ458">
            <v>20</v>
          </cell>
          <cell r="AK458">
            <v>0</v>
          </cell>
          <cell r="AL458">
            <v>0</v>
          </cell>
          <cell r="AM458">
            <v>0</v>
          </cell>
          <cell r="AN458">
            <v>0</v>
          </cell>
          <cell r="AO458">
            <v>0</v>
          </cell>
          <cell r="AP458">
            <v>0</v>
          </cell>
          <cell r="AQ458">
            <v>0</v>
          </cell>
          <cell r="AR458">
            <v>0</v>
          </cell>
          <cell r="AS458">
            <v>0</v>
          </cell>
          <cell r="AT458">
            <v>0</v>
          </cell>
          <cell r="AU458">
            <v>0</v>
          </cell>
        </row>
        <row r="459">
          <cell r="A459">
            <v>453</v>
          </cell>
          <cell r="B459" t="str">
            <v>E5. INSTITUCIONAL</v>
          </cell>
          <cell r="C459" t="str">
            <v>FORTALECER LAS CAPACIDADES DEL ESTADO CON ÉNFASIS EN LA ADMINISTRACIÓN DE JUSTICIA Y EFICIENCIA EN LOS PROCESOS DE REGULACIÓN Y CONTROL, CON INDEPENDENCIA Y AUTONOMÍA.</v>
          </cell>
          <cell r="D459" t="str">
            <v>INCREMENTAR LOS NIVELES DE SATISFACCIÓN DE LOS USUARIOS</v>
          </cell>
          <cell r="E459">
            <v>0</v>
          </cell>
          <cell r="F459" t="str">
            <v>01: ADMINISTRACIÓN CENTRAL</v>
          </cell>
          <cell r="G459" t="str">
            <v>COORDINACIÓN ZONAL 9</v>
          </cell>
          <cell r="H459" t="str">
            <v>SIN PROYECTO</v>
          </cell>
          <cell r="I459" t="str">
            <v>SERVICIO DE MANTENIMIENTO PREVENTIVO, CORRECTIVO, SUMINISTRO Y REPOSICION DE EQUIPOS, PARTES, PIEZAS, REPUESTOS Y CONSUMIBLES PARA SISTEMAS INTEGRADOS DE UPs,CONTRA INCENDIOS, ELECTRÓGENO, HIDRONEUMÁTICO, CLIMATIZACIÓN, CONTROL DE ACCESOS, ASCENSORES, ESC</v>
          </cell>
          <cell r="J459" t="str">
            <v>NUEVO</v>
          </cell>
          <cell r="K459" t="str">
            <v>53</v>
          </cell>
          <cell r="L459">
            <v>530404</v>
          </cell>
          <cell r="M459" t="str">
            <v>Maquinarias y Equipos (Instalación, Mantenimiento y Reparación)</v>
          </cell>
          <cell r="N459">
            <v>1701</v>
          </cell>
          <cell r="O459">
            <v>2</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row>
        <row r="460">
          <cell r="A460">
            <v>454</v>
          </cell>
          <cell r="B460" t="str">
            <v>E5. INSTITUCIONAL</v>
          </cell>
          <cell r="C460" t="str">
            <v>FORTALECER LAS CAPACIDADES DEL ESTADO CON ÉNFASIS EN LA ADMINISTRACIÓN DE JUSTICIA Y EFICIENCIA EN LOS PROCESOS DE REGULACIÓN Y CONTROL, CON INDEPENDENCIA Y AUTONOMÍA.</v>
          </cell>
          <cell r="D460" t="str">
            <v>INCREMENTAR LOS NIVELES DE SATISFACCIÓN DE LOS USUARIOS</v>
          </cell>
          <cell r="E460">
            <v>0</v>
          </cell>
          <cell r="F460" t="str">
            <v>01: ADMINISTRACIÓN CENTRAL</v>
          </cell>
          <cell r="G460" t="str">
            <v>COORDINACIÓN ZONAL 9</v>
          </cell>
          <cell r="H460" t="str">
            <v>SIN PROYECTO</v>
          </cell>
          <cell r="I460" t="str">
            <v>SERVICIO DE MANTENIMIENTO PREVENTIVO, CORRECTIVO, SUMINISTRO Y REPOSICION DE EQUIPOS, PARTES, PIEZAS, REPUESTOS Y CONSUMIBLES PARA SISTEMAS INTEGRADOS DE UPs,CONTRA INCENDIOS, ELECTRÓGENO, HIDRONEUMÁTICO, CLIMATIZACIÓN, CONTROL DE ACCESOS, ASCENSORES, ESC</v>
          </cell>
          <cell r="J460" t="str">
            <v>NUEVO</v>
          </cell>
          <cell r="K460" t="str">
            <v>53</v>
          </cell>
          <cell r="L460">
            <v>530813</v>
          </cell>
          <cell r="M460" t="str">
            <v>Repuestos y Accesorios</v>
          </cell>
          <cell r="N460">
            <v>1701</v>
          </cell>
          <cell r="O460">
            <v>2</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row>
        <row r="461">
          <cell r="A461">
            <v>455</v>
          </cell>
          <cell r="B461" t="str">
            <v>E5. INSTITUCIONAL</v>
          </cell>
          <cell r="C461" t="str">
            <v>FORTALECER LAS CAPACIDADES DEL ESTADO CON ÉNFASIS EN LA ADMINISTRACIÓN DE JUSTICIA Y EFICIENCIA EN LOS PROCESOS DE REGULACIÓN Y CONTROL, CON INDEPENDENCIA Y AUTONOMÍA.</v>
          </cell>
          <cell r="D461" t="str">
            <v>INCREMENTAR LOS NIVELES DE SATISFACCIÓN DE LOS USUARIOS</v>
          </cell>
          <cell r="E461">
            <v>0</v>
          </cell>
          <cell r="F461" t="str">
            <v>01: ADMINISTRACIÓN CENTRAL</v>
          </cell>
          <cell r="G461" t="str">
            <v>COORDINACIÓN ZONAL 9</v>
          </cell>
          <cell r="H461" t="str">
            <v>SIN PROYECTO</v>
          </cell>
          <cell r="I461" t="str">
            <v>SERVICIO DE ABASTECIMIENTO DE CUMBUSTIBLE PARA VEHÍCULOS DE LA COORDINACIÓN ZONAL 9 DE REGISTRO CIVIL, IDENTIFICACIÓN Y CEDULACIÓN</v>
          </cell>
          <cell r="J461" t="str">
            <v>NUEVO</v>
          </cell>
          <cell r="K461" t="str">
            <v>53</v>
          </cell>
          <cell r="L461">
            <v>530255</v>
          </cell>
          <cell r="M461" t="str">
            <v>Combustibles</v>
          </cell>
          <cell r="N461">
            <v>1701</v>
          </cell>
          <cell r="O461">
            <v>2</v>
          </cell>
          <cell r="P461">
            <v>0</v>
          </cell>
          <cell r="Q461">
            <v>0</v>
          </cell>
          <cell r="R461">
            <v>5593.75</v>
          </cell>
          <cell r="S461">
            <v>0</v>
          </cell>
          <cell r="T461">
            <v>0</v>
          </cell>
          <cell r="U461">
            <v>570</v>
          </cell>
          <cell r="V461">
            <v>5593.75</v>
          </cell>
          <cell r="W461">
            <v>570</v>
          </cell>
          <cell r="X461">
            <v>0</v>
          </cell>
          <cell r="Y461">
            <v>570</v>
          </cell>
          <cell r="Z461">
            <v>0</v>
          </cell>
          <cell r="AA461">
            <v>570</v>
          </cell>
          <cell r="AB461">
            <v>0</v>
          </cell>
          <cell r="AC461">
            <v>570</v>
          </cell>
          <cell r="AD461">
            <v>0</v>
          </cell>
          <cell r="AE461">
            <v>570</v>
          </cell>
          <cell r="AF461">
            <v>0</v>
          </cell>
          <cell r="AG461">
            <v>570</v>
          </cell>
          <cell r="AH461">
            <v>0</v>
          </cell>
          <cell r="AI461">
            <v>570</v>
          </cell>
          <cell r="AJ461">
            <v>0</v>
          </cell>
          <cell r="AK461">
            <v>570</v>
          </cell>
          <cell r="AL461">
            <v>0</v>
          </cell>
          <cell r="AM461">
            <v>570</v>
          </cell>
          <cell r="AN461">
            <v>0</v>
          </cell>
          <cell r="AO461">
            <v>570</v>
          </cell>
          <cell r="AP461">
            <v>0</v>
          </cell>
          <cell r="AQ461">
            <v>0</v>
          </cell>
          <cell r="AR461">
            <v>0</v>
          </cell>
          <cell r="AS461">
            <v>5593.75</v>
          </cell>
          <cell r="AT461">
            <v>5593.75</v>
          </cell>
          <cell r="AU461">
            <v>5593.75</v>
          </cell>
        </row>
        <row r="462">
          <cell r="A462">
            <v>456</v>
          </cell>
          <cell r="B462" t="str">
            <v>E5. INSTITUCIONAL</v>
          </cell>
          <cell r="C462" t="str">
            <v>FORTALECER LAS CAPACIDADES DEL ESTADO CON ÉNFASIS EN LA ADMINISTRACIÓN DE JUSTICIA Y EFICIENCIA EN LOS PROCESOS DE REGULACIÓN Y CONTROL, CON INDEPENDENCIA Y AUTONOMÍA.</v>
          </cell>
          <cell r="D462" t="str">
            <v>INCREMENTAR LOS NIVELES DE SATISFACCIÓN DE LOS USUARIOS</v>
          </cell>
          <cell r="E462">
            <v>0</v>
          </cell>
          <cell r="F462" t="str">
            <v>01: ADMINISTRACIÓN CENTRAL</v>
          </cell>
          <cell r="G462" t="str">
            <v>COORDINACIÓN ZONAL 9</v>
          </cell>
          <cell r="H462" t="str">
            <v>SIN PROYECTO</v>
          </cell>
          <cell r="I462" t="str">
            <v>REALIZAR PAGO DE TASAS GENERALES, IMPUESTOS,CONTRIBUCIONES, PERMISOS, MATRICULACIÓN, REVISIÓN,LICENCIAS Y PATENTES DE LA COORDINACIÓN ZONAL 9 DE REGISTRO CIVIL, IDENTIFICACIÓN Y CEDULACIÓN</v>
          </cell>
          <cell r="J462" t="str">
            <v>NUEVO</v>
          </cell>
          <cell r="K462" t="str">
            <v>57</v>
          </cell>
          <cell r="L462">
            <v>570102</v>
          </cell>
          <cell r="M462" t="str">
            <v>Tasas Generales, Impuestos, Contribuciones, Permisos, Licencias y Patentes</v>
          </cell>
          <cell r="N462">
            <v>1701</v>
          </cell>
          <cell r="O462">
            <v>2</v>
          </cell>
          <cell r="P462">
            <v>0</v>
          </cell>
          <cell r="Q462">
            <v>0</v>
          </cell>
          <cell r="R462">
            <v>1500</v>
          </cell>
          <cell r="S462">
            <v>0</v>
          </cell>
          <cell r="T462">
            <v>0</v>
          </cell>
          <cell r="U462">
            <v>0</v>
          </cell>
          <cell r="V462">
            <v>0</v>
          </cell>
          <cell r="W462">
            <v>0</v>
          </cell>
          <cell r="X462">
            <v>605.91999999999996</v>
          </cell>
          <cell r="Y462">
            <v>500</v>
          </cell>
          <cell r="Z462">
            <v>0</v>
          </cell>
          <cell r="AA462">
            <v>0</v>
          </cell>
          <cell r="AB462">
            <v>0</v>
          </cell>
          <cell r="AC462">
            <v>0</v>
          </cell>
          <cell r="AD462">
            <v>0</v>
          </cell>
          <cell r="AE462">
            <v>500</v>
          </cell>
          <cell r="AF462">
            <v>394.08</v>
          </cell>
          <cell r="AG462">
            <v>0</v>
          </cell>
          <cell r="AH462">
            <v>0</v>
          </cell>
          <cell r="AI462">
            <v>0</v>
          </cell>
          <cell r="AJ462">
            <v>0</v>
          </cell>
          <cell r="AK462">
            <v>500</v>
          </cell>
          <cell r="AL462">
            <v>500</v>
          </cell>
          <cell r="AM462">
            <v>0</v>
          </cell>
          <cell r="AN462">
            <v>0</v>
          </cell>
          <cell r="AO462">
            <v>0</v>
          </cell>
          <cell r="AP462">
            <v>0</v>
          </cell>
          <cell r="AQ462">
            <v>0</v>
          </cell>
          <cell r="AR462">
            <v>0</v>
          </cell>
          <cell r="AS462">
            <v>823.03</v>
          </cell>
          <cell r="AT462">
            <v>605.91999999999996</v>
          </cell>
          <cell r="AU462">
            <v>605.91999999999996</v>
          </cell>
        </row>
        <row r="463">
          <cell r="A463">
            <v>457</v>
          </cell>
          <cell r="B463" t="str">
            <v>E5. INSTITUCIONAL</v>
          </cell>
          <cell r="C463" t="str">
            <v>FORTALECER LAS CAPACIDADES DEL ESTADO CON ÉNFASIS EN LA ADMINISTRACIÓN DE JUSTICIA Y EFICIENCIA EN LOS PROCESOS DE REGULACIÓN Y CONTROL, CON INDEPENDENCIA Y AUTONOMÍA.</v>
          </cell>
          <cell r="D463" t="str">
            <v>INCREMENTAR LOS NIVELES DE SATISFACCIÓN DE LOS USUARIOS</v>
          </cell>
          <cell r="E463">
            <v>0</v>
          </cell>
          <cell r="F463" t="str">
            <v>01: ADMINISTRACIÓN CENTRAL</v>
          </cell>
          <cell r="G463" t="str">
            <v>COORDINACIÓN ZONAL 9</v>
          </cell>
          <cell r="H463" t="str">
            <v>SIN PROYECTO</v>
          </cell>
          <cell r="I463" t="str">
            <v>SERVICIO DE MANTENIMIENTO Y REPARACIÓN DE SILLAS DE LA COORDINACIÓN     ZONAL 9 DE REGISTRO  CIVIL IDENTIFICACION Y CEDULACION</v>
          </cell>
          <cell r="J463" t="str">
            <v>NUEVO</v>
          </cell>
          <cell r="K463" t="str">
            <v>53</v>
          </cell>
          <cell r="L463">
            <v>530403</v>
          </cell>
          <cell r="M463" t="str">
            <v>Mobiliarios (Instalación, Mantenimiento y Reparación)</v>
          </cell>
          <cell r="N463">
            <v>1701</v>
          </cell>
          <cell r="O463">
            <v>2</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row>
        <row r="464">
          <cell r="A464">
            <v>458</v>
          </cell>
          <cell r="B464" t="str">
            <v>E5. INSTITUCIONAL</v>
          </cell>
          <cell r="C464" t="str">
            <v>FORTALECER LAS CAPACIDADES DEL ESTADO CON ÉNFASIS EN LA ADMINISTRACIÓN DE JUSTICIA Y EFICIENCIA EN LOS PROCESOS DE REGULACIÓN Y CONTROL, CON INDEPENDENCIA Y AUTONOMÍA.</v>
          </cell>
          <cell r="D464" t="str">
            <v>INCREMENTAR LOS NIVELES DE SATISFACCIÓN DE LOS USUARIOS</v>
          </cell>
          <cell r="E464">
            <v>0</v>
          </cell>
          <cell r="F464" t="str">
            <v>01: ADMINISTRACIÓN CENTRAL</v>
          </cell>
          <cell r="G464" t="str">
            <v>COORDINACIÓN ZONAL 9</v>
          </cell>
          <cell r="H464" t="str">
            <v>SIN PROYECTO</v>
          </cell>
          <cell r="I464" t="str">
            <v>PAGO POR USO DE BIEN INMUEBLE DE AGENCIA RUMIÑAHUI DE LA COORDINACIÓN ZONAL 9 REGISTRO CIVIL IDENTIFICACIÓN Y CEDULACIÓN CORRESPONDIENTE AL PERIODO DEL 21 DE NOVIEMBRE 2023 AL 29 DE FEBRERO DEL 2024, CON LA EMPRESA MENDOZA PEÑA S.C.C.</v>
          </cell>
          <cell r="J464" t="str">
            <v>NUEVO</v>
          </cell>
          <cell r="K464" t="str">
            <v>53</v>
          </cell>
          <cell r="L464">
            <v>530502</v>
          </cell>
          <cell r="M464" t="str">
            <v>Edificios, Locales y Residencias, Parqueaderos, Casilleros Judiciales y Bancarios (Arrendamiento)</v>
          </cell>
          <cell r="N464">
            <v>1701</v>
          </cell>
          <cell r="O464">
            <v>2</v>
          </cell>
          <cell r="P464">
            <v>0</v>
          </cell>
          <cell r="Q464">
            <v>0</v>
          </cell>
          <cell r="R464">
            <v>10138.129999999999</v>
          </cell>
          <cell r="S464">
            <v>0</v>
          </cell>
          <cell r="T464">
            <v>0</v>
          </cell>
          <cell r="U464">
            <v>9247.82</v>
          </cell>
          <cell r="V464">
            <v>0</v>
          </cell>
          <cell r="W464">
            <v>0</v>
          </cell>
          <cell r="X464">
            <v>0</v>
          </cell>
          <cell r="Y464">
            <v>0</v>
          </cell>
          <cell r="Z464">
            <v>0</v>
          </cell>
          <cell r="AA464">
            <v>0</v>
          </cell>
          <cell r="AB464">
            <v>10138.129999999999</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row>
        <row r="465">
          <cell r="A465">
            <v>459</v>
          </cell>
          <cell r="B465" t="str">
            <v>E5. INSTITUCIONAL</v>
          </cell>
          <cell r="C465" t="str">
            <v>FORTALECER LAS CAPACIDADES DEL ESTADO CON ÉNFASIS EN LA ADMINISTRACIÓN DE JUSTICIA Y EFICIENCIA EN LOS PROCESOS DE REGULACIÓN Y CONTROL, CON INDEPENDENCIA Y AUTONOMÍA.</v>
          </cell>
          <cell r="D465" t="str">
            <v>INCREMENTAR LOS NIVELES DE SATISFACCIÓN DE LOS USUARIOS</v>
          </cell>
          <cell r="E465">
            <v>0</v>
          </cell>
          <cell r="F465" t="str">
            <v>01: ADMINISTRACIÓN CENTRAL</v>
          </cell>
          <cell r="G465" t="str">
            <v>COORDINACIÓN ZONAL 9</v>
          </cell>
          <cell r="H465" t="str">
            <v>SIN PROYECTO</v>
          </cell>
          <cell r="I465" t="str">
            <v>SERVICIO  DE MANTENIMIENTO PREVENTIVO, CORRECTIVO Y  ADECUACIONES EN INFRAESTRUCTURA CIVIL DE LAS AGENCIAS DE LA COORDINACIÓN ZONAL 9 DE REGISTRO CIVIL, IDENTIFICACIÓN Y CEDULACIÓN</v>
          </cell>
          <cell r="J465" t="str">
            <v>NUEVO</v>
          </cell>
          <cell r="K465" t="str">
            <v>53</v>
          </cell>
          <cell r="L465">
            <v>530402</v>
          </cell>
          <cell r="M465" t="str">
            <v>Edificios, Locales, Residencias y Cableado Estructurado (Instalación, Mantenimiento y Reparación)</v>
          </cell>
          <cell r="N465">
            <v>1701</v>
          </cell>
          <cell r="O465">
            <v>2</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row>
        <row r="466">
          <cell r="A466">
            <v>460</v>
          </cell>
          <cell r="B466" t="str">
            <v>E5. INSTITUCIONAL</v>
          </cell>
          <cell r="C466" t="str">
            <v>FORTALECER LAS CAPACIDADES DEL ESTADO CON ÉNFASIS EN LA ADMINISTRACIÓN DE JUSTICIA Y EFICIENCIA EN LOS PROCESOS DE REGULACIÓN Y CONTROL, CON INDEPENDENCIA Y AUTONOMÍA.</v>
          </cell>
          <cell r="D466" t="str">
            <v>INCREMENTAR LOS NIVELES DE SATISFACCIÓN DE LOS USUARIOS</v>
          </cell>
          <cell r="E466">
            <v>0</v>
          </cell>
          <cell r="F466" t="str">
            <v>01: ADMINISTRACIÓN CENTRAL</v>
          </cell>
          <cell r="G466" t="str">
            <v>COORDINACIÓN ZONAL 9</v>
          </cell>
          <cell r="H466" t="str">
            <v>SIN PROYECTO</v>
          </cell>
          <cell r="I466" t="str">
            <v>ADQUISICIÓN DE ROLLOS DE PAPEL TÉRMICO PARA LOS EQUIPOS DE IMPRESIÓN DE COMPROBANTES DE PAGO DE LA COORDINACION ZONAL 9</v>
          </cell>
          <cell r="J466" t="str">
            <v>NUEVO</v>
          </cell>
          <cell r="K466" t="str">
            <v>53</v>
          </cell>
          <cell r="L466">
            <v>530804</v>
          </cell>
          <cell r="M466" t="str">
            <v>Materiales de Oficina</v>
          </cell>
          <cell r="N466">
            <v>1701</v>
          </cell>
          <cell r="O466">
            <v>2</v>
          </cell>
          <cell r="P466">
            <v>0</v>
          </cell>
          <cell r="Q466">
            <v>0</v>
          </cell>
          <cell r="R466">
            <v>6372</v>
          </cell>
          <cell r="S466">
            <v>0</v>
          </cell>
          <cell r="T466">
            <v>0</v>
          </cell>
          <cell r="U466">
            <v>0</v>
          </cell>
          <cell r="V466">
            <v>0</v>
          </cell>
          <cell r="W466">
            <v>0</v>
          </cell>
          <cell r="X466">
            <v>0</v>
          </cell>
          <cell r="Y466">
            <v>72</v>
          </cell>
          <cell r="Z466">
            <v>0</v>
          </cell>
          <cell r="AA466">
            <v>0</v>
          </cell>
          <cell r="AB466">
            <v>0</v>
          </cell>
          <cell r="AC466">
            <v>0</v>
          </cell>
          <cell r="AD466">
            <v>6372</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row>
        <row r="467">
          <cell r="A467">
            <v>461</v>
          </cell>
          <cell r="B467" t="str">
            <v>E5. INSTITUCIONAL</v>
          </cell>
          <cell r="C467" t="str">
            <v>FORTALECER LAS CAPACIDADES DEL ESTADO CON ÉNFASIS EN LA ADMINISTRACIÓN DE JUSTICIA Y EFICIENCIA EN LOS PROCESOS DE REGULACIÓN Y CONTROL, CON INDEPENDENCIA Y AUTONOMÍA.</v>
          </cell>
          <cell r="D467" t="str">
            <v>INCREMENTAR LOS NIVELES DE SATISFACCIÓN DE LOS USUARIOS</v>
          </cell>
          <cell r="E467">
            <v>0</v>
          </cell>
          <cell r="F467" t="str">
            <v>01: ADMINISTRACIÓN CENTRAL</v>
          </cell>
          <cell r="G467" t="str">
            <v>COORDINACIÓN ZONAL 9</v>
          </cell>
          <cell r="H467" t="str">
            <v>SIN PROYECTO</v>
          </cell>
          <cell r="I467" t="str">
            <v>CONTRATACIÓN ARRENDAMIENTO DE UN BIEN INMUEBLE PARA LA AGENCIA RUMIÑAHUI DE LA COORDINACIÓN ZONAL 9 DE REGISTRO CIVIL IDENTIFICACIÓN Y CEDULACIÓN</v>
          </cell>
          <cell r="J467" t="str">
            <v>NUEVO</v>
          </cell>
          <cell r="K467" t="str">
            <v>53</v>
          </cell>
          <cell r="L467">
            <v>530502</v>
          </cell>
          <cell r="M467" t="str">
            <v>Edificios, Locales y Residencias, Parqueaderos, Casilleros Judiciales y Bancarios (Arrendamiento)</v>
          </cell>
          <cell r="N467">
            <v>1701</v>
          </cell>
          <cell r="O467">
            <v>2</v>
          </cell>
          <cell r="P467">
            <v>0</v>
          </cell>
          <cell r="Q467">
            <v>0</v>
          </cell>
          <cell r="R467">
            <v>30414.400000000001</v>
          </cell>
          <cell r="S467">
            <v>0</v>
          </cell>
          <cell r="T467">
            <v>0</v>
          </cell>
          <cell r="U467">
            <v>0</v>
          </cell>
          <cell r="V467">
            <v>0</v>
          </cell>
          <cell r="W467">
            <v>3963.35</v>
          </cell>
          <cell r="X467">
            <v>0</v>
          </cell>
          <cell r="Y467">
            <v>3963.35</v>
          </cell>
          <cell r="Z467">
            <v>3041.44</v>
          </cell>
          <cell r="AA467">
            <v>3963.35</v>
          </cell>
          <cell r="AB467">
            <v>3041.44</v>
          </cell>
          <cell r="AC467">
            <v>3963.35</v>
          </cell>
          <cell r="AD467">
            <v>3041.44</v>
          </cell>
          <cell r="AE467">
            <v>3963.35</v>
          </cell>
          <cell r="AF467">
            <v>3041.44</v>
          </cell>
          <cell r="AG467">
            <v>344.92</v>
          </cell>
          <cell r="AH467">
            <v>3041.44</v>
          </cell>
          <cell r="AI467">
            <v>0</v>
          </cell>
          <cell r="AJ467">
            <v>3041.44</v>
          </cell>
          <cell r="AK467">
            <v>0</v>
          </cell>
          <cell r="AL467">
            <v>3041.44</v>
          </cell>
          <cell r="AM467">
            <v>0</v>
          </cell>
          <cell r="AN467">
            <v>3041.44</v>
          </cell>
          <cell r="AO467">
            <v>0</v>
          </cell>
          <cell r="AP467">
            <v>6082.88</v>
          </cell>
          <cell r="AQ467">
            <v>0</v>
          </cell>
          <cell r="AR467">
            <v>0</v>
          </cell>
          <cell r="AS467">
            <v>30414.400000000001</v>
          </cell>
          <cell r="AT467">
            <v>30414.400000000001</v>
          </cell>
          <cell r="AU467">
            <v>0</v>
          </cell>
        </row>
        <row r="468">
          <cell r="A468">
            <v>462</v>
          </cell>
          <cell r="B468" t="str">
            <v>E5. INSTITUCIONAL</v>
          </cell>
          <cell r="C468" t="str">
            <v>FORTALECER LAS CAPACIDADES DEL ESTADO CON ÉNFASIS EN LA ADMINISTRACIÓN DE JUSTICIA Y EFICIENCIA EN LOS PROCESOS DE REGULACIÓN Y CONTROL, CON INDEPENDENCIA Y AUTONOMÍA.</v>
          </cell>
          <cell r="D468" t="str">
            <v>INCREMENTAR LOS NIVELES DE SATISFACCIÓN DE LOS USUARIOS</v>
          </cell>
          <cell r="E468">
            <v>0</v>
          </cell>
          <cell r="F468" t="str">
            <v>01: ADMINISTRACIÓN CENTRAL</v>
          </cell>
          <cell r="G468" t="str">
            <v>COORDINACIÓN ZONAL 9</v>
          </cell>
          <cell r="H468" t="str">
            <v>SIN PROYECTO</v>
          </cell>
          <cell r="I468" t="str">
            <v>PAGO DE VIATICOS A FUNCIONARIOS Y SERVIDORES DE LA COORDINACIÓN ZONAL 9 DE REGISTRO CIVIL, IDENTIFICACIÓN Y CEDULACIÓN</v>
          </cell>
          <cell r="J468" t="str">
            <v>NUEVO</v>
          </cell>
          <cell r="K468" t="str">
            <v>53</v>
          </cell>
          <cell r="L468">
            <v>530303</v>
          </cell>
          <cell r="M468" t="str">
            <v>Viáticos y Subsistencias en el Interior</v>
          </cell>
          <cell r="N468">
            <v>1701</v>
          </cell>
          <cell r="O468">
            <v>2</v>
          </cell>
          <cell r="P468">
            <v>0</v>
          </cell>
          <cell r="Q468">
            <v>0</v>
          </cell>
          <cell r="R468">
            <v>533.67999999999995</v>
          </cell>
          <cell r="S468">
            <v>0</v>
          </cell>
          <cell r="T468">
            <v>0</v>
          </cell>
          <cell r="U468">
            <v>0</v>
          </cell>
          <cell r="V468">
            <v>0</v>
          </cell>
          <cell r="W468">
            <v>0</v>
          </cell>
          <cell r="X468">
            <v>0</v>
          </cell>
          <cell r="Y468">
            <v>500</v>
          </cell>
          <cell r="Z468">
            <v>0</v>
          </cell>
          <cell r="AA468">
            <v>0</v>
          </cell>
          <cell r="AB468">
            <v>0</v>
          </cell>
          <cell r="AC468">
            <v>0</v>
          </cell>
          <cell r="AD468">
            <v>0</v>
          </cell>
          <cell r="AE468">
            <v>500</v>
          </cell>
          <cell r="AF468">
            <v>201.19</v>
          </cell>
          <cell r="AG468">
            <v>0</v>
          </cell>
          <cell r="AH468">
            <v>0</v>
          </cell>
          <cell r="AI468">
            <v>0</v>
          </cell>
          <cell r="AJ468">
            <v>0</v>
          </cell>
          <cell r="AK468">
            <v>408.23</v>
          </cell>
          <cell r="AL468">
            <v>332.49</v>
          </cell>
          <cell r="AM468">
            <v>0</v>
          </cell>
          <cell r="AN468">
            <v>0</v>
          </cell>
          <cell r="AO468">
            <v>0</v>
          </cell>
          <cell r="AP468">
            <v>0</v>
          </cell>
          <cell r="AQ468">
            <v>0</v>
          </cell>
          <cell r="AR468">
            <v>0</v>
          </cell>
          <cell r="AS468">
            <v>0</v>
          </cell>
          <cell r="AT468">
            <v>0</v>
          </cell>
          <cell r="AU468">
            <v>0</v>
          </cell>
        </row>
        <row r="469">
          <cell r="A469">
            <v>463</v>
          </cell>
          <cell r="B469" t="str">
            <v>E5. INSTITUCIONAL</v>
          </cell>
          <cell r="C469" t="str">
            <v>FORTALECER LAS CAPACIDADES DEL ESTADO CON ÉNFASIS EN LA ADMINISTRACIÓN DE JUSTICIA Y EFICIENCIA EN LOS PROCESOS DE REGULACIÓN Y CONTROL, CON INDEPENDENCIA Y AUTONOMÍA.</v>
          </cell>
          <cell r="D469" t="str">
            <v>INCREMENTAR LOS NIVELES DE SATISFACCIÓN DE LOS USUARIOS</v>
          </cell>
          <cell r="E469">
            <v>0</v>
          </cell>
          <cell r="F469" t="str">
            <v>01: ADMINISTRACIÓN CENTRAL</v>
          </cell>
          <cell r="G469" t="str">
            <v>COORDINACIÓN ZONAL 9</v>
          </cell>
          <cell r="H469" t="str">
            <v>SIN PROYECTO</v>
          </cell>
          <cell r="I469" t="str">
            <v>ADQUISICIÓN DE MATERIALES DE FERRETERÍA EN GENERAL PARA USO DE LAS AGENCIAS DE LA COORDINACIÓN ZONAL 9 DE REGISTRO CIVIL IDENTIFICACIÓN Y CEDULACIÓN</v>
          </cell>
          <cell r="J469" t="str">
            <v>NUEVO</v>
          </cell>
          <cell r="K469" t="str">
            <v>53</v>
          </cell>
          <cell r="L469">
            <v>530811</v>
          </cell>
          <cell r="M469" t="str">
            <v>Insumos, Materiales y Suministros para Construcción, Electricidad, Plomería, Carpintería, Señalización Vial, Navegación, Contra Incendios y Placas</v>
          </cell>
          <cell r="N469">
            <v>1701</v>
          </cell>
          <cell r="O469">
            <v>2</v>
          </cell>
          <cell r="P469">
            <v>0</v>
          </cell>
          <cell r="Q469">
            <v>0</v>
          </cell>
          <cell r="R469">
            <v>6500</v>
          </cell>
          <cell r="S469">
            <v>0</v>
          </cell>
          <cell r="T469">
            <v>0</v>
          </cell>
          <cell r="U469">
            <v>0</v>
          </cell>
          <cell r="V469">
            <v>0</v>
          </cell>
          <cell r="W469">
            <v>0</v>
          </cell>
          <cell r="X469">
            <v>0</v>
          </cell>
          <cell r="Y469">
            <v>0</v>
          </cell>
          <cell r="Z469">
            <v>0</v>
          </cell>
          <cell r="AA469">
            <v>60.56</v>
          </cell>
          <cell r="AB469">
            <v>0</v>
          </cell>
          <cell r="AC469">
            <v>0</v>
          </cell>
          <cell r="AD469">
            <v>6500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row>
        <row r="470">
          <cell r="A470">
            <v>464</v>
          </cell>
          <cell r="B470" t="str">
            <v>E5. INSTITUCIONAL</v>
          </cell>
          <cell r="C470" t="str">
            <v>FORTALECER LAS CAPACIDADES DEL ESTADO CON ÉNFASIS EN LA ADMINISTRACIÓN DE JUSTICIA Y EFICIENCIA EN LOS PROCESOS DE REGULACIÓN Y CONTROL, CON INDEPENDENCIA Y AUTONOMÍA.</v>
          </cell>
          <cell r="D470" t="str">
            <v>INCREMENTAR LOS NIVELES DE SATISFACCIÓN DE LOS USUARIOS</v>
          </cell>
          <cell r="E470">
            <v>0</v>
          </cell>
          <cell r="F470" t="str">
            <v>01: ADMINISTRACIÓN CENTRAL</v>
          </cell>
          <cell r="G470" t="str">
            <v>COORDINACIÓN ZONAL 9</v>
          </cell>
          <cell r="H470" t="str">
            <v>SIN PROYECTO</v>
          </cell>
          <cell r="I470" t="str">
            <v>REPOSICIÓN DE CAJA CHICA - INSUMOS MATERIALES Y SUMINISTROS PARA CONSTRUCCIÓN ELECTRICIDAD PLOMERÍA CARPINTERÍA SEÑALIZACIÓN VIAL NAVEGACIÓN CONTRA INCENDIOS Y PLACAS  DE LA COORDINACIÓN ZONAL 9</v>
          </cell>
          <cell r="J470" t="str">
            <v>NUEVO</v>
          </cell>
          <cell r="K470" t="str">
            <v>53</v>
          </cell>
          <cell r="L470">
            <v>530811</v>
          </cell>
          <cell r="M470" t="str">
            <v>Insumos, Materiales y Suministros para Construcción, Electricidad, Plomería, Carpintería, Señalización Vial, Navegación, Contra Incendios y Placas</v>
          </cell>
          <cell r="N470">
            <v>1701</v>
          </cell>
          <cell r="O470">
            <v>2</v>
          </cell>
          <cell r="P470">
            <v>0</v>
          </cell>
          <cell r="Q470">
            <v>0</v>
          </cell>
          <cell r="R470">
            <v>200</v>
          </cell>
          <cell r="S470">
            <v>0</v>
          </cell>
          <cell r="T470">
            <v>0</v>
          </cell>
          <cell r="U470">
            <v>0</v>
          </cell>
          <cell r="V470">
            <v>0</v>
          </cell>
          <cell r="W470">
            <v>0</v>
          </cell>
          <cell r="X470">
            <v>0</v>
          </cell>
          <cell r="Y470">
            <v>100</v>
          </cell>
          <cell r="Z470">
            <v>100</v>
          </cell>
          <cell r="AA470">
            <v>0</v>
          </cell>
          <cell r="AB470">
            <v>0</v>
          </cell>
          <cell r="AC470">
            <v>0</v>
          </cell>
          <cell r="AD470">
            <v>0</v>
          </cell>
          <cell r="AE470">
            <v>0</v>
          </cell>
          <cell r="AF470">
            <v>0</v>
          </cell>
          <cell r="AG470">
            <v>0</v>
          </cell>
          <cell r="AH470">
            <v>0</v>
          </cell>
          <cell r="AI470">
            <v>100</v>
          </cell>
          <cell r="AJ470">
            <v>100</v>
          </cell>
          <cell r="AK470">
            <v>0</v>
          </cell>
          <cell r="AL470">
            <v>0</v>
          </cell>
          <cell r="AM470">
            <v>0</v>
          </cell>
          <cell r="AN470">
            <v>0</v>
          </cell>
          <cell r="AO470">
            <v>0</v>
          </cell>
          <cell r="AP470">
            <v>0</v>
          </cell>
          <cell r="AQ470">
            <v>0</v>
          </cell>
          <cell r="AR470">
            <v>0</v>
          </cell>
          <cell r="AS470">
            <v>0</v>
          </cell>
          <cell r="AT470">
            <v>0</v>
          </cell>
          <cell r="AU470">
            <v>0</v>
          </cell>
        </row>
        <row r="471">
          <cell r="A471">
            <v>465</v>
          </cell>
          <cell r="B471" t="str">
            <v>E5. INSTITUCIONAL</v>
          </cell>
          <cell r="C471" t="str">
            <v>FORTALECER LAS CAPACIDADES DEL ESTADO CON ÉNFASIS EN LA ADMINISTRACIÓN DE JUSTICIA Y EFICIENCIA EN LOS PROCESOS DE REGULACIÓN Y CONTROL, CON INDEPENDENCIA Y AUTONOMÍA.</v>
          </cell>
          <cell r="D471" t="str">
            <v>INCREMENTAR LOS NIVELES DE SATISFACCIÓN DE LOS USUARIOS</v>
          </cell>
          <cell r="E471">
            <v>0</v>
          </cell>
          <cell r="F471" t="str">
            <v>01: ADMINISTRACIÓN CENTRAL</v>
          </cell>
          <cell r="G471" t="str">
            <v>COORDINACIÓN ZONAL 9</v>
          </cell>
          <cell r="H471" t="str">
            <v>SIN PROYECTO</v>
          </cell>
          <cell r="I471" t="str">
            <v>CONTRATACIÓN ARRENDAMIENTO DE UN BIEN INMUEBLE PARA LA AGENCIA EL 	QUINCHE DE LA COORDINACIÓN ZONAL 9 DE REGISTRO CIVIL IDENTIFICACIÓN Y 	CEDULACIÓN</v>
          </cell>
          <cell r="J471" t="str">
            <v>ARRASTRE</v>
          </cell>
          <cell r="K471" t="str">
            <v>53</v>
          </cell>
          <cell r="L471">
            <v>530502</v>
          </cell>
          <cell r="M471" t="str">
            <v>Edificios, Locales y Residencias, Parqueaderos, Casilleros Judiciales y Bancarios (Arrendamiento)</v>
          </cell>
          <cell r="N471">
            <v>1701</v>
          </cell>
          <cell r="O471">
            <v>2</v>
          </cell>
          <cell r="P471">
            <v>0</v>
          </cell>
          <cell r="Q471">
            <v>0</v>
          </cell>
          <cell r="R471">
            <v>400</v>
          </cell>
          <cell r="S471">
            <v>400</v>
          </cell>
          <cell r="T471">
            <v>400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400</v>
          </cell>
          <cell r="AT471">
            <v>400</v>
          </cell>
          <cell r="AU471">
            <v>400</v>
          </cell>
        </row>
        <row r="472">
          <cell r="A472">
            <v>466</v>
          </cell>
          <cell r="B472" t="str">
            <v>E5. INSTITUCIONAL</v>
          </cell>
          <cell r="C472" t="str">
            <v>FORTALECER LAS CAPACIDADES DEL ESTADO CON ÉNFASIS EN LA ADMINISTRACIÓN DE JUSTICIA Y EFICIENCIA EN LOS PROCESOS DE REGULACIÓN Y CONTROL, CON INDEPENDENCIA Y AUTONOMÍA.</v>
          </cell>
          <cell r="D472" t="str">
            <v>INCREMENTAR LOS NIVELES DE SATISFACCIÓN DE LOS USUARIOS</v>
          </cell>
          <cell r="E472">
            <v>0</v>
          </cell>
          <cell r="F472" t="str">
            <v>01: ADMINISTRACIÓN CENTRAL</v>
          </cell>
          <cell r="G472" t="str">
            <v>COORDINACIÓN ZONAL 9</v>
          </cell>
          <cell r="H472" t="str">
            <v>SIN PROYECTO</v>
          </cell>
          <cell r="I472" t="str">
            <v>CONTRATACIÓN ARRENDAMIENTO DE UN BIEN INMUEBLE PARA LA AGENCIA MEJÍA DE LA 	COORDINACIÓN ZONAL 9 DE REGISTRO CIVIL, IDENTIFICACIÓN Y CEDULACIÓN</v>
          </cell>
          <cell r="J472" t="str">
            <v>ARRASTRE</v>
          </cell>
          <cell r="K472" t="str">
            <v>53</v>
          </cell>
          <cell r="L472">
            <v>530502</v>
          </cell>
          <cell r="M472" t="str">
            <v>Edificios, Locales y Residencias, Parqueaderos, Casilleros Judiciales y Bancarios (Arrendamiento)</v>
          </cell>
          <cell r="N472">
            <v>1701</v>
          </cell>
          <cell r="O472">
            <v>2</v>
          </cell>
          <cell r="P472">
            <v>0</v>
          </cell>
          <cell r="Q472">
            <v>0</v>
          </cell>
          <cell r="R472">
            <v>700</v>
          </cell>
          <cell r="S472">
            <v>700</v>
          </cell>
          <cell r="T472">
            <v>700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700</v>
          </cell>
          <cell r="AT472">
            <v>700</v>
          </cell>
          <cell r="AU472">
            <v>700</v>
          </cell>
        </row>
        <row r="473">
          <cell r="A473">
            <v>467</v>
          </cell>
          <cell r="B473" t="str">
            <v>E5. INSTITUCIONAL</v>
          </cell>
          <cell r="C473" t="str">
            <v>FORTALECER LAS CAPACIDADES DEL ESTADO CON ÉNFASIS EN LA ADMINISTRACIÓN DE JUSTICIA Y EFICIENCIA EN LOS PROCESOS DE REGULACIÓN Y CONTROL, CON INDEPENDENCIA Y AUTONOMÍA.</v>
          </cell>
          <cell r="D473" t="str">
            <v>INCREMENTAR LOS NIVELES DE SATISFACCIÓN DE LOS USUARIOS</v>
          </cell>
          <cell r="E473">
            <v>0</v>
          </cell>
          <cell r="F473" t="str">
            <v>01: ADMINISTRACIÓN CENTRAL</v>
          </cell>
          <cell r="G473" t="str">
            <v>COORDINACIÓN ZONAL 9</v>
          </cell>
          <cell r="H473" t="str">
            <v>SIN PROYECTO</v>
          </cell>
          <cell r="I473" t="str">
            <v>CONTRATACIÓN ARRENDAMIENTO DE UN BIEN INMUEBLE PARA LA AGENCIA TUMBACO DE 	LA COORDINACIÓN ZONAL 9 DE REGISTRO CIVIL, IDENTIFICACIÓN Y CEDULACIÓN</v>
          </cell>
          <cell r="J473" t="str">
            <v>ARRASTRE</v>
          </cell>
          <cell r="K473" t="str">
            <v>53</v>
          </cell>
          <cell r="L473">
            <v>530502</v>
          </cell>
          <cell r="M473" t="str">
            <v>Edificios, Locales y Residencias, Parqueaderos, Casilleros Judiciales y Bancarios (Arrendamiento)</v>
          </cell>
          <cell r="N473">
            <v>1701</v>
          </cell>
          <cell r="O473">
            <v>2</v>
          </cell>
          <cell r="P473">
            <v>0</v>
          </cell>
          <cell r="Q473">
            <v>0</v>
          </cell>
          <cell r="R473">
            <v>1620.45</v>
          </cell>
          <cell r="S473">
            <v>1620.45</v>
          </cell>
          <cell r="T473">
            <v>1620.45</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cell r="AS473">
            <v>1620.45</v>
          </cell>
          <cell r="AT473">
            <v>1620.45</v>
          </cell>
          <cell r="AU473">
            <v>1620.45</v>
          </cell>
        </row>
        <row r="474">
          <cell r="A474">
            <v>468</v>
          </cell>
          <cell r="B474" t="str">
            <v>E5. INSTITUCIONAL</v>
          </cell>
          <cell r="C474" t="str">
            <v>FORTALECER LAS CAPACIDADES DEL ESTADO CON ÉNFASIS EN LA ADMINISTRACIÓN DE JUSTICIA Y EFICIENCIA EN LOS PROCESOS DE REGULACIÓN Y CONTROL, CON INDEPENDENCIA Y AUTONOMÍA.</v>
          </cell>
          <cell r="D474" t="str">
            <v>INCREMENTAR LOS NIVELES DE SATISFACCIÓN DE LOS USUARIOS</v>
          </cell>
          <cell r="E474">
            <v>0</v>
          </cell>
          <cell r="F474" t="str">
            <v>01: ADMINISTRACIÓN CENTRAL</v>
          </cell>
          <cell r="G474" t="str">
            <v>COORDINACIÓN ZONAL 9</v>
          </cell>
          <cell r="H474" t="str">
            <v>SIN PROYECTO</v>
          </cell>
          <cell r="I474" t="str">
            <v>CONTRATACIÓN ARRENDAMIENTO DE UN BIEN INMUEBLE EN EL CANTÓN QUITO PARA EL CENTRO DE OPERACIONES-UNIDAD DE CONFERIMIENTO DE LA COORDINACIÓN ZONAL 9 DE REGISTRO CIVIL IDENTIFICACIÓN Y CEDULACIÓN</v>
          </cell>
          <cell r="J474" t="str">
            <v>ARRASTRE</v>
          </cell>
          <cell r="K474" t="str">
            <v>53</v>
          </cell>
          <cell r="L474">
            <v>530502</v>
          </cell>
          <cell r="M474" t="str">
            <v>Edificios, Locales y Residencias, Parqueaderos, Casilleros Judiciales y Bancarios (Arrendamiento)</v>
          </cell>
          <cell r="N474">
            <v>1701</v>
          </cell>
          <cell r="O474">
            <v>2</v>
          </cell>
          <cell r="P474">
            <v>0</v>
          </cell>
          <cell r="Q474">
            <v>0</v>
          </cell>
          <cell r="R474">
            <v>3507.84</v>
          </cell>
          <cell r="S474">
            <v>3507.84</v>
          </cell>
          <cell r="T474">
            <v>3507.84</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cell r="AS474">
            <v>3507.84</v>
          </cell>
          <cell r="AT474">
            <v>3507.84</v>
          </cell>
          <cell r="AU474">
            <v>3507.84</v>
          </cell>
        </row>
        <row r="475">
          <cell r="A475">
            <v>469</v>
          </cell>
          <cell r="B475" t="str">
            <v>E5. INSTITUCIONAL</v>
          </cell>
          <cell r="C475" t="str">
            <v>FORTALECER LAS CAPACIDADES DEL ESTADO CON ÉNFASIS EN LA ADMINISTRACIÓN DE JUSTICIA Y EFICIENCIA EN LOS PROCESOS DE REGULACIÓN Y CONTROL, CON INDEPENDENCIA Y AUTONOMÍA.</v>
          </cell>
          <cell r="D475" t="str">
            <v>INCREMENTAR LOS NIVELES DE SATISFACCIÓN DE LOS USUARIOS</v>
          </cell>
          <cell r="E475">
            <v>0</v>
          </cell>
          <cell r="F475" t="str">
            <v>01: ADMINISTRACIÓN CENTRAL</v>
          </cell>
          <cell r="G475" t="str">
            <v>COORDINACIÓN ZONAL 9</v>
          </cell>
          <cell r="H475" t="str">
            <v>SIN PROYECTO</v>
          </cell>
          <cell r="I475" t="str">
            <v>CONTRATACIÓN ARRENDAMIENTO DE UN BIEN INMUEBLE PARA LA AGENCIA CALDERÓN DE  LA COORDINACIÓN ZONAL 9 DE REGISTRO CIVIL, IDENTIFICACIÓN Y CEDULACIÓN</v>
          </cell>
          <cell r="J475" t="str">
            <v>ARRASTRE</v>
          </cell>
          <cell r="K475" t="str">
            <v>53</v>
          </cell>
          <cell r="L475">
            <v>530502</v>
          </cell>
          <cell r="M475" t="str">
            <v>Edificios, Locales y Residencias, Parqueaderos, Casilleros Judiciales y Bancarios (Arrendamiento)</v>
          </cell>
          <cell r="N475">
            <v>1701</v>
          </cell>
          <cell r="O475">
            <v>2</v>
          </cell>
          <cell r="P475">
            <v>0</v>
          </cell>
          <cell r="Q475">
            <v>0</v>
          </cell>
          <cell r="R475">
            <v>1096</v>
          </cell>
          <cell r="S475">
            <v>0</v>
          </cell>
          <cell r="T475">
            <v>1096</v>
          </cell>
          <cell r="U475">
            <v>1096</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cell r="AS475">
            <v>1096</v>
          </cell>
          <cell r="AT475">
            <v>1096</v>
          </cell>
          <cell r="AU475">
            <v>1096</v>
          </cell>
        </row>
        <row r="476">
          <cell r="A476">
            <v>470</v>
          </cell>
          <cell r="B476" t="str">
            <v>E5. INSTITUCIONAL</v>
          </cell>
          <cell r="C476" t="str">
            <v>FORTALECER LAS CAPACIDADES DEL ESTADO CON ÉNFASIS EN LA ADMINISTRACIÓN DE JUSTICIA Y EFICIENCIA EN LOS PROCESOS DE REGULACIÓN Y CONTROL, CON INDEPENDENCIA Y AUTONOMÍA.</v>
          </cell>
          <cell r="D476" t="str">
            <v>INCREMENTAR LOS NIVELES DE SATISFACCIÓN DE LOS USUARIOS</v>
          </cell>
          <cell r="E476">
            <v>0</v>
          </cell>
          <cell r="F476" t="str">
            <v>01: ADMINISTRACIÓN CENTRAL</v>
          </cell>
          <cell r="G476" t="str">
            <v>COORDINACIÓN ZONAL 9</v>
          </cell>
          <cell r="H476" t="str">
            <v>SIN PROYECTO</v>
          </cell>
          <cell r="I476" t="str">
            <v>ALICUOTA CONTRATACIÓN ARRENDAMIENTO DE UN BIEN INMUEBLE PARA LA AGENCIA RUMIÑAHUI DE LA COORDINACIÓN ZONAL 9 DE REGISTRO CIVIL, IDENTIFICACIÓN Y CEDULACIÓN</v>
          </cell>
          <cell r="J476" t="str">
            <v>NUEVO</v>
          </cell>
          <cell r="K476" t="str">
            <v>53</v>
          </cell>
          <cell r="L476">
            <v>530402</v>
          </cell>
          <cell r="M476" t="str">
            <v>Edificios, Locales, Residencias y Cableado Estructurado (Instalación, Mantenimiento y Reparación)</v>
          </cell>
          <cell r="N476">
            <v>1701</v>
          </cell>
          <cell r="O476">
            <v>2</v>
          </cell>
          <cell r="P476">
            <v>0</v>
          </cell>
          <cell r="Q476">
            <v>0</v>
          </cell>
          <cell r="R476">
            <v>9219.1</v>
          </cell>
          <cell r="S476">
            <v>0</v>
          </cell>
          <cell r="T476">
            <v>0</v>
          </cell>
          <cell r="U476">
            <v>0</v>
          </cell>
          <cell r="V476">
            <v>0</v>
          </cell>
          <cell r="W476">
            <v>11062.92</v>
          </cell>
          <cell r="X476">
            <v>0</v>
          </cell>
          <cell r="Y476">
            <v>0</v>
          </cell>
          <cell r="Z476">
            <v>921.91</v>
          </cell>
          <cell r="AA476">
            <v>0</v>
          </cell>
          <cell r="AB476">
            <v>921.91</v>
          </cell>
          <cell r="AC476">
            <v>0</v>
          </cell>
          <cell r="AD476">
            <v>921.91</v>
          </cell>
          <cell r="AE476">
            <v>0</v>
          </cell>
          <cell r="AF476">
            <v>921.91</v>
          </cell>
          <cell r="AG476">
            <v>0</v>
          </cell>
          <cell r="AH476">
            <v>921.91</v>
          </cell>
          <cell r="AI476">
            <v>0</v>
          </cell>
          <cell r="AJ476">
            <v>921.91</v>
          </cell>
          <cell r="AK476">
            <v>0</v>
          </cell>
          <cell r="AL476">
            <v>921.91</v>
          </cell>
          <cell r="AM476">
            <v>0</v>
          </cell>
          <cell r="AN476">
            <v>921.91</v>
          </cell>
          <cell r="AO476">
            <v>0</v>
          </cell>
          <cell r="AP476">
            <v>1843.82</v>
          </cell>
          <cell r="AQ476">
            <v>0</v>
          </cell>
          <cell r="AR476">
            <v>0</v>
          </cell>
          <cell r="AS476">
            <v>9219.1</v>
          </cell>
          <cell r="AT476">
            <v>9219.1</v>
          </cell>
          <cell r="AU476">
            <v>0</v>
          </cell>
        </row>
        <row r="477">
          <cell r="A477">
            <v>471</v>
          </cell>
          <cell r="B477" t="str">
            <v>E5. INSTITUCIONAL</v>
          </cell>
          <cell r="C477" t="str">
            <v>FORTALECER LAS CAPACIDADES DEL ESTADO CON ÉNFASIS EN LA ADMINISTRACIÓN DE JUSTICIA Y EFICIENCIA EN LOS PROCESOS DE REGULACIÓN Y CONTROL, CON DEPENDENCIA Y AUTONOMÍA</v>
          </cell>
          <cell r="D477" t="str">
            <v>FORTALECER LAS CAPACIDADES INSTITUCIONALES</v>
          </cell>
          <cell r="E477">
            <v>0</v>
          </cell>
          <cell r="F477" t="str">
            <v>01: ADMINISTRACIÓN CENTRAL</v>
          </cell>
          <cell r="G477" t="str">
            <v>DIRECCIÓN ADMINISTRATIVA</v>
          </cell>
          <cell r="H477" t="str">
            <v>SIN PROYECTO</v>
          </cell>
          <cell r="I477" t="str">
            <v>PAGO POR DEDUCIBLES Y RASA RELACIONADOS CON SINIESTROS REPORTADOS Y RECONOCIDOS POR COMPAÑÍA DE SEGUROS</v>
          </cell>
          <cell r="J477" t="str">
            <v>NUEVO</v>
          </cell>
          <cell r="K477" t="str">
            <v>57</v>
          </cell>
          <cell r="L477">
            <v>570201</v>
          </cell>
          <cell r="M477" t="str">
            <v>Seguros</v>
          </cell>
          <cell r="N477">
            <v>1701</v>
          </cell>
          <cell r="O477">
            <v>2</v>
          </cell>
          <cell r="P477">
            <v>0</v>
          </cell>
          <cell r="Q477">
            <v>0</v>
          </cell>
          <cell r="R477">
            <v>25000</v>
          </cell>
          <cell r="S477">
            <v>1500</v>
          </cell>
          <cell r="T477">
            <v>0</v>
          </cell>
          <cell r="U477">
            <v>1500</v>
          </cell>
          <cell r="V477">
            <v>0</v>
          </cell>
          <cell r="W477">
            <v>1500</v>
          </cell>
          <cell r="X477">
            <v>0</v>
          </cell>
          <cell r="Y477">
            <v>5000</v>
          </cell>
          <cell r="Z477">
            <v>5000</v>
          </cell>
          <cell r="AA477">
            <v>2000</v>
          </cell>
          <cell r="AB477">
            <v>0</v>
          </cell>
          <cell r="AC477">
            <v>1500</v>
          </cell>
          <cell r="AD477">
            <v>0</v>
          </cell>
          <cell r="AE477">
            <v>2000</v>
          </cell>
          <cell r="AF477">
            <v>0</v>
          </cell>
          <cell r="AG477">
            <v>1500</v>
          </cell>
          <cell r="AH477">
            <v>5000</v>
          </cell>
          <cell r="AI477">
            <v>4000</v>
          </cell>
          <cell r="AJ477">
            <v>0</v>
          </cell>
          <cell r="AK477">
            <v>1500</v>
          </cell>
          <cell r="AL477">
            <v>7500</v>
          </cell>
          <cell r="AM477">
            <v>1500</v>
          </cell>
          <cell r="AN477">
            <v>0</v>
          </cell>
          <cell r="AO477">
            <v>1500</v>
          </cell>
          <cell r="AP477">
            <v>7500</v>
          </cell>
          <cell r="AQ477">
            <v>0</v>
          </cell>
          <cell r="AR477">
            <v>5000</v>
          </cell>
          <cell r="AS477">
            <v>5000</v>
          </cell>
          <cell r="AT477">
            <v>0</v>
          </cell>
          <cell r="AU477">
            <v>0</v>
          </cell>
        </row>
        <row r="478">
          <cell r="A478">
            <v>472</v>
          </cell>
          <cell r="B478" t="str">
            <v>E5. INSTITUCIONAL</v>
          </cell>
          <cell r="C478" t="str">
            <v>FORTALECER LAS CAPACIDADES DEL ESTADO CON ÉNFASIS EN LA ADMINISTRACIÓN DE JUSTICIA Y EFICIENCIA EN LOS PROCESOS DE REGULACIÓN Y CONTROL, CON DEPENDENCIA Y AUTONOMÍA</v>
          </cell>
          <cell r="D478" t="str">
            <v>FORTALECER LAS CAPACIDADES INSTITUCIONALES</v>
          </cell>
          <cell r="E478">
            <v>0</v>
          </cell>
          <cell r="F478" t="str">
            <v>01: ADMINISTRACIÓN CENTRAL</v>
          </cell>
          <cell r="G478" t="str">
            <v>DIRECCIÓN ADMINISTRATIVA</v>
          </cell>
          <cell r="H478" t="str">
            <v>SIN PROYECTO</v>
          </cell>
          <cell r="I478" t="str">
            <v>SERVICIO DE REENCAUCHE DE LLANTAS</v>
          </cell>
          <cell r="J478" t="str">
            <v>NUEVO</v>
          </cell>
          <cell r="K478" t="str">
            <v>53</v>
          </cell>
          <cell r="L478">
            <v>530405</v>
          </cell>
          <cell r="M478" t="str">
            <v>Vehículos (Servicio para Mantenimiento y Reparación)</v>
          </cell>
          <cell r="N478">
            <v>1701</v>
          </cell>
          <cell r="O478">
            <v>2</v>
          </cell>
          <cell r="P478">
            <v>0</v>
          </cell>
          <cell r="Q478">
            <v>0</v>
          </cell>
          <cell r="R478">
            <v>3000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3000</v>
          </cell>
          <cell r="AJ478">
            <v>3000</v>
          </cell>
          <cell r="AK478">
            <v>0</v>
          </cell>
          <cell r="AL478">
            <v>0</v>
          </cell>
          <cell r="AM478">
            <v>0</v>
          </cell>
          <cell r="AN478">
            <v>0</v>
          </cell>
          <cell r="AO478">
            <v>0</v>
          </cell>
          <cell r="AP478">
            <v>0</v>
          </cell>
          <cell r="AQ478">
            <v>0</v>
          </cell>
          <cell r="AR478">
            <v>0</v>
          </cell>
          <cell r="AS478">
            <v>0</v>
          </cell>
          <cell r="AT478">
            <v>0</v>
          </cell>
          <cell r="AU478">
            <v>0</v>
          </cell>
        </row>
        <row r="479">
          <cell r="A479">
            <v>473</v>
          </cell>
          <cell r="B479" t="str">
            <v>E5. INSTITUCIONAL</v>
          </cell>
          <cell r="C479" t="str">
            <v>FORTALECER LAS CAPACIDADES DEL ESTADO CON ÉNFASIS EN LA ADMINISTRACIÓN DE JUSTICIA Y EFICIENCIA EN LOS PROCESOS DE REGULACIÓN Y CONTROL, CON DEPENDENCIA Y AUTONOMÍA</v>
          </cell>
          <cell r="D479" t="str">
            <v>FORTALECER LAS CAPACIDADES INSTITUCIONALES</v>
          </cell>
          <cell r="E479">
            <v>0</v>
          </cell>
          <cell r="F479" t="str">
            <v>01: ADMINISTRACIÓN CENTRAL</v>
          </cell>
          <cell r="G479" t="str">
            <v>DIRECCIÓN ADMINISTRATIVA</v>
          </cell>
          <cell r="H479" t="str">
            <v>SIN PROYECTO</v>
          </cell>
          <cell r="I479" t="str">
            <v>ADQUISICIÓN DE MATERIALES Y HERRAMIENTAS PARA PERSONAL TECNICO DE MANTENIMIENTO  DE LA DIGERCIC PARA PLANTA CENTRAL</v>
          </cell>
          <cell r="J479" t="str">
            <v>NUEVO</v>
          </cell>
          <cell r="K479" t="str">
            <v>53</v>
          </cell>
          <cell r="L479">
            <v>530811</v>
          </cell>
          <cell r="M479" t="str">
            <v>Insumos, Materiales y Suministros para Construcción, Electricidad, Plomería, Carpintería, Señalización Vial, Navegación, Contra Incendios y Placas</v>
          </cell>
          <cell r="N479">
            <v>1701</v>
          </cell>
          <cell r="O479">
            <v>2</v>
          </cell>
          <cell r="P479">
            <v>0</v>
          </cell>
          <cell r="Q479">
            <v>0</v>
          </cell>
          <cell r="R479">
            <v>5873.32</v>
          </cell>
          <cell r="S479">
            <v>0</v>
          </cell>
          <cell r="T479">
            <v>0</v>
          </cell>
          <cell r="U479">
            <v>0</v>
          </cell>
          <cell r="V479">
            <v>0</v>
          </cell>
          <cell r="W479">
            <v>0</v>
          </cell>
          <cell r="X479">
            <v>0</v>
          </cell>
          <cell r="Y479">
            <v>6300</v>
          </cell>
          <cell r="Z479">
            <v>0</v>
          </cell>
          <cell r="AA479">
            <v>0</v>
          </cell>
          <cell r="AB479">
            <v>0</v>
          </cell>
          <cell r="AC479">
            <v>0</v>
          </cell>
          <cell r="AD479">
            <v>5873.32</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row>
        <row r="480">
          <cell r="A480">
            <v>474</v>
          </cell>
          <cell r="B480" t="str">
            <v>E5. INSTITUCIONAL</v>
          </cell>
          <cell r="C480" t="str">
            <v>FORTALECER LAS CAPACIDADES DEL ESTADO CON ÉNFASIS EN LA ADMINISTRACIÓN DE JUSTICIA Y EFICIENCIA EN LOS PROCESOS DE REGULACIÓN Y CONTROL, CON DEPENDENCIA Y AUTONOMÍA</v>
          </cell>
          <cell r="D480" t="str">
            <v>FORTALECER LAS CAPACIDADES INSTITUCIONALES</v>
          </cell>
          <cell r="E480">
            <v>0</v>
          </cell>
          <cell r="F480" t="str">
            <v>01: ADMINISTRACIÓN CENTRAL</v>
          </cell>
          <cell r="G480" t="str">
            <v>DIRECCIÓN ADMINISTRATIVA</v>
          </cell>
          <cell r="H480" t="str">
            <v>SIN PROYECTO</v>
          </cell>
          <cell r="I480" t="str">
            <v>REPOSICIÓN DE CAJA CHICA MANTENIMIENTO DE INFRAESTRUCTURA</v>
          </cell>
          <cell r="J480" t="str">
            <v>NUEVO</v>
          </cell>
          <cell r="K480" t="str">
            <v>53</v>
          </cell>
          <cell r="L480">
            <v>530811</v>
          </cell>
          <cell r="M480" t="str">
            <v>Fondos de Reposición Cajas Chicas</v>
          </cell>
          <cell r="N480">
            <v>1701</v>
          </cell>
          <cell r="O480">
            <v>2</v>
          </cell>
          <cell r="P480">
            <v>0</v>
          </cell>
          <cell r="Q480">
            <v>0</v>
          </cell>
          <cell r="R480">
            <v>2260</v>
          </cell>
          <cell r="S480">
            <v>0</v>
          </cell>
          <cell r="T480">
            <v>0</v>
          </cell>
          <cell r="U480">
            <v>300</v>
          </cell>
          <cell r="V480">
            <v>0</v>
          </cell>
          <cell r="W480">
            <v>300</v>
          </cell>
          <cell r="X480">
            <v>0</v>
          </cell>
          <cell r="Y480">
            <v>300</v>
          </cell>
          <cell r="Z480">
            <v>300</v>
          </cell>
          <cell r="AA480">
            <v>300</v>
          </cell>
          <cell r="AB480">
            <v>280</v>
          </cell>
          <cell r="AC480">
            <v>300</v>
          </cell>
          <cell r="AD480">
            <v>280</v>
          </cell>
          <cell r="AE480">
            <v>300</v>
          </cell>
          <cell r="AF480">
            <v>280</v>
          </cell>
          <cell r="AG480">
            <v>300</v>
          </cell>
          <cell r="AH480">
            <v>280</v>
          </cell>
          <cell r="AI480">
            <v>300</v>
          </cell>
          <cell r="AJ480">
            <v>280</v>
          </cell>
          <cell r="AK480">
            <v>300</v>
          </cell>
          <cell r="AL480">
            <v>280</v>
          </cell>
          <cell r="AM480">
            <v>300</v>
          </cell>
          <cell r="AN480">
            <v>280</v>
          </cell>
          <cell r="AO480">
            <v>300</v>
          </cell>
          <cell r="AP480">
            <v>0</v>
          </cell>
          <cell r="AQ480">
            <v>0</v>
          </cell>
          <cell r="AR480">
            <v>286.16000000000003</v>
          </cell>
          <cell r="AS480">
            <v>0</v>
          </cell>
          <cell r="AT480">
            <v>0</v>
          </cell>
          <cell r="AU480">
            <v>0</v>
          </cell>
        </row>
        <row r="481">
          <cell r="A481">
            <v>475</v>
          </cell>
          <cell r="B481" t="str">
            <v>E5. INSTITUCIONAL</v>
          </cell>
          <cell r="C481" t="str">
            <v>FORTALECER LAS CAPACIDADES DEL ESTADO CON ÉNFASIS EN LA ADMINISTRACIÓN DE JUSTICIA Y EFICIENCIA EN LOS PROCESOS DE REGULACIÓN Y CONTROL, CON DEPENDENCIA Y AUTONOMÍA</v>
          </cell>
          <cell r="D481" t="str">
            <v>FORTALECER LAS CAPACIDADES INSTITUCIONALES</v>
          </cell>
          <cell r="E481">
            <v>0</v>
          </cell>
          <cell r="F481" t="str">
            <v>01: ADMINISTRACIÓN CENTRAL</v>
          </cell>
          <cell r="G481" t="str">
            <v>DIRECCIÓN ADMINISTRATIVA</v>
          </cell>
          <cell r="H481" t="str">
            <v>SIN PROYECTO</v>
          </cell>
          <cell r="I481" t="str">
            <v>CONVENIO DEL PAGO DEL SERVICIO DE SEGURIDAD Y VIGILANCIA PRIVADA, CUSTODIA DE LAS INSTALACIONES, BIENES MUEBLES E INMUEBLES, ACTIVOS FIJOS, DONDE EXISTAN INVENTARIOS DE CONSIDERABLE VALOR TECNOLÓGICO, DOCUMENTAL Y RESGUARDO DE LA BASE DE DATOS DE LA DIREC</v>
          </cell>
          <cell r="J481" t="str">
            <v>NUEVO</v>
          </cell>
          <cell r="K481" t="str">
            <v>53</v>
          </cell>
          <cell r="L481">
            <v>530208</v>
          </cell>
          <cell r="M481" t="str">
            <v>Servicio de Seguridad y Vigilancia</v>
          </cell>
          <cell r="N481">
            <v>1701</v>
          </cell>
          <cell r="O481">
            <v>2</v>
          </cell>
          <cell r="P481">
            <v>0</v>
          </cell>
          <cell r="Q481">
            <v>0</v>
          </cell>
          <cell r="R481">
            <v>197397.96</v>
          </cell>
          <cell r="S481">
            <v>0</v>
          </cell>
          <cell r="T481">
            <v>0</v>
          </cell>
          <cell r="U481">
            <v>197397.96</v>
          </cell>
          <cell r="V481">
            <v>0</v>
          </cell>
          <cell r="W481">
            <v>0</v>
          </cell>
          <cell r="X481">
            <v>0</v>
          </cell>
          <cell r="Y481">
            <v>0</v>
          </cell>
          <cell r="Z481">
            <v>0</v>
          </cell>
          <cell r="AA481">
            <v>0</v>
          </cell>
          <cell r="AB481">
            <v>0</v>
          </cell>
          <cell r="AC481">
            <v>0</v>
          </cell>
          <cell r="AD481">
            <v>0</v>
          </cell>
          <cell r="AE481">
            <v>0</v>
          </cell>
          <cell r="AF481">
            <v>197397.96</v>
          </cell>
          <cell r="AG481">
            <v>0</v>
          </cell>
          <cell r="AH481">
            <v>0</v>
          </cell>
          <cell r="AI481">
            <v>0</v>
          </cell>
          <cell r="AJ481">
            <v>0</v>
          </cell>
          <cell r="AK481">
            <v>0</v>
          </cell>
          <cell r="AL481">
            <v>0</v>
          </cell>
          <cell r="AM481">
            <v>0</v>
          </cell>
          <cell r="AN481">
            <v>0</v>
          </cell>
          <cell r="AO481">
            <v>0</v>
          </cell>
          <cell r="AP481">
            <v>0</v>
          </cell>
          <cell r="AQ481">
            <v>0</v>
          </cell>
          <cell r="AR481">
            <v>197397.96</v>
          </cell>
          <cell r="AS481">
            <v>197397.96</v>
          </cell>
          <cell r="AT481">
            <v>0</v>
          </cell>
          <cell r="AU481">
            <v>0</v>
          </cell>
        </row>
        <row r="482">
          <cell r="A482">
            <v>476</v>
          </cell>
          <cell r="B482" t="str">
            <v>E5. INSTITUCIONAL</v>
          </cell>
          <cell r="C482" t="str">
            <v>FORTALECER LAS CAPACIDADES DEL ESTADO CON ÉNFASIS EN LA ADMINISTRACIÓN DE JUSTICIA Y EFICIENCIA EN LOS PROCESOS DE REGULACIÓN Y CONTROL, CON DEPENDENCIA Y AUTONOMÍA</v>
          </cell>
          <cell r="D482" t="str">
            <v>FORTALECER LAS CAPACIDADES INSTITUCIONALES</v>
          </cell>
          <cell r="E482">
            <v>0</v>
          </cell>
          <cell r="F482" t="str">
            <v>01: ADMINISTRACIÓN CENTRAL</v>
          </cell>
          <cell r="G482" t="str">
            <v>DIRECCIÓN ADMINISTRATIVA</v>
          </cell>
          <cell r="H482" t="str">
            <v>SIN PROYECTO</v>
          </cell>
          <cell r="I482" t="str">
            <v>CONVENIO DEL PAGO DEL SERVICIO DE SEGURIDAD Y VIGILANCIA PRIVADA, CUSTODIA DE LAS INSTALACIONES, BIENES MUEBLES E INMUEBLES, ACTIVOS FIJOS, DONDE EXISTAN INVENTARIOS DE CONSIDERABLE VALOR TECNOLÓGICO, DOCUMENTAL Y RESGUARDO DE LA BASE DE DATOS DE LA DIREC</v>
          </cell>
          <cell r="J482" t="str">
            <v>NUEVO</v>
          </cell>
          <cell r="K482" t="str">
            <v>53</v>
          </cell>
          <cell r="L482">
            <v>530208</v>
          </cell>
          <cell r="M482" t="str">
            <v>Servicio de Seguridad y Vigilancia</v>
          </cell>
          <cell r="N482">
            <v>1701</v>
          </cell>
          <cell r="O482">
            <v>2</v>
          </cell>
          <cell r="P482">
            <v>0</v>
          </cell>
          <cell r="Q482">
            <v>0</v>
          </cell>
          <cell r="R482">
            <v>335156.93</v>
          </cell>
          <cell r="S482">
            <v>0</v>
          </cell>
          <cell r="T482">
            <v>0</v>
          </cell>
          <cell r="U482">
            <v>335156.93</v>
          </cell>
          <cell r="V482">
            <v>0</v>
          </cell>
          <cell r="W482">
            <v>0</v>
          </cell>
          <cell r="X482">
            <v>0</v>
          </cell>
          <cell r="Y482">
            <v>0</v>
          </cell>
          <cell r="Z482">
            <v>0</v>
          </cell>
          <cell r="AA482">
            <v>0</v>
          </cell>
          <cell r="AB482">
            <v>0</v>
          </cell>
          <cell r="AC482">
            <v>0</v>
          </cell>
          <cell r="AD482">
            <v>0</v>
          </cell>
          <cell r="AE482">
            <v>0</v>
          </cell>
          <cell r="AF482">
            <v>335156.93</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row>
        <row r="483">
          <cell r="A483">
            <v>477</v>
          </cell>
          <cell r="B483" t="str">
            <v>E5. INSTITUCIONAL</v>
          </cell>
          <cell r="C483" t="str">
            <v>FORTALECER LAS CAPACIDADES DEL ESTADO CON ÉNFASIS EN LA ADMINISTRACIÓN DE JUSTICIA Y EFICIENCIA EN LOS PROCESOS DE REGULACIÓN Y CONTROL, CON DEPENDENCIA Y AUTONOMÍA</v>
          </cell>
          <cell r="D483" t="str">
            <v>FORTALECER LAS CAPACIDADES INSTITUCIONALES</v>
          </cell>
          <cell r="E483">
            <v>0</v>
          </cell>
          <cell r="F483" t="str">
            <v>01: ADMINISTRACIÓN CENTRAL</v>
          </cell>
          <cell r="G483" t="str">
            <v>DIRECCIÓN ADMINISTRATIVA</v>
          </cell>
          <cell r="H483" t="str">
            <v>SIN PROYECTO</v>
          </cell>
          <cell r="I483" t="str">
            <v>CANCELACIÓN DEL SERVICIO DE TELECOMUNICACIONES (PLANTA CENTRAL)</v>
          </cell>
          <cell r="J483" t="str">
            <v>NUEVO</v>
          </cell>
          <cell r="K483" t="str">
            <v>53</v>
          </cell>
          <cell r="L483">
            <v>530105</v>
          </cell>
          <cell r="M483" t="str">
            <v>Telecomunicaciones</v>
          </cell>
          <cell r="N483">
            <v>1701</v>
          </cell>
          <cell r="O483">
            <v>2</v>
          </cell>
          <cell r="P483">
            <v>0</v>
          </cell>
          <cell r="Q483">
            <v>0</v>
          </cell>
          <cell r="R483">
            <v>60000</v>
          </cell>
          <cell r="S483">
            <v>5000</v>
          </cell>
          <cell r="T483">
            <v>5000</v>
          </cell>
          <cell r="U483">
            <v>5000</v>
          </cell>
          <cell r="V483">
            <v>5000</v>
          </cell>
          <cell r="W483">
            <v>5000</v>
          </cell>
          <cell r="X483">
            <v>5000</v>
          </cell>
          <cell r="Y483">
            <v>5000</v>
          </cell>
          <cell r="Z483">
            <v>5000</v>
          </cell>
          <cell r="AA483">
            <v>5000</v>
          </cell>
          <cell r="AB483">
            <v>5000</v>
          </cell>
          <cell r="AC483">
            <v>5000</v>
          </cell>
          <cell r="AD483">
            <v>5000</v>
          </cell>
          <cell r="AE483">
            <v>5000</v>
          </cell>
          <cell r="AF483">
            <v>5000</v>
          </cell>
          <cell r="AG483">
            <v>5000</v>
          </cell>
          <cell r="AH483">
            <v>5000</v>
          </cell>
          <cell r="AI483">
            <v>5000</v>
          </cell>
          <cell r="AJ483">
            <v>5000</v>
          </cell>
          <cell r="AK483">
            <v>5000</v>
          </cell>
          <cell r="AL483">
            <v>5000</v>
          </cell>
          <cell r="AM483">
            <v>5000</v>
          </cell>
          <cell r="AN483">
            <v>5000</v>
          </cell>
          <cell r="AO483">
            <v>5000</v>
          </cell>
          <cell r="AP483">
            <v>5000</v>
          </cell>
          <cell r="AQ483">
            <v>0</v>
          </cell>
          <cell r="AR483">
            <v>60000</v>
          </cell>
          <cell r="AS483">
            <v>60000</v>
          </cell>
          <cell r="AT483">
            <v>60000</v>
          </cell>
          <cell r="AU483">
            <v>9184.23</v>
          </cell>
        </row>
        <row r="484">
          <cell r="A484">
            <v>478</v>
          </cell>
          <cell r="B484" t="str">
            <v>E5. INSTITUCIONAL</v>
          </cell>
          <cell r="C484" t="str">
            <v>FORTALECER LAS CAPACIDADES DEL ESTADO CON ÉNFASIS EN LA ADMINISTRACIÓN DE JUSTICIA Y EFICIENCIA EN LOS PROCESOS DE REGULACIÓN Y CONTROL, CON DEPENDENCIA Y AUTONOMÍA</v>
          </cell>
          <cell r="D484" t="str">
            <v>FORTALECER LAS CAPACIDADES INSTITUCIONALES</v>
          </cell>
          <cell r="E484">
            <v>0</v>
          </cell>
          <cell r="F484" t="str">
            <v>01: ADMINISTRACIÓN CENTRAL</v>
          </cell>
          <cell r="G484" t="str">
            <v>DIRECCIÓN ADMINISTRATIVA</v>
          </cell>
          <cell r="H484" t="str">
            <v>SIN PROYECTO</v>
          </cell>
          <cell r="I484" t="str">
            <v>CANCELACIÓN DEL SERVICIO DE ENERGÍA ELÉCTRICA (PLANTA CENTRAL)</v>
          </cell>
          <cell r="J484" t="str">
            <v>NUEVO</v>
          </cell>
          <cell r="K484" t="str">
            <v>53</v>
          </cell>
          <cell r="L484">
            <v>530104</v>
          </cell>
          <cell r="M484" t="str">
            <v>Energía Eléctrica</v>
          </cell>
          <cell r="N484">
            <v>1701</v>
          </cell>
          <cell r="O484">
            <v>2</v>
          </cell>
          <cell r="P484">
            <v>0</v>
          </cell>
          <cell r="Q484">
            <v>0</v>
          </cell>
          <cell r="R484">
            <v>106800</v>
          </cell>
          <cell r="S484">
            <v>8900</v>
          </cell>
          <cell r="T484">
            <v>8900</v>
          </cell>
          <cell r="U484">
            <v>8900</v>
          </cell>
          <cell r="V484">
            <v>8900</v>
          </cell>
          <cell r="W484">
            <v>8900</v>
          </cell>
          <cell r="X484">
            <v>8900</v>
          </cell>
          <cell r="Y484">
            <v>8900</v>
          </cell>
          <cell r="Z484">
            <v>8900</v>
          </cell>
          <cell r="AA484">
            <v>8900</v>
          </cell>
          <cell r="AB484">
            <v>8900</v>
          </cell>
          <cell r="AC484">
            <v>8900</v>
          </cell>
          <cell r="AD484">
            <v>8900</v>
          </cell>
          <cell r="AE484">
            <v>8900</v>
          </cell>
          <cell r="AF484">
            <v>8900</v>
          </cell>
          <cell r="AG484">
            <v>8900</v>
          </cell>
          <cell r="AH484">
            <v>8900</v>
          </cell>
          <cell r="AI484">
            <v>8900</v>
          </cell>
          <cell r="AJ484">
            <v>8900</v>
          </cell>
          <cell r="AK484">
            <v>8900</v>
          </cell>
          <cell r="AL484">
            <v>8900</v>
          </cell>
          <cell r="AM484">
            <v>8900</v>
          </cell>
          <cell r="AN484">
            <v>8900</v>
          </cell>
          <cell r="AO484">
            <v>8900</v>
          </cell>
          <cell r="AP484">
            <v>8900</v>
          </cell>
          <cell r="AQ484">
            <v>0</v>
          </cell>
          <cell r="AR484">
            <v>106800</v>
          </cell>
          <cell r="AS484">
            <v>106800</v>
          </cell>
          <cell r="AT484">
            <v>106800</v>
          </cell>
          <cell r="AU484">
            <v>15283.65</v>
          </cell>
        </row>
        <row r="485">
          <cell r="A485">
            <v>479</v>
          </cell>
          <cell r="B485" t="str">
            <v>E5. INSTITUCIONAL</v>
          </cell>
          <cell r="C485" t="str">
            <v>FORTALECER LAS CAPACIDADES DEL ESTADO CON ÉNFASIS EN LA ADMINISTRACIÓN DE JUSTICIA Y EFICIENCIA EN LOS PROCESOS DE REGULACIÓN Y CONTROL, CON DEPENDENCIA Y AUTONOMÍA</v>
          </cell>
          <cell r="D485" t="str">
            <v>FORTALECER LAS CAPACIDADES INSTITUCIONALES</v>
          </cell>
          <cell r="E485" t="str">
            <v/>
          </cell>
          <cell r="F485" t="str">
            <v>01: ADMINISTRACIÓN CENTRAL</v>
          </cell>
          <cell r="G485" t="str">
            <v>DIRECCIÓN ADMINISTRATIVA</v>
          </cell>
          <cell r="H485" t="str">
            <v>SIN PROYECTO</v>
          </cell>
          <cell r="I485" t="str">
            <v>CANCELACIÓN DEL SERVICIO DE AGUA POTABLE (PLANTA CENTRAL)</v>
          </cell>
          <cell r="J485" t="str">
            <v>NUEVO</v>
          </cell>
          <cell r="K485" t="str">
            <v>53</v>
          </cell>
          <cell r="L485">
            <v>530101</v>
          </cell>
          <cell r="M485" t="str">
            <v>Agua Potable</v>
          </cell>
          <cell r="N485">
            <v>1701</v>
          </cell>
          <cell r="O485">
            <v>2</v>
          </cell>
          <cell r="P485">
            <v>0</v>
          </cell>
          <cell r="Q485">
            <v>0</v>
          </cell>
          <cell r="R485">
            <v>4000</v>
          </cell>
          <cell r="S485">
            <v>333.33</v>
          </cell>
          <cell r="T485">
            <v>333.33</v>
          </cell>
          <cell r="U485">
            <v>333.33</v>
          </cell>
          <cell r="V485">
            <v>333.33</v>
          </cell>
          <cell r="W485">
            <v>333.33</v>
          </cell>
          <cell r="X485">
            <v>333.33</v>
          </cell>
          <cell r="Y485">
            <v>333.33</v>
          </cell>
          <cell r="Z485">
            <v>333.33</v>
          </cell>
          <cell r="AA485">
            <v>333.33</v>
          </cell>
          <cell r="AB485">
            <v>333.33</v>
          </cell>
          <cell r="AC485">
            <v>333.33</v>
          </cell>
          <cell r="AD485">
            <v>333.33</v>
          </cell>
          <cell r="AE485">
            <v>333.33</v>
          </cell>
          <cell r="AF485">
            <v>333.33</v>
          </cell>
          <cell r="AG485">
            <v>333.33</v>
          </cell>
          <cell r="AH485">
            <v>333.33</v>
          </cell>
          <cell r="AI485">
            <v>333.33</v>
          </cell>
          <cell r="AJ485">
            <v>333.33</v>
          </cell>
          <cell r="AK485">
            <v>333.33</v>
          </cell>
          <cell r="AL485">
            <v>333.33</v>
          </cell>
          <cell r="AM485">
            <v>333.33</v>
          </cell>
          <cell r="AN485">
            <v>333.33</v>
          </cell>
          <cell r="AO485">
            <v>333.37</v>
          </cell>
          <cell r="AP485">
            <v>333.37</v>
          </cell>
          <cell r="AQ485">
            <v>0</v>
          </cell>
          <cell r="AR485">
            <v>4000</v>
          </cell>
          <cell r="AS485">
            <v>4000</v>
          </cell>
          <cell r="AT485">
            <v>4000</v>
          </cell>
          <cell r="AU485">
            <v>654.41</v>
          </cell>
        </row>
        <row r="486">
          <cell r="A486">
            <v>480</v>
          </cell>
          <cell r="B486" t="str">
            <v>E5. INSTITUCIONAL</v>
          </cell>
          <cell r="C486" t="str">
            <v>FORTALECER LAS CAPACIDADES DEL ESTADO CON ÉNFASIS EN LA ADMINISTRACIÓN DE JUSTICIA Y EFICIENCIA EN LOS PROCESOS DE REGULACIÓN Y CONTROL, CON DEPENDENCIA Y AUTONOMÍA</v>
          </cell>
          <cell r="D486" t="str">
            <v>FORTALECER LAS CAPACIDADES INSTITUCIONALES</v>
          </cell>
          <cell r="E486" t="str">
            <v/>
          </cell>
          <cell r="F486" t="str">
            <v>01: ADMINISTRACIÓN CENTRAL</v>
          </cell>
          <cell r="G486" t="str">
            <v>DIRECCIÓN ADMINISTRATIVA</v>
          </cell>
          <cell r="H486" t="str">
            <v>SIN PROYECTO</v>
          </cell>
          <cell r="I486" t="str">
            <v>CANCELACIÓN DEL SERVICIO DE AGUA POTABLE (PLANTA CENTRAL)</v>
          </cell>
          <cell r="J486" t="str">
            <v>ARRASTRE</v>
          </cell>
          <cell r="K486" t="str">
            <v>53</v>
          </cell>
          <cell r="L486">
            <v>530101</v>
          </cell>
          <cell r="M486" t="str">
            <v>Agua Potable</v>
          </cell>
          <cell r="N486">
            <v>1701</v>
          </cell>
          <cell r="O486">
            <v>2</v>
          </cell>
          <cell r="P486">
            <v>0</v>
          </cell>
          <cell r="Q486">
            <v>0</v>
          </cell>
          <cell r="R486">
            <v>376.71</v>
          </cell>
          <cell r="S486">
            <v>326.70999999999998</v>
          </cell>
          <cell r="T486">
            <v>376.71</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376.71</v>
          </cell>
          <cell r="AS486">
            <v>345.67</v>
          </cell>
          <cell r="AT486">
            <v>345.67</v>
          </cell>
          <cell r="AU486">
            <v>345.67</v>
          </cell>
        </row>
        <row r="487">
          <cell r="A487">
            <v>481</v>
          </cell>
          <cell r="B487" t="str">
            <v>E5. INSTITUCIONAL</v>
          </cell>
          <cell r="C487" t="str">
            <v>FORTALECER LAS CAPACIDADES DEL ESTADO CON ÉNFASIS EN LA ADMINISTRACIÓN DE JUSTICIA Y EFICIENCIA EN LOS PROCESOS DE REGULACIÓN Y CONTROL, CON DEPENDENCIA Y AUTONOMÍA</v>
          </cell>
          <cell r="D487" t="str">
            <v>FORTALECER LAS CAPACIDADES INSTITUCIONALES</v>
          </cell>
          <cell r="E487" t="str">
            <v/>
          </cell>
          <cell r="F487" t="str">
            <v>01: ADMINISTRACIÓN CENTRAL</v>
          </cell>
          <cell r="G487" t="str">
            <v>DIRECCIÓN ADMINISTRATIVA</v>
          </cell>
          <cell r="H487" t="str">
            <v>SIN PROYECTO</v>
          </cell>
          <cell r="I487" t="str">
            <v>CANCELACIÓN DEL SERVICIO DE ENERGÍA ELÉCTRICA (PLANTA CENTRAL)</v>
          </cell>
          <cell r="J487" t="str">
            <v>ARRASTRE</v>
          </cell>
          <cell r="K487" t="str">
            <v>53</v>
          </cell>
          <cell r="L487">
            <v>530104</v>
          </cell>
          <cell r="M487" t="str">
            <v>Energía Eléctrica</v>
          </cell>
          <cell r="N487">
            <v>1701</v>
          </cell>
          <cell r="O487">
            <v>2</v>
          </cell>
          <cell r="P487">
            <v>0</v>
          </cell>
          <cell r="Q487">
            <v>0</v>
          </cell>
          <cell r="R487">
            <v>8630.7000000000007</v>
          </cell>
          <cell r="S487">
            <v>8630.7000000000007</v>
          </cell>
          <cell r="T487">
            <v>8630.7000000000007</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8630.7000000000007</v>
          </cell>
          <cell r="AS487">
            <v>7958.68</v>
          </cell>
          <cell r="AT487">
            <v>7958.68</v>
          </cell>
          <cell r="AU487">
            <v>7958.68</v>
          </cell>
        </row>
        <row r="488">
          <cell r="A488">
            <v>482</v>
          </cell>
          <cell r="B488" t="str">
            <v>E5. INSTITUCIONAL</v>
          </cell>
          <cell r="C488" t="str">
            <v>FORTALECER LAS CAPACIDADES DEL ESTADO CON ÉNFASIS EN LA ADMINISTRACIÓN DE JUSTICIA Y EFICIENCIA EN LOS PROCESOS DE REGULACIÓN Y CONTROL, CON DEPENDENCIA Y AUTONOMÍA</v>
          </cell>
          <cell r="D488" t="str">
            <v>FORTALECER LAS CAPACIDADES INSTITUCIONALES</v>
          </cell>
          <cell r="E488" t="str">
            <v/>
          </cell>
          <cell r="F488" t="str">
            <v>01: ADMINISTRACIÓN CENTRAL</v>
          </cell>
          <cell r="G488" t="str">
            <v>DIRECCIÓN ADMINISTRATIVA</v>
          </cell>
          <cell r="H488" t="str">
            <v>SIN PROYECTO</v>
          </cell>
          <cell r="I488" t="str">
            <v>CANCELACIÓN DEL SERVICIO DE TELECOMUNICACIONES (PLANTA CENTRAL)</v>
          </cell>
          <cell r="J488" t="str">
            <v>ARRASTRE</v>
          </cell>
          <cell r="K488" t="str">
            <v>53</v>
          </cell>
          <cell r="L488">
            <v>530105</v>
          </cell>
          <cell r="M488" t="str">
            <v>Telecomunicaciones</v>
          </cell>
          <cell r="N488">
            <v>1701</v>
          </cell>
          <cell r="O488">
            <v>2</v>
          </cell>
          <cell r="P488">
            <v>0</v>
          </cell>
          <cell r="Q488">
            <v>0</v>
          </cell>
          <cell r="R488">
            <v>11000</v>
          </cell>
          <cell r="S488">
            <v>6000</v>
          </cell>
          <cell r="T488">
            <v>6000</v>
          </cell>
          <cell r="U488">
            <v>0</v>
          </cell>
          <cell r="V488">
            <v>5000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11000</v>
          </cell>
          <cell r="AS488">
            <v>8957.16</v>
          </cell>
          <cell r="AT488">
            <v>8957.16</v>
          </cell>
          <cell r="AU488">
            <v>8957.16</v>
          </cell>
        </row>
        <row r="489">
          <cell r="A489">
            <v>483</v>
          </cell>
          <cell r="B489" t="str">
            <v>E5. INSTITUCIONAL</v>
          </cell>
          <cell r="C489" t="str">
            <v>FORTALECER LAS CAPACIDADES DEL ESTADO CON ÉNFASIS EN LA ADMINISTRACIÓN DE JUSTICIA Y EFICIENCIA EN LOS PROCESOS DE REGULACIÓN Y CONTROL, CON DEPENDENCIA Y AUTONOMÍA</v>
          </cell>
          <cell r="D489" t="str">
            <v>FORTALECER LAS CAPACIDADES INSTITUCIONALES</v>
          </cell>
          <cell r="E489" t="str">
            <v/>
          </cell>
          <cell r="F489" t="str">
            <v>01: ADMINISTRACIÓN CENTRAL</v>
          </cell>
          <cell r="G489" t="str">
            <v>DIRECCIÓN ADMINISTRATIVA</v>
          </cell>
          <cell r="H489" t="str">
            <v>SIN PROYECTO</v>
          </cell>
          <cell r="I489" t="str">
            <v>INCLUSIONES Y AUMENTO DEL VALOR ASEGURADO DE LOS BIENES DE LAS DISTINTAS PÓLIZAS DE SEGUROS</v>
          </cell>
          <cell r="J489" t="str">
            <v>NUEVO</v>
          </cell>
          <cell r="K489" t="str">
            <v>57</v>
          </cell>
          <cell r="L489">
            <v>570201</v>
          </cell>
          <cell r="M489" t="str">
            <v>Seguros</v>
          </cell>
          <cell r="N489">
            <v>1701</v>
          </cell>
          <cell r="O489">
            <v>2</v>
          </cell>
          <cell r="P489">
            <v>0</v>
          </cell>
          <cell r="Q489">
            <v>0</v>
          </cell>
          <cell r="R489">
            <v>25000</v>
          </cell>
          <cell r="S489">
            <v>5000</v>
          </cell>
          <cell r="T489">
            <v>0</v>
          </cell>
          <cell r="U489">
            <v>0</v>
          </cell>
          <cell r="V489">
            <v>0</v>
          </cell>
          <cell r="W489">
            <v>0</v>
          </cell>
          <cell r="X489">
            <v>6021.3</v>
          </cell>
          <cell r="Y489">
            <v>5000</v>
          </cell>
          <cell r="Z489">
            <v>0</v>
          </cell>
          <cell r="AA489">
            <v>0</v>
          </cell>
          <cell r="AB489">
            <v>6326</v>
          </cell>
          <cell r="AC489">
            <v>0</v>
          </cell>
          <cell r="AD489">
            <v>0</v>
          </cell>
          <cell r="AE489">
            <v>0</v>
          </cell>
          <cell r="AF489">
            <v>0</v>
          </cell>
          <cell r="AG489">
            <v>10000</v>
          </cell>
          <cell r="AH489">
            <v>0</v>
          </cell>
          <cell r="AI489">
            <v>0</v>
          </cell>
          <cell r="AJ489">
            <v>6326.35</v>
          </cell>
          <cell r="AK489">
            <v>0</v>
          </cell>
          <cell r="AL489">
            <v>0</v>
          </cell>
          <cell r="AM489">
            <v>0</v>
          </cell>
          <cell r="AN489">
            <v>0</v>
          </cell>
          <cell r="AO489">
            <v>5000</v>
          </cell>
          <cell r="AP489">
            <v>6326.35</v>
          </cell>
          <cell r="AQ489">
            <v>0</v>
          </cell>
          <cell r="AR489">
            <v>25000</v>
          </cell>
          <cell r="AS489">
            <v>6021.3</v>
          </cell>
          <cell r="AT489">
            <v>0</v>
          </cell>
          <cell r="AU489">
            <v>0</v>
          </cell>
        </row>
        <row r="490">
          <cell r="A490">
            <v>484</v>
          </cell>
          <cell r="B490" t="str">
            <v>E5. INSTITUCIONAL</v>
          </cell>
          <cell r="C490" t="str">
            <v>FORTALECER LAS CAPACIDADES DEL ESTADO CON ÉNFASIS EN LA ADMINISTRACIÓN DE JUSTICIA Y EFICIENCIA EN LOS PROCESOS DE REGULACIÓN Y CONTROL, CON DEPENDENCIA Y AUTONOMÍA</v>
          </cell>
          <cell r="D490" t="str">
            <v>FORTALECER LAS CAPACIDADES INSTITUCIONALES</v>
          </cell>
          <cell r="E490" t="str">
            <v/>
          </cell>
          <cell r="F490" t="str">
            <v>01: ADMINISTRACIÓN CENTRAL</v>
          </cell>
          <cell r="G490" t="str">
            <v>DIRECCIÓN ADMINISTRATIVA</v>
          </cell>
          <cell r="H490" t="str">
            <v>SIN PROYECTO</v>
          </cell>
          <cell r="I490" t="str">
            <v>CONTRATACIÓN DEL SERVICIO DE PÓLIZAS DE SEGUROS MULTIRIESGO (INCENDIO-TODO RIESGO, ROBO, ASALTO Y/O HURTO, EQUIPO ELECTRÓNICO, ROTURA DE MAQUINARIA), VEHÍCULOS, FIDELIDAD, TRANSPORTE DE DINERO Y/O VALORES, TRANSPORTE INTERNO DE MERCADERÍA Y RESPONSABILIDA</v>
          </cell>
          <cell r="J490" t="str">
            <v>NUEVO</v>
          </cell>
          <cell r="K490" t="str">
            <v>57</v>
          </cell>
          <cell r="L490">
            <v>570201</v>
          </cell>
          <cell r="M490" t="str">
            <v>Seguros</v>
          </cell>
          <cell r="N490">
            <v>1701</v>
          </cell>
          <cell r="O490">
            <v>2</v>
          </cell>
          <cell r="P490">
            <v>0</v>
          </cell>
          <cell r="Q490">
            <v>0</v>
          </cell>
          <cell r="R490">
            <v>381554.37</v>
          </cell>
          <cell r="S490">
            <v>0</v>
          </cell>
          <cell r="T490">
            <v>0</v>
          </cell>
          <cell r="U490">
            <v>0</v>
          </cell>
          <cell r="V490">
            <v>0</v>
          </cell>
          <cell r="W490">
            <v>0</v>
          </cell>
          <cell r="X490">
            <v>0</v>
          </cell>
          <cell r="Y490">
            <v>0</v>
          </cell>
          <cell r="Z490">
            <v>381554.37</v>
          </cell>
          <cell r="AA490">
            <v>0</v>
          </cell>
          <cell r="AB490">
            <v>0</v>
          </cell>
          <cell r="AC490">
            <v>416754.62</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row>
        <row r="491">
          <cell r="A491">
            <v>485</v>
          </cell>
          <cell r="B491" t="str">
            <v>E5. INSTITUCIONAL</v>
          </cell>
          <cell r="C491" t="str">
            <v>FORTALECER LAS CAPACIDADES DEL ESTADO CON ÉNFASIS EN LA ADMINISTRACIÓN DE JUSTICIA Y EFICIENCIA EN LOS PROCESOS DE REGULACIÓN Y CONTROL, CON DEPENDENCIA Y AUTONOMÍA</v>
          </cell>
          <cell r="D491" t="str">
            <v>FORTALECER LAS CAPACIDADES INSTITUCIONALES</v>
          </cell>
          <cell r="E491" t="str">
            <v/>
          </cell>
          <cell r="F491" t="str">
            <v>01: ADMINISTRACIÓN CENTRAL</v>
          </cell>
          <cell r="G491" t="str">
            <v>DIRECCIÓN ADMINISTRATIVA</v>
          </cell>
          <cell r="H491" t="str">
            <v>SIN PROYECTO</v>
          </cell>
          <cell r="I491" t="str">
            <v>CONTRATACIÓN  DEL SERVICIO DE RASTREO SATELITAL PARA LOS VEHÍCULOS  DE LA DIRECCIÓN GENERAL DE REGISTRO CIVIL, IDENTIFICACIÓN Y CEDULACIÓN  A NIVEL NACIONAL</v>
          </cell>
          <cell r="J491" t="str">
            <v>ARRASTRE</v>
          </cell>
          <cell r="K491" t="str">
            <v>53</v>
          </cell>
          <cell r="L491">
            <v>530246</v>
          </cell>
          <cell r="M491" t="str">
            <v>Servicios de Identificación, Marcación, Autentificación, Rastreo, Monitoreo, Seguimiento y/o Trazabilidad</v>
          </cell>
          <cell r="N491">
            <v>1701</v>
          </cell>
          <cell r="O491">
            <v>2</v>
          </cell>
          <cell r="P491">
            <v>0</v>
          </cell>
          <cell r="Q491">
            <v>0</v>
          </cell>
          <cell r="R491">
            <v>408</v>
          </cell>
          <cell r="S491">
            <v>408</v>
          </cell>
          <cell r="T491">
            <v>408</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384.99</v>
          </cell>
          <cell r="AS491">
            <v>384.99</v>
          </cell>
          <cell r="AT491">
            <v>384.99</v>
          </cell>
          <cell r="AU491">
            <v>384.99</v>
          </cell>
        </row>
        <row r="492">
          <cell r="A492">
            <v>486</v>
          </cell>
          <cell r="B492" t="str">
            <v>E5. INSTITUCIONAL</v>
          </cell>
          <cell r="C492" t="str">
            <v>FORTALECER LAS CAPACIDADES DEL ESTADO CON ÉNFASIS EN LA ADMINISTRACIÓN DE JUSTICIA Y EFICIENCIA EN LOS PROCESOS DE REGULACIÓN Y CONTROL, CON DEPENDENCIA Y AUTONOMÍA</v>
          </cell>
          <cell r="D492" t="str">
            <v>FORTALECER LAS CAPACIDADES INSTITUCIONALES</v>
          </cell>
          <cell r="E492" t="str">
            <v/>
          </cell>
          <cell r="F492" t="str">
            <v>01: ADMINISTRACIÓN CENTRAL</v>
          </cell>
          <cell r="G492" t="str">
            <v>DIRECCIÓN ADMINISTRATIVA</v>
          </cell>
          <cell r="H492" t="str">
            <v>SIN PROYECTO</v>
          </cell>
          <cell r="I492" t="str">
            <v>SERVICIO DE RASTREO SATELITAL PARA LOS VEHÍCULOS  DE LA DIRECCIÓN GENERAL DE REGISTRO CIVIL, IDENTIFICACIÓN Y CEDULACIÓN  A NIVEL NACIONAL</v>
          </cell>
          <cell r="J492" t="str">
            <v>NUEVO</v>
          </cell>
          <cell r="K492" t="str">
            <v>53</v>
          </cell>
          <cell r="L492">
            <v>530246</v>
          </cell>
          <cell r="M492" t="str">
            <v>Servicios de Identificación, Marcación, Autentificación, Rastreo, Monitoreo, Seguimiento y/o Trazabilidad</v>
          </cell>
          <cell r="N492">
            <v>1701</v>
          </cell>
          <cell r="O492">
            <v>2</v>
          </cell>
          <cell r="P492">
            <v>0</v>
          </cell>
          <cell r="Q492">
            <v>0</v>
          </cell>
          <cell r="R492">
            <v>6300.57</v>
          </cell>
          <cell r="S492">
            <v>0</v>
          </cell>
          <cell r="T492">
            <v>0</v>
          </cell>
          <cell r="U492">
            <v>525.04999999999995</v>
          </cell>
          <cell r="V492">
            <v>0</v>
          </cell>
          <cell r="W492">
            <v>525.04999999999995</v>
          </cell>
          <cell r="X492">
            <v>630.05999999999995</v>
          </cell>
          <cell r="Y492">
            <v>525.04999999999995</v>
          </cell>
          <cell r="Z492">
            <v>630.05999999999995</v>
          </cell>
          <cell r="AA492">
            <v>525.04999999999995</v>
          </cell>
          <cell r="AB492">
            <v>630.05999999999995</v>
          </cell>
          <cell r="AC492">
            <v>525.04999999999995</v>
          </cell>
          <cell r="AD492">
            <v>630.05999999999995</v>
          </cell>
          <cell r="AE492">
            <v>525.04999999999995</v>
          </cell>
          <cell r="AF492">
            <v>630.05999999999995</v>
          </cell>
          <cell r="AG492">
            <v>525.04999999999995</v>
          </cell>
          <cell r="AH492">
            <v>630.05999999999995</v>
          </cell>
          <cell r="AI492">
            <v>525.04999999999995</v>
          </cell>
          <cell r="AJ492">
            <v>630.05999999999995</v>
          </cell>
          <cell r="AK492">
            <v>525.04999999999995</v>
          </cell>
          <cell r="AL492">
            <v>630.05999999999995</v>
          </cell>
          <cell r="AM492">
            <v>525.05999999999995</v>
          </cell>
          <cell r="AN492">
            <v>630.05999999999995</v>
          </cell>
          <cell r="AO492">
            <v>1050.06</v>
          </cell>
          <cell r="AP492">
            <v>630.03</v>
          </cell>
          <cell r="AQ492">
            <v>0</v>
          </cell>
          <cell r="AR492">
            <v>3750</v>
          </cell>
          <cell r="AS492">
            <v>3750</v>
          </cell>
          <cell r="AT492">
            <v>3750</v>
          </cell>
          <cell r="AU492">
            <v>283.27999999999997</v>
          </cell>
        </row>
        <row r="493">
          <cell r="A493">
            <v>487</v>
          </cell>
          <cell r="B493" t="str">
            <v>E5. INSTITUCIONAL</v>
          </cell>
          <cell r="C493" t="str">
            <v>FORTALECER LAS CAPACIDADES DEL ESTADO CON ÉNFASIS EN LA ADMINISTRACIÓN DE JUSTICIA Y EFICIENCIA EN LOS PROCESOS DE REGULACIÓN Y CONTROL, CON DEPENDENCIA Y AUTONOMÍA</v>
          </cell>
          <cell r="D493" t="str">
            <v>FORTALECER LAS CAPACIDADES INSTITUCIONALES</v>
          </cell>
          <cell r="E493" t="str">
            <v/>
          </cell>
          <cell r="F493" t="str">
            <v>01: ADMINISTRACIÓN CENTRAL</v>
          </cell>
          <cell r="G493" t="str">
            <v>DIRECCIÓN ADMINISTRATIVA</v>
          </cell>
          <cell r="H493" t="str">
            <v>SIN PROYECTO</v>
          </cell>
          <cell r="I493" t="str">
            <v>SERVICIO DE MATRICULACIÓN, REVISIÓN VEHÍCULAR  Y FONDO VIAL</v>
          </cell>
          <cell r="J493" t="str">
            <v>NUEVO</v>
          </cell>
          <cell r="K493" t="str">
            <v>57</v>
          </cell>
          <cell r="L493">
            <v>570102</v>
          </cell>
          <cell r="M493" t="str">
            <v>Tasas Generales, Impuestos, Contribuciones, Permisos, Licencias y Patentes</v>
          </cell>
          <cell r="N493">
            <v>1701</v>
          </cell>
          <cell r="O493">
            <v>2</v>
          </cell>
          <cell r="P493">
            <v>0</v>
          </cell>
          <cell r="Q493">
            <v>0</v>
          </cell>
          <cell r="R493">
            <v>9000</v>
          </cell>
          <cell r="S493">
            <v>0</v>
          </cell>
          <cell r="T493">
            <v>0</v>
          </cell>
          <cell r="U493">
            <v>9000</v>
          </cell>
          <cell r="V493">
            <v>9000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27000</v>
          </cell>
          <cell r="AS493">
            <v>9000</v>
          </cell>
          <cell r="AT493">
            <v>5651.17</v>
          </cell>
          <cell r="AU493">
            <v>5651.17</v>
          </cell>
        </row>
        <row r="494">
          <cell r="A494">
            <v>488</v>
          </cell>
          <cell r="B494" t="str">
            <v>E5. INSTITUCIONAL</v>
          </cell>
          <cell r="C494" t="str">
            <v>FORTALECER LAS CAPACIDADES DEL ESTADO CON ÉNFASIS EN LA ADMINISTRACIÓN DE JUSTICIA Y EFICIENCIA EN LOS PROCESOS DE REGULACIÓN Y CONTROL, CON DEPENDENCIA Y AUTONOMÍA</v>
          </cell>
          <cell r="D494" t="str">
            <v>FORTALECER LAS CAPACIDADES INSTITUCIONALES</v>
          </cell>
          <cell r="E494" t="str">
            <v/>
          </cell>
          <cell r="F494" t="str">
            <v>01: ADMINISTRACIÓN CENTRAL</v>
          </cell>
          <cell r="G494" t="str">
            <v>DIRECCIÓN ADMINISTRATIVA</v>
          </cell>
          <cell r="H494" t="str">
            <v>SIN PROYECTO</v>
          </cell>
          <cell r="I494" t="str">
            <v>SERVICIO DE MANTENIMIENTO PREVENTIVO Y CORRECTIVO PARA LOS VEHÍCULOS PERTENECIENTES A PLANTA CENTRAL, COORDINACIONES ZONALES 1,2,3,4,5,6,7,8 Y 9 DE LA DIRECCIÓN GENERAL DE REGISTRO CIVIL, IDENTIFICACIÓN Y CEDULACIÓN</v>
          </cell>
          <cell r="J494" t="str">
            <v>ARRASTRE</v>
          </cell>
          <cell r="K494" t="str">
            <v>53</v>
          </cell>
          <cell r="L494">
            <v>530803</v>
          </cell>
          <cell r="M494" t="str">
            <v>Lubricantes</v>
          </cell>
          <cell r="N494">
            <v>1701</v>
          </cell>
          <cell r="O494">
            <v>2</v>
          </cell>
          <cell r="P494">
            <v>0</v>
          </cell>
          <cell r="Q494">
            <v>0</v>
          </cell>
          <cell r="R494">
            <v>2500</v>
          </cell>
          <cell r="S494">
            <v>0</v>
          </cell>
          <cell r="T494">
            <v>0</v>
          </cell>
          <cell r="U494">
            <v>2500</v>
          </cell>
          <cell r="V494">
            <v>2500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2500</v>
          </cell>
          <cell r="AS494">
            <v>2500</v>
          </cell>
          <cell r="AT494">
            <v>2404.2199999999998</v>
          </cell>
          <cell r="AU494">
            <v>2404.2199999999998</v>
          </cell>
        </row>
        <row r="495">
          <cell r="A495">
            <v>489</v>
          </cell>
          <cell r="B495" t="str">
            <v>E5. INSTITUCIONAL</v>
          </cell>
          <cell r="C495" t="str">
            <v>FORTALECER LAS CAPACIDADES DEL ESTADO CON ÉNFASIS EN LA ADMINISTRACIÓN DE JUSTICIA Y EFICIENCIA EN LOS PROCESOS DE REGULACIÓN Y CONTROL, CON DEPENDENCIA Y AUTONOMÍA</v>
          </cell>
          <cell r="D495" t="str">
            <v>FORTALECER LAS CAPACIDADES INSTITUCIONALES</v>
          </cell>
          <cell r="E495" t="str">
            <v/>
          </cell>
          <cell r="F495" t="str">
            <v>01: ADMINISTRACIÓN CENTRAL</v>
          </cell>
          <cell r="G495" t="str">
            <v>DIRECCIÓN ADMINISTRATIVA</v>
          </cell>
          <cell r="H495" t="str">
            <v>SIN PROYECTO</v>
          </cell>
          <cell r="I495" t="str">
            <v>SERVICIO DE MANTENIMIENTO PREVENTIVO Y CORRECTIVO PARA LOS VEHÍCULOS PERTENECIENTES A PLANTA CENTRAL, COORDINACIONES ZONALES 1,2,3,4,5,6,7,8 Y 9 DE LA DIRECCIÓN GENERAL DE REGISTRO CIVIL, IDENTIFICACIÓN Y CEDULACIÓN</v>
          </cell>
          <cell r="J495" t="str">
            <v>ARRASTRE</v>
          </cell>
          <cell r="K495" t="str">
            <v>53</v>
          </cell>
          <cell r="L495">
            <v>530405</v>
          </cell>
          <cell r="M495" t="str">
            <v>Vehículos (Servicio para Mantenimiento y Reparación)</v>
          </cell>
          <cell r="N495">
            <v>1701</v>
          </cell>
          <cell r="O495">
            <v>2</v>
          </cell>
          <cell r="P495">
            <v>0</v>
          </cell>
          <cell r="Q495">
            <v>0</v>
          </cell>
          <cell r="R495">
            <v>22000</v>
          </cell>
          <cell r="S495">
            <v>0</v>
          </cell>
          <cell r="T495">
            <v>0</v>
          </cell>
          <cell r="U495">
            <v>22000</v>
          </cell>
          <cell r="V495">
            <v>22000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22000</v>
          </cell>
          <cell r="AS495">
            <v>22000</v>
          </cell>
          <cell r="AT495">
            <v>16726.95</v>
          </cell>
          <cell r="AU495">
            <v>16726.95</v>
          </cell>
        </row>
        <row r="496">
          <cell r="A496">
            <v>490</v>
          </cell>
          <cell r="B496" t="str">
            <v>E5. INSTITUCIONAL</v>
          </cell>
          <cell r="C496" t="str">
            <v>FORTALECER LAS CAPACIDADES DEL ESTADO CON ÉNFASIS EN LA ADMINISTRACIÓN DE JUSTICIA Y EFICIENCIA EN LOS PROCESOS DE REGULACIÓN Y CONTROL, CON DEPENDENCIA Y AUTONOMÍA</v>
          </cell>
          <cell r="D496" t="str">
            <v>FORTALECER LAS CAPACIDADES INSTITUCIONALES</v>
          </cell>
          <cell r="E496" t="str">
            <v/>
          </cell>
          <cell r="F496" t="str">
            <v>01: ADMINISTRACIÓN CENTRAL</v>
          </cell>
          <cell r="G496" t="str">
            <v>DIRECCIÓN ADMINISTRATIVA</v>
          </cell>
          <cell r="H496" t="str">
            <v>SIN PROYECTO</v>
          </cell>
          <cell r="I496" t="str">
            <v>SERVICIO DE MANTENIMIENTO PREVENTIVO Y CORRECTIVO PARA LOS VEHÍCULOS PERTENECIENTES A PLANTA CENTRAL, COORDINACIONES ZONALES 1,2,3,4,5,6,7,8 Y 9 DE LA DIRECCIÓN GENERAL DE REGISTRO CIVIL, IDENTIFICACIÓN Y CEDULACIÓN</v>
          </cell>
          <cell r="J496" t="str">
            <v>ARRASTRE</v>
          </cell>
          <cell r="K496" t="str">
            <v>53</v>
          </cell>
          <cell r="L496">
            <v>530813</v>
          </cell>
          <cell r="M496" t="str">
            <v>Repuestos y Accesorios</v>
          </cell>
          <cell r="N496">
            <v>1701</v>
          </cell>
          <cell r="O496">
            <v>2</v>
          </cell>
          <cell r="P496">
            <v>0</v>
          </cell>
          <cell r="Q496">
            <v>0</v>
          </cell>
          <cell r="R496">
            <v>20000</v>
          </cell>
          <cell r="S496">
            <v>0</v>
          </cell>
          <cell r="T496">
            <v>0</v>
          </cell>
          <cell r="U496">
            <v>20000</v>
          </cell>
          <cell r="V496">
            <v>20000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20000</v>
          </cell>
          <cell r="AS496">
            <v>20000</v>
          </cell>
          <cell r="AT496">
            <v>12921.31</v>
          </cell>
          <cell r="AU496">
            <v>12921.31</v>
          </cell>
        </row>
        <row r="497">
          <cell r="A497">
            <v>491</v>
          </cell>
          <cell r="B497" t="str">
            <v>E5. INSTITUCIONAL</v>
          </cell>
          <cell r="C497" t="str">
            <v>FORTALECER LAS CAPACIDADES DEL ESTADO CON ÉNFASIS EN LA ADMINISTRACIÓN DE JUSTICIA Y EFICIENCIA EN LOS PROCESOS DE REGULACIÓN Y CONTROL, CON DEPENDENCIA Y AUTONOMÍA</v>
          </cell>
          <cell r="D497" t="str">
            <v>FORTALECER LAS CAPACIDADES INSTITUCIONALES</v>
          </cell>
          <cell r="E497" t="str">
            <v/>
          </cell>
          <cell r="F497" t="str">
            <v>01: ADMINISTRACIÓN CENTRAL</v>
          </cell>
          <cell r="G497" t="str">
            <v>DIRECCIÓN ADMINISTRATIVA</v>
          </cell>
          <cell r="H497" t="str">
            <v>SIN PROYECTO</v>
          </cell>
          <cell r="I497" t="str">
            <v>SERVICIO DE MANTENIMIENTO PREVENTIVO Y CORRECTIVO PARA LOS VEHÍCULOS PERTENECIENTES A LA DIRECCIÓN GENERAL DE REGISTRO CIVIL, IDENTIFICACIÓN Y CEDULACIÓN  A NIVEL NACIONAL</v>
          </cell>
          <cell r="J497" t="str">
            <v>NUEVO</v>
          </cell>
          <cell r="K497" t="str">
            <v>53</v>
          </cell>
          <cell r="L497">
            <v>530803</v>
          </cell>
          <cell r="M497" t="str">
            <v>Lubricantes</v>
          </cell>
          <cell r="N497">
            <v>1701</v>
          </cell>
          <cell r="O497">
            <v>2</v>
          </cell>
          <cell r="P497">
            <v>0</v>
          </cell>
          <cell r="Q497">
            <v>0</v>
          </cell>
          <cell r="R497">
            <v>10142.1</v>
          </cell>
          <cell r="S497">
            <v>0</v>
          </cell>
          <cell r="T497">
            <v>0</v>
          </cell>
          <cell r="U497">
            <v>0</v>
          </cell>
          <cell r="V497">
            <v>0</v>
          </cell>
          <cell r="W497">
            <v>1014.21</v>
          </cell>
          <cell r="X497">
            <v>0</v>
          </cell>
          <cell r="Y497">
            <v>1014.21</v>
          </cell>
          <cell r="Z497">
            <v>0</v>
          </cell>
          <cell r="AA497">
            <v>1014.21</v>
          </cell>
          <cell r="AB497">
            <v>1267.76</v>
          </cell>
          <cell r="AC497">
            <v>1014.21</v>
          </cell>
          <cell r="AD497">
            <v>1267.76</v>
          </cell>
          <cell r="AE497">
            <v>1014.21</v>
          </cell>
          <cell r="AF497">
            <v>1267.76</v>
          </cell>
          <cell r="AG497">
            <v>1014.21</v>
          </cell>
          <cell r="AH497">
            <v>1267.76</v>
          </cell>
          <cell r="AI497">
            <v>1014.21</v>
          </cell>
          <cell r="AJ497">
            <v>1267.76</v>
          </cell>
          <cell r="AK497">
            <v>1014.21</v>
          </cell>
          <cell r="AL497">
            <v>1267.76</v>
          </cell>
          <cell r="AM497">
            <v>1014.21</v>
          </cell>
          <cell r="AN497">
            <v>1267.76</v>
          </cell>
          <cell r="AO497">
            <v>1014.21</v>
          </cell>
          <cell r="AP497">
            <v>1267.78</v>
          </cell>
          <cell r="AQ497">
            <v>0</v>
          </cell>
          <cell r="AR497">
            <v>10142.1</v>
          </cell>
          <cell r="AS497">
            <v>10142.1</v>
          </cell>
          <cell r="AT497">
            <v>0</v>
          </cell>
          <cell r="AU497">
            <v>0</v>
          </cell>
        </row>
        <row r="498">
          <cell r="A498">
            <v>492</v>
          </cell>
          <cell r="B498" t="str">
            <v>E5. INSTITUCIONAL</v>
          </cell>
          <cell r="C498" t="str">
            <v>FORTALECER LAS CAPACIDADES DEL ESTADO CON ÉNFASIS EN LA ADMINISTRACIÓN DE JUSTICIA Y EFICIENCIA EN LOS PROCESOS DE REGULACIÓN Y CONTROL, CON DEPENDENCIA Y AUTONOMÍA</v>
          </cell>
          <cell r="D498" t="str">
            <v>FORTALECER LAS CAPACIDADES INSTITUCIONALES</v>
          </cell>
          <cell r="E498" t="str">
            <v/>
          </cell>
          <cell r="F498" t="str">
            <v>01: ADMINISTRACIÓN CENTRAL</v>
          </cell>
          <cell r="G498" t="str">
            <v>DIRECCIÓN ADMINISTRATIVA</v>
          </cell>
          <cell r="H498" t="str">
            <v>SIN PROYECTO</v>
          </cell>
          <cell r="I498" t="str">
            <v>SERVICIO DE MANTENIMIENTO PREVENTIVO Y CORRECTIVO PARA LOS VEHÍCULOS PERTENECIENTES A LA DIRECCIÓN GENERAL DE REGISTRO CIVIL, IDENTIFICACIÓN Y CEDULACIÓN  A NIVEL NACIONAL</v>
          </cell>
          <cell r="J498" t="str">
            <v>NUEVO</v>
          </cell>
          <cell r="K498" t="str">
            <v>53</v>
          </cell>
          <cell r="L498">
            <v>530405</v>
          </cell>
          <cell r="M498" t="str">
            <v>Vehículos (Servicio para Mantenimiento y Reparación)</v>
          </cell>
          <cell r="N498">
            <v>1701</v>
          </cell>
          <cell r="O498">
            <v>2</v>
          </cell>
          <cell r="P498">
            <v>0</v>
          </cell>
          <cell r="Q498">
            <v>0</v>
          </cell>
          <cell r="R498">
            <v>72802.3</v>
          </cell>
          <cell r="S498">
            <v>0</v>
          </cell>
          <cell r="T498">
            <v>0</v>
          </cell>
          <cell r="U498">
            <v>0</v>
          </cell>
          <cell r="V498">
            <v>0</v>
          </cell>
          <cell r="W498">
            <v>7280.23</v>
          </cell>
          <cell r="X498">
            <v>0</v>
          </cell>
          <cell r="Y498">
            <v>7280.23</v>
          </cell>
          <cell r="Z498">
            <v>0</v>
          </cell>
          <cell r="AA498">
            <v>7280.23</v>
          </cell>
          <cell r="AB498">
            <v>9100.2900000000009</v>
          </cell>
          <cell r="AC498">
            <v>7280.23</v>
          </cell>
          <cell r="AD498">
            <v>9100.2900000000009</v>
          </cell>
          <cell r="AE498">
            <v>7280.23</v>
          </cell>
          <cell r="AF498">
            <v>9100.2900000000009</v>
          </cell>
          <cell r="AG498">
            <v>7280.23</v>
          </cell>
          <cell r="AH498">
            <v>9100.2900000000009</v>
          </cell>
          <cell r="AI498">
            <v>7280.23</v>
          </cell>
          <cell r="AJ498">
            <v>9100.2900000000009</v>
          </cell>
          <cell r="AK498">
            <v>7280.23</v>
          </cell>
          <cell r="AL498">
            <v>9100.2900000000009</v>
          </cell>
          <cell r="AM498">
            <v>7280.23</v>
          </cell>
          <cell r="AN498">
            <v>9100.2900000000009</v>
          </cell>
          <cell r="AO498">
            <v>7280.23</v>
          </cell>
          <cell r="AP498">
            <v>9100.27</v>
          </cell>
          <cell r="AQ498">
            <v>0</v>
          </cell>
          <cell r="AR498">
            <v>72802.3</v>
          </cell>
          <cell r="AS498">
            <v>72802.3</v>
          </cell>
          <cell r="AT498">
            <v>0</v>
          </cell>
          <cell r="AU498">
            <v>0</v>
          </cell>
        </row>
        <row r="499">
          <cell r="A499">
            <v>493</v>
          </cell>
          <cell r="B499" t="str">
            <v>E5. INSTITUCIONAL</v>
          </cell>
          <cell r="C499" t="str">
            <v>FORTALECER LAS CAPACIDADES DEL ESTADO CON ÉNFASIS EN LA ADMINISTRACIÓN DE JUSTICIA Y EFICIENCIA EN LOS PROCESOS DE REGULACIÓN Y CONTROL, CON DEPENDENCIA Y AUTONOMÍA</v>
          </cell>
          <cell r="D499" t="str">
            <v>FORTALECER LAS CAPACIDADES INSTITUCIONALES</v>
          </cell>
          <cell r="E499" t="str">
            <v/>
          </cell>
          <cell r="F499" t="str">
            <v>01: ADMINISTRACIÓN CENTRAL</v>
          </cell>
          <cell r="G499" t="str">
            <v>DIRECCIÓN ADMINISTRATIVA</v>
          </cell>
          <cell r="H499" t="str">
            <v>SIN PROYECTO</v>
          </cell>
          <cell r="I499" t="str">
            <v>SERVICIO DE MANTENIMIENTO PREVENTIVO Y CORRECTIVO PARA LOS VEHÍCULOS PERTENECIENTES A LA DIRECCIÓN GENERAL DE REGISTRO CIVIL, IDENTIFICACIÓN Y CEDULACIÓN  A NIVEL NACIONAL</v>
          </cell>
          <cell r="J499" t="str">
            <v>NUEVO</v>
          </cell>
          <cell r="K499" t="str">
            <v>53</v>
          </cell>
          <cell r="L499">
            <v>530813</v>
          </cell>
          <cell r="M499" t="str">
            <v>Repuestos y Accesorios</v>
          </cell>
          <cell r="N499">
            <v>1701</v>
          </cell>
          <cell r="O499">
            <v>2</v>
          </cell>
          <cell r="P499">
            <v>0</v>
          </cell>
          <cell r="Q499">
            <v>0</v>
          </cell>
          <cell r="R499">
            <v>91224</v>
          </cell>
          <cell r="S499">
            <v>0</v>
          </cell>
          <cell r="T499">
            <v>0</v>
          </cell>
          <cell r="U499">
            <v>0</v>
          </cell>
          <cell r="V499">
            <v>0</v>
          </cell>
          <cell r="W499">
            <v>9122.4</v>
          </cell>
          <cell r="X499">
            <v>0</v>
          </cell>
          <cell r="Y499">
            <v>9122.4</v>
          </cell>
          <cell r="Z499">
            <v>0</v>
          </cell>
          <cell r="AA499">
            <v>9122.4</v>
          </cell>
          <cell r="AB499">
            <v>11403</v>
          </cell>
          <cell r="AC499">
            <v>9122.4</v>
          </cell>
          <cell r="AD499">
            <v>11403</v>
          </cell>
          <cell r="AE499">
            <v>9122.4</v>
          </cell>
          <cell r="AF499">
            <v>11403</v>
          </cell>
          <cell r="AG499">
            <v>9122.4</v>
          </cell>
          <cell r="AH499">
            <v>11403</v>
          </cell>
          <cell r="AI499">
            <v>9122.4</v>
          </cell>
          <cell r="AJ499">
            <v>11403</v>
          </cell>
          <cell r="AK499">
            <v>9122.4</v>
          </cell>
          <cell r="AL499">
            <v>11403</v>
          </cell>
          <cell r="AM499">
            <v>9122.4</v>
          </cell>
          <cell r="AN499">
            <v>11403</v>
          </cell>
          <cell r="AO499">
            <v>9122.4</v>
          </cell>
          <cell r="AP499">
            <v>11403</v>
          </cell>
          <cell r="AQ499">
            <v>0</v>
          </cell>
          <cell r="AR499">
            <v>91224</v>
          </cell>
          <cell r="AS499">
            <v>91224</v>
          </cell>
          <cell r="AT499">
            <v>0</v>
          </cell>
          <cell r="AU499">
            <v>0</v>
          </cell>
        </row>
        <row r="500">
          <cell r="A500">
            <v>494</v>
          </cell>
          <cell r="B500" t="str">
            <v>E5. INSTITUCIONAL</v>
          </cell>
          <cell r="C500" t="str">
            <v>FORTALECER LAS CAPACIDADES DEL ESTADO CON ÉNFASIS EN LA ADMINISTRACIÓN DE JUSTICIA Y EFICIENCIA EN LOS PROCESOS DE REGULACIÓN Y CONTROL, CON DEPENDENCIA Y AUTONOMÍA</v>
          </cell>
          <cell r="D500" t="str">
            <v>FORTALECER LAS CAPACIDADES INSTITUCIONALES</v>
          </cell>
          <cell r="E500" t="str">
            <v/>
          </cell>
          <cell r="F500" t="str">
            <v>01: ADMINISTRACIÓN CENTRAL</v>
          </cell>
          <cell r="G500" t="str">
            <v>DIRECCIÓN ADMINISTRATIVA</v>
          </cell>
          <cell r="H500" t="str">
            <v>SIN PROYECTO</v>
          </cell>
          <cell r="I500" t="str">
            <v>SERVICIO DE ABASTECIMIENTO DE COMBUSTIBLE PARA LOS VEHÍCULOS DE LA DIRECCIÓN GENERAL DE REGISTRO CIVIL, IDENTIFICACIÓN Y CEDULACIÓN ASIGNADOS A PLANTA CENTRAL MATRIZ</v>
          </cell>
          <cell r="J500" t="str">
            <v>NUEVO</v>
          </cell>
          <cell r="K500" t="str">
            <v>53</v>
          </cell>
          <cell r="L500">
            <v>530255</v>
          </cell>
          <cell r="M500" t="str">
            <v>Combustibles</v>
          </cell>
          <cell r="N500">
            <v>1701</v>
          </cell>
          <cell r="O500">
            <v>2</v>
          </cell>
          <cell r="P500">
            <v>0</v>
          </cell>
          <cell r="Q500">
            <v>0</v>
          </cell>
          <cell r="R500">
            <v>13256.25</v>
          </cell>
          <cell r="S500">
            <v>0</v>
          </cell>
          <cell r="T500">
            <v>0</v>
          </cell>
          <cell r="U500">
            <v>6299.1</v>
          </cell>
          <cell r="V500">
            <v>0</v>
          </cell>
          <cell r="W500">
            <v>0</v>
          </cell>
          <cell r="X500">
            <v>6656.25</v>
          </cell>
          <cell r="Y500">
            <v>0</v>
          </cell>
          <cell r="Z500">
            <v>0</v>
          </cell>
          <cell r="AA500">
            <v>6299.1</v>
          </cell>
          <cell r="AB500">
            <v>0</v>
          </cell>
          <cell r="AC500">
            <v>0</v>
          </cell>
          <cell r="AD500">
            <v>6600</v>
          </cell>
          <cell r="AE500">
            <v>0</v>
          </cell>
          <cell r="AF500">
            <v>0</v>
          </cell>
          <cell r="AG500">
            <v>6299.1</v>
          </cell>
          <cell r="AH500">
            <v>0</v>
          </cell>
          <cell r="AI500">
            <v>0</v>
          </cell>
          <cell r="AJ500">
            <v>0</v>
          </cell>
          <cell r="AK500">
            <v>0</v>
          </cell>
          <cell r="AL500">
            <v>0</v>
          </cell>
          <cell r="AM500">
            <v>6299.1</v>
          </cell>
          <cell r="AN500">
            <v>0</v>
          </cell>
          <cell r="AO500">
            <v>0</v>
          </cell>
          <cell r="AP500">
            <v>0</v>
          </cell>
          <cell r="AQ500">
            <v>0</v>
          </cell>
          <cell r="AR500">
            <v>6656.25</v>
          </cell>
          <cell r="AS500">
            <v>6656.25</v>
          </cell>
          <cell r="AT500">
            <v>6656.25</v>
          </cell>
          <cell r="AU500">
            <v>6656.25</v>
          </cell>
        </row>
        <row r="501">
          <cell r="A501">
            <v>495</v>
          </cell>
          <cell r="B501" t="str">
            <v>E5. INSTITUCIONAL</v>
          </cell>
          <cell r="C501" t="str">
            <v>FORTALECER LAS CAPACIDADES DEL ESTADO CON ÉNFASIS EN LA ADMINISTRACIÓN DE JUSTICIA Y EFICIENCIA EN LOS PROCESOS DE REGULACIÓN Y CONTROL, CON DEPENDENCIA Y AUTONOMÍA</v>
          </cell>
          <cell r="D501" t="str">
            <v>FORTALECER LAS CAPACIDADES INSTITUCIONALES</v>
          </cell>
          <cell r="E501" t="str">
            <v/>
          </cell>
          <cell r="F501" t="str">
            <v>01: ADMINISTRACIÓN CENTRAL</v>
          </cell>
          <cell r="G501" t="str">
            <v>DIRECCIÓN ADMINISTRATIVA</v>
          </cell>
          <cell r="H501" t="str">
            <v>SIN PROYECTO</v>
          </cell>
          <cell r="I501" t="str">
            <v>ADQUISICIÓN DE NEUMÁTICOS PARA LOS VEHÍCULOS DE LA DIGERCIC A NIVEL NACIONAL</v>
          </cell>
          <cell r="J501" t="str">
            <v>NUEVO</v>
          </cell>
          <cell r="K501" t="str">
            <v>53</v>
          </cell>
          <cell r="L501">
            <v>530813</v>
          </cell>
          <cell r="M501" t="str">
            <v>Repuestos y Accesorios</v>
          </cell>
          <cell r="N501">
            <v>1701</v>
          </cell>
          <cell r="O501">
            <v>2</v>
          </cell>
          <cell r="P501">
            <v>0</v>
          </cell>
          <cell r="Q501">
            <v>0</v>
          </cell>
          <cell r="R501">
            <v>14280.79</v>
          </cell>
          <cell r="S501">
            <v>0</v>
          </cell>
          <cell r="T501">
            <v>0</v>
          </cell>
          <cell r="U501">
            <v>0</v>
          </cell>
          <cell r="V501">
            <v>0</v>
          </cell>
          <cell r="W501">
            <v>0</v>
          </cell>
          <cell r="X501">
            <v>0</v>
          </cell>
          <cell r="Y501">
            <v>8000</v>
          </cell>
          <cell r="Z501">
            <v>0</v>
          </cell>
          <cell r="AA501">
            <v>0</v>
          </cell>
          <cell r="AB501">
            <v>0</v>
          </cell>
          <cell r="AC501">
            <v>0</v>
          </cell>
          <cell r="AD501">
            <v>14280.79</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row>
        <row r="502">
          <cell r="A502">
            <v>496</v>
          </cell>
          <cell r="B502" t="str">
            <v>E5. INSTITUCIONAL</v>
          </cell>
          <cell r="C502" t="str">
            <v>FORTALECER LAS CAPACIDADES DEL ESTADO CON ÉNFASIS EN LA ADMINISTRACIÓN DE JUSTICIA Y EFICIENCIA EN LOS PROCESOS DE REGULACIÓN Y CONTROL, CON DEPENDENCIA Y AUTONOMÍA</v>
          </cell>
          <cell r="D502" t="str">
            <v>FORTALECER LAS CAPACIDADES INSTITUCIONALES</v>
          </cell>
          <cell r="E502" t="str">
            <v/>
          </cell>
          <cell r="F502" t="str">
            <v>01: ADMINISTRACIÓN CENTRAL</v>
          </cell>
          <cell r="G502" t="str">
            <v>DIRECCIÓN ADMINISTRATIVA</v>
          </cell>
          <cell r="H502" t="str">
            <v>SIN PROYECTO</v>
          </cell>
          <cell r="I502" t="str">
            <v>TRASPASO DE DOMINIO</v>
          </cell>
          <cell r="J502" t="str">
            <v>NUEVO</v>
          </cell>
          <cell r="K502" t="str">
            <v>57</v>
          </cell>
          <cell r="L502">
            <v>570102</v>
          </cell>
          <cell r="M502" t="str">
            <v>Tasas Generales, Impuestos, Contribuciones, Permisos, Licencias y Patentes</v>
          </cell>
          <cell r="N502">
            <v>1701</v>
          </cell>
          <cell r="O502">
            <v>2</v>
          </cell>
          <cell r="P502">
            <v>0</v>
          </cell>
          <cell r="Q502">
            <v>0</v>
          </cell>
          <cell r="R502">
            <v>500</v>
          </cell>
          <cell r="S502">
            <v>0</v>
          </cell>
          <cell r="T502">
            <v>0</v>
          </cell>
          <cell r="U502">
            <v>0</v>
          </cell>
          <cell r="V502">
            <v>0</v>
          </cell>
          <cell r="W502">
            <v>500</v>
          </cell>
          <cell r="X502">
            <v>500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row>
        <row r="503">
          <cell r="A503">
            <v>497</v>
          </cell>
          <cell r="B503" t="str">
            <v>E5. INSTITUCIONAL</v>
          </cell>
          <cell r="C503" t="str">
            <v>FORTALECER LAS CAPACIDADES DEL ESTADO CON ÉNFASIS EN LA ADMINISTRACIÓN DE JUSTICIA Y EFICIENCIA EN LOS PROCESOS DE REGULACIÓN Y CONTROL, CON DEPENDENCIA Y AUTONOMÍA</v>
          </cell>
          <cell r="D503" t="str">
            <v>FORTALECER LAS CAPACIDADES INSTITUCIONALES</v>
          </cell>
          <cell r="E503" t="str">
            <v/>
          </cell>
          <cell r="F503" t="str">
            <v>01: ADMINISTRACIÓN CENTRAL</v>
          </cell>
          <cell r="G503" t="str">
            <v>DIRECCIÓN ADMINISTRATIVA</v>
          </cell>
          <cell r="H503" t="str">
            <v>SIN PROYECTO</v>
          </cell>
          <cell r="I503" t="str">
            <v>ADQUISICIÓN DE SUMINISTROS DE LIMPIEZA NO CATALOGADOS  PARA VEHÍCULOS DE LA DIGERCIC</v>
          </cell>
          <cell r="J503" t="str">
            <v>NUEVO</v>
          </cell>
          <cell r="K503" t="str">
            <v>53</v>
          </cell>
          <cell r="L503">
            <v>530805</v>
          </cell>
          <cell r="M503" t="str">
            <v>Materiales de Aseo</v>
          </cell>
          <cell r="N503">
            <v>1701</v>
          </cell>
          <cell r="O503">
            <v>2</v>
          </cell>
          <cell r="P503">
            <v>0</v>
          </cell>
          <cell r="Q503">
            <v>0</v>
          </cell>
          <cell r="R503">
            <v>6300</v>
          </cell>
          <cell r="S503">
            <v>0</v>
          </cell>
          <cell r="T503">
            <v>0</v>
          </cell>
          <cell r="U503">
            <v>0</v>
          </cell>
          <cell r="V503">
            <v>0</v>
          </cell>
          <cell r="W503">
            <v>6300</v>
          </cell>
          <cell r="X503">
            <v>0</v>
          </cell>
          <cell r="Y503">
            <v>0</v>
          </cell>
          <cell r="Z503">
            <v>6300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cell r="AS503">
            <v>0</v>
          </cell>
          <cell r="AT503">
            <v>0</v>
          </cell>
          <cell r="AU503">
            <v>0</v>
          </cell>
        </row>
        <row r="504">
          <cell r="A504">
            <v>498</v>
          </cell>
          <cell r="B504" t="str">
            <v>E5. INSTITUCIONAL</v>
          </cell>
          <cell r="C504" t="str">
            <v>FORTALECER LAS CAPACIDADES DEL ESTADO CON ÉNFASIS EN LA ADMINISTRACIÓN DE JUSTICIA Y EFICIENCIA EN LOS PROCESOS DE REGULACIÓN Y CONTROL, CON DEPENDENCIA Y AUTONOMÍA</v>
          </cell>
          <cell r="D504" t="str">
            <v>FORTALECER LAS CAPACIDADES INSTITUCIONALES</v>
          </cell>
          <cell r="E504" t="str">
            <v/>
          </cell>
          <cell r="F504" t="str">
            <v>01: ADMINISTRACIÓN CENTRAL</v>
          </cell>
          <cell r="G504" t="str">
            <v>DIRECCIÓN ADMINISTRATIVA</v>
          </cell>
          <cell r="H504" t="str">
            <v>SIN PROYECTO</v>
          </cell>
          <cell r="I504" t="str">
            <v>REPOSICIÓN DE CAJA CHICA POR EL PAGO DE PEAJES</v>
          </cell>
          <cell r="J504" t="str">
            <v>NUEVO</v>
          </cell>
          <cell r="K504" t="str">
            <v>57</v>
          </cell>
          <cell r="L504">
            <v>570102</v>
          </cell>
          <cell r="M504" t="str">
            <v>Tasas Generales, Impuestos, Contribuciones, Permisos, Licencias y Patentes</v>
          </cell>
          <cell r="N504">
            <v>1701</v>
          </cell>
          <cell r="O504">
            <v>2</v>
          </cell>
          <cell r="P504">
            <v>0</v>
          </cell>
          <cell r="Q504">
            <v>0</v>
          </cell>
          <cell r="R504">
            <v>1500</v>
          </cell>
          <cell r="S504">
            <v>0</v>
          </cell>
          <cell r="T504">
            <v>0</v>
          </cell>
          <cell r="U504">
            <v>200</v>
          </cell>
          <cell r="V504">
            <v>250</v>
          </cell>
          <cell r="W504">
            <v>200</v>
          </cell>
          <cell r="X504">
            <v>0</v>
          </cell>
          <cell r="Y504">
            <v>200</v>
          </cell>
          <cell r="Z504">
            <v>250</v>
          </cell>
          <cell r="AA504">
            <v>200</v>
          </cell>
          <cell r="AB504">
            <v>0</v>
          </cell>
          <cell r="AC504">
            <v>200</v>
          </cell>
          <cell r="AD504">
            <v>250</v>
          </cell>
          <cell r="AE504">
            <v>200</v>
          </cell>
          <cell r="AF504">
            <v>0</v>
          </cell>
          <cell r="AG504">
            <v>200</v>
          </cell>
          <cell r="AH504">
            <v>250</v>
          </cell>
          <cell r="AI504">
            <v>200</v>
          </cell>
          <cell r="AJ504">
            <v>0</v>
          </cell>
          <cell r="AK504">
            <v>200</v>
          </cell>
          <cell r="AL504">
            <v>250</v>
          </cell>
          <cell r="AM504">
            <v>200</v>
          </cell>
          <cell r="AN504">
            <v>0</v>
          </cell>
          <cell r="AO504">
            <v>0</v>
          </cell>
          <cell r="AP504">
            <v>250</v>
          </cell>
          <cell r="AQ504">
            <v>0</v>
          </cell>
          <cell r="AR504">
            <v>1500</v>
          </cell>
          <cell r="AS504">
            <v>499.8</v>
          </cell>
          <cell r="AT504">
            <v>249.8</v>
          </cell>
          <cell r="AU504">
            <v>249.8</v>
          </cell>
        </row>
        <row r="505">
          <cell r="A505">
            <v>499</v>
          </cell>
          <cell r="B505" t="str">
            <v>E5. INSTITUCIONAL</v>
          </cell>
          <cell r="C505" t="str">
            <v>FORTALECER LAS CAPACIDADES DEL ESTADO CON ÉNFASIS EN LA ADMINISTRACIÓN DE JUSTICIA Y EFICIENCIA EN LOS PROCESOS DE REGULACIÓN Y CONTROL, CON DEPENDENCIA Y AUTONOMÍA</v>
          </cell>
          <cell r="D505" t="str">
            <v>FORTALECER LAS CAPACIDADES INSTITUCIONALES</v>
          </cell>
          <cell r="E505" t="str">
            <v/>
          </cell>
          <cell r="F505" t="str">
            <v>01: ADMINISTRACIÓN CENTRAL</v>
          </cell>
          <cell r="G505" t="str">
            <v>DIRECCIÓN ADMINISTRATIVA</v>
          </cell>
          <cell r="H505" t="str">
            <v>SIN PROYECTO</v>
          </cell>
          <cell r="I505" t="str">
            <v>ADQUISICIÓN DE SUMINISTROS  DE OFICINA REGISTRADOS EN CATÁLOGO ELECTRÓNICO  PARA EL USO A NIVEL NACIONAL</v>
          </cell>
          <cell r="J505" t="str">
            <v>NUEVO</v>
          </cell>
          <cell r="K505" t="str">
            <v>53</v>
          </cell>
          <cell r="L505">
            <v>530804</v>
          </cell>
          <cell r="M505" t="str">
            <v>Materiales de Oficina</v>
          </cell>
          <cell r="N505">
            <v>1701</v>
          </cell>
          <cell r="O505">
            <v>1</v>
          </cell>
          <cell r="P505">
            <v>0</v>
          </cell>
          <cell r="Q505">
            <v>0</v>
          </cell>
          <cell r="R505">
            <v>60000</v>
          </cell>
          <cell r="S505">
            <v>0</v>
          </cell>
          <cell r="T505">
            <v>0</v>
          </cell>
          <cell r="U505">
            <v>0</v>
          </cell>
          <cell r="V505">
            <v>0</v>
          </cell>
          <cell r="W505">
            <v>0</v>
          </cell>
          <cell r="X505">
            <v>0</v>
          </cell>
          <cell r="Y505">
            <v>0</v>
          </cell>
          <cell r="Z505">
            <v>0</v>
          </cell>
          <cell r="AA505">
            <v>60000</v>
          </cell>
          <cell r="AB505">
            <v>0</v>
          </cell>
          <cell r="AC505">
            <v>0</v>
          </cell>
          <cell r="AD505">
            <v>60000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row>
        <row r="506">
          <cell r="A506">
            <v>500</v>
          </cell>
          <cell r="B506" t="str">
            <v>E5. INSTITUCIONAL</v>
          </cell>
          <cell r="C506" t="str">
            <v>FORTALECER LAS CAPACIDADES DEL ESTADO CON ÉNFASIS EN LA ADMINISTRACIÓN DE JUSTICIA Y EFICIENCIA EN LOS PROCESOS DE REGULACIÓN Y CONTROL, CON DEPENDENCIA Y AUTONOMÍA</v>
          </cell>
          <cell r="D506" t="str">
            <v>FORTALECER LAS CAPACIDADES INSTITUCIONALES</v>
          </cell>
          <cell r="E506" t="str">
            <v/>
          </cell>
          <cell r="F506" t="str">
            <v>01: ADMINISTRACIÓN CENTRAL</v>
          </cell>
          <cell r="G506" t="str">
            <v>DIRECCIÓN ADMINISTRATIVA</v>
          </cell>
          <cell r="H506" t="str">
            <v>SIN PROYECTO</v>
          </cell>
          <cell r="I506" t="str">
            <v>ADQUISICIÓN DE SUMINISTROS  DE OFICINA NO CATALOGADOS  PARA EL USO A NIVEL NACIONAL</v>
          </cell>
          <cell r="J506" t="str">
            <v>NUEVO</v>
          </cell>
          <cell r="K506" t="str">
            <v>53</v>
          </cell>
          <cell r="L506">
            <v>530804</v>
          </cell>
          <cell r="M506" t="str">
            <v>Materiales de Oficina</v>
          </cell>
          <cell r="N506">
            <v>1701</v>
          </cell>
          <cell r="O506">
            <v>1</v>
          </cell>
          <cell r="P506">
            <v>0</v>
          </cell>
          <cell r="Q506">
            <v>0</v>
          </cell>
          <cell r="R506">
            <v>120000</v>
          </cell>
          <cell r="S506">
            <v>0</v>
          </cell>
          <cell r="T506">
            <v>0</v>
          </cell>
          <cell r="U506">
            <v>0</v>
          </cell>
          <cell r="V506">
            <v>0</v>
          </cell>
          <cell r="W506">
            <v>0</v>
          </cell>
          <cell r="X506">
            <v>0</v>
          </cell>
          <cell r="Y506">
            <v>0</v>
          </cell>
          <cell r="Z506">
            <v>0</v>
          </cell>
          <cell r="AA506">
            <v>0</v>
          </cell>
          <cell r="AB506">
            <v>0</v>
          </cell>
          <cell r="AC506">
            <v>120000</v>
          </cell>
          <cell r="AD506">
            <v>120000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cell r="AS506">
            <v>0</v>
          </cell>
          <cell r="AT506">
            <v>0</v>
          </cell>
          <cell r="AU506">
            <v>0</v>
          </cell>
        </row>
        <row r="507">
          <cell r="A507">
            <v>501</v>
          </cell>
          <cell r="B507" t="str">
            <v>E5. INSTITUCIONAL</v>
          </cell>
          <cell r="C507" t="str">
            <v>FORTALECER LAS CAPACIDADES DEL ESTADO CON ÉNFASIS EN LA ADMINISTRACIÓN DE JUSTICIA Y EFICIENCIA EN LOS PROCESOS DE REGULACIÓN Y CONTROL, CON DEPENDENCIA Y AUTONOMÍA</v>
          </cell>
          <cell r="D507" t="str">
            <v>FORTALECER LAS CAPACIDADES INSTITUCIONALES</v>
          </cell>
          <cell r="E507" t="str">
            <v/>
          </cell>
          <cell r="F507" t="str">
            <v>01: ADMINISTRACIÓN CENTRAL</v>
          </cell>
          <cell r="G507" t="str">
            <v>DIRECCIÓN ADMINISTRATIVA</v>
          </cell>
          <cell r="H507" t="str">
            <v>SIN PROYECTO</v>
          </cell>
          <cell r="I507" t="str">
            <v>ADQUISICIÓN DE CONSUMIBLES DE IMPRESIÓN A NIVEL NACIONAL NO CATALOGADOS</v>
          </cell>
          <cell r="J507" t="str">
            <v>NUEVO</v>
          </cell>
          <cell r="K507" t="str">
            <v>53</v>
          </cell>
          <cell r="L507">
            <v>530807</v>
          </cell>
          <cell r="M507" t="str">
            <v>Materiales de Impresión, Fotografía, Reproducción y Publicaciones</v>
          </cell>
          <cell r="N507">
            <v>1701</v>
          </cell>
          <cell r="O507">
            <v>1</v>
          </cell>
          <cell r="P507">
            <v>0</v>
          </cell>
          <cell r="Q507">
            <v>0</v>
          </cell>
          <cell r="R507">
            <v>60000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60000</v>
          </cell>
          <cell r="AH507">
            <v>60000</v>
          </cell>
          <cell r="AI507">
            <v>0</v>
          </cell>
          <cell r="AJ507">
            <v>0</v>
          </cell>
          <cell r="AK507">
            <v>0</v>
          </cell>
          <cell r="AL507">
            <v>0</v>
          </cell>
          <cell r="AM507">
            <v>0</v>
          </cell>
          <cell r="AN507">
            <v>0</v>
          </cell>
          <cell r="AO507">
            <v>0</v>
          </cell>
          <cell r="AP507">
            <v>0</v>
          </cell>
          <cell r="AQ507">
            <v>0</v>
          </cell>
          <cell r="AR507">
            <v>0</v>
          </cell>
          <cell r="AS507">
            <v>0</v>
          </cell>
          <cell r="AT507">
            <v>0</v>
          </cell>
          <cell r="AU507">
            <v>0</v>
          </cell>
        </row>
        <row r="508">
          <cell r="A508">
            <v>502</v>
          </cell>
          <cell r="B508" t="str">
            <v>E5. INSTITUCIONAL</v>
          </cell>
          <cell r="C508" t="str">
            <v>FORTALECER LAS CAPACIDADES DEL ESTADO CON ÉNFASIS EN LA ADMINISTRACIÓN DE JUSTICIA Y EFICIENCIA EN LOS PROCESOS DE REGULACIÓN Y CONTROL, CON DEPENDENCIA Y AUTONOMÍA</v>
          </cell>
          <cell r="D508" t="str">
            <v>FORTALECER LAS CAPACIDADES INSTITUCIONALES</v>
          </cell>
          <cell r="E508" t="str">
            <v/>
          </cell>
          <cell r="F508" t="str">
            <v>01: ADMINISTRACIÓN CENTRAL</v>
          </cell>
          <cell r="G508" t="str">
            <v>DIRECCIÓN ADMINISTRATIVA</v>
          </cell>
          <cell r="H508" t="str">
            <v>SIN PROYECTO</v>
          </cell>
          <cell r="I508" t="str">
            <v>ADQUISICIÓN DE CONSUMIBLES DE IMPRESIÓN A NIVEL NACIONAL CATALOGADOS</v>
          </cell>
          <cell r="J508" t="str">
            <v>NUEVO</v>
          </cell>
          <cell r="K508" t="str">
            <v>53</v>
          </cell>
          <cell r="L508">
            <v>530807</v>
          </cell>
          <cell r="M508" t="str">
            <v>Materiales de Impresión, Fotografía, Reproducción y Publicaciones</v>
          </cell>
          <cell r="N508">
            <v>1701</v>
          </cell>
          <cell r="O508">
            <v>1</v>
          </cell>
          <cell r="P508">
            <v>0</v>
          </cell>
          <cell r="Q508">
            <v>0</v>
          </cell>
          <cell r="R508">
            <v>120000</v>
          </cell>
          <cell r="S508">
            <v>0</v>
          </cell>
          <cell r="T508">
            <v>0</v>
          </cell>
          <cell r="U508">
            <v>0</v>
          </cell>
          <cell r="V508">
            <v>0</v>
          </cell>
          <cell r="W508">
            <v>0</v>
          </cell>
          <cell r="X508">
            <v>0</v>
          </cell>
          <cell r="Y508">
            <v>0</v>
          </cell>
          <cell r="Z508">
            <v>0</v>
          </cell>
          <cell r="AA508">
            <v>0</v>
          </cell>
          <cell r="AB508">
            <v>0</v>
          </cell>
          <cell r="AC508">
            <v>0</v>
          </cell>
          <cell r="AD508">
            <v>0</v>
          </cell>
          <cell r="AE508">
            <v>120000</v>
          </cell>
          <cell r="AF508">
            <v>120000</v>
          </cell>
          <cell r="AG508">
            <v>0</v>
          </cell>
          <cell r="AH508">
            <v>0</v>
          </cell>
          <cell r="AI508">
            <v>0</v>
          </cell>
          <cell r="AJ508">
            <v>0</v>
          </cell>
          <cell r="AK508">
            <v>0</v>
          </cell>
          <cell r="AL508">
            <v>0</v>
          </cell>
          <cell r="AM508">
            <v>0</v>
          </cell>
          <cell r="AN508">
            <v>0</v>
          </cell>
          <cell r="AO508">
            <v>0</v>
          </cell>
          <cell r="AP508">
            <v>0</v>
          </cell>
          <cell r="AQ508">
            <v>0</v>
          </cell>
          <cell r="AR508">
            <v>0</v>
          </cell>
          <cell r="AS508">
            <v>0</v>
          </cell>
          <cell r="AT508">
            <v>0</v>
          </cell>
          <cell r="AU508">
            <v>0</v>
          </cell>
        </row>
        <row r="509">
          <cell r="A509">
            <v>503</v>
          </cell>
          <cell r="B509" t="str">
            <v>E5. INSTITUCIONAL</v>
          </cell>
          <cell r="C509" t="str">
            <v>FORTALECER LAS CAPACIDADES DEL ESTADO CON ÉNFASIS EN LA ADMINISTRACIÓN DE JUSTICIA Y EFICIENCIA EN LOS PROCESOS DE REGULACIÓN Y CONTROL, CON DEPENDENCIA Y AUTONOMÍA</v>
          </cell>
          <cell r="D509" t="str">
            <v>FORTALECER LAS CAPACIDADES INSTITUCIONALES</v>
          </cell>
          <cell r="E509" t="str">
            <v/>
          </cell>
          <cell r="F509" t="str">
            <v>01: ADMINISTRACIÓN CENTRAL</v>
          </cell>
          <cell r="G509" t="str">
            <v>DIRECCIÓN ADMINISTRATIVA</v>
          </cell>
          <cell r="H509" t="str">
            <v>SIN PROYECTO</v>
          </cell>
          <cell r="I509" t="str">
            <v>CONTRATACIÓN DEL SERVICIO DE ESCANEO, FOTOCOPIADO E IMPRESIÓN DE DOCUMENTOS CON ALQUILER DE EQUIPOS Y LA PROVISIÓN DE SUMINISTROS PARA LAS AGENCIAS Y ARCHIVOS TÉCNICOS A NIVEL NACIONAL Y LAS DEPENDENCIAS ADMINISTRATIVAS DE LA PLANTA CENTRAL DE LA DIGERCIC</v>
          </cell>
          <cell r="J509" t="str">
            <v>ARRASTRE</v>
          </cell>
          <cell r="K509" t="str">
            <v>53</v>
          </cell>
          <cell r="L509">
            <v>530204</v>
          </cell>
          <cell r="M509" t="str">
            <v>Edición, Impresión, Reproducción, Publicaciones, Suscripciones, Fotocopiado, Traducción, Empastado, Enmarcación, Serigrafía, Fotografía, Carnetización, Filmación e Imágenes Satelitales</v>
          </cell>
          <cell r="N509">
            <v>1701</v>
          </cell>
          <cell r="O509">
            <v>2</v>
          </cell>
          <cell r="P509">
            <v>0</v>
          </cell>
          <cell r="Q509">
            <v>0</v>
          </cell>
          <cell r="R509">
            <v>22833.96</v>
          </cell>
          <cell r="S509">
            <v>29925</v>
          </cell>
          <cell r="T509">
            <v>22833.96</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22833.96</v>
          </cell>
          <cell r="AS509">
            <v>22833.96</v>
          </cell>
          <cell r="AT509">
            <v>22833.96</v>
          </cell>
          <cell r="AU509">
            <v>22833.96</v>
          </cell>
        </row>
        <row r="510">
          <cell r="A510">
            <v>504</v>
          </cell>
          <cell r="B510" t="str">
            <v>E5. INSTITUCIONAL</v>
          </cell>
          <cell r="C510" t="str">
            <v>FORTALECER LAS CAPACIDADES DEL ESTADO CON ÉNFASIS EN LA ADMINISTRACIÓN DE JUSTICIA Y EFICIENCIA EN LOS PROCESOS DE REGULACIÓN Y CONTROL, CON DEPENDENCIA Y AUTONOMÍA</v>
          </cell>
          <cell r="D510" t="str">
            <v>FORTALECER LAS CAPACIDADES INSTITUCIONALES</v>
          </cell>
          <cell r="E510" t="str">
            <v/>
          </cell>
          <cell r="F510" t="str">
            <v>01: ADMINISTRACIÓN CENTRAL</v>
          </cell>
          <cell r="G510" t="str">
            <v>DIRECCIÓN ADMINISTRATIVA</v>
          </cell>
          <cell r="H510" t="str">
            <v>SIN PROYECTO</v>
          </cell>
          <cell r="I510" t="str">
            <v>CONTRATACIÓN DEL SERVICIO DE ESCANEO, FOTOCOPIADO E IMPRESIÓN DE DOCUMENTOS CON ALQUILER DE EQUIPOS Y LA PROVISIÓN DE SUMINISTROS PARA LAS AGENCIAS Y ARCHIVOS TÉCNICOS A NIVEL NACIONAL Y LAS DEPENDENCIAS ADMINISTRATIVAS DE LA PLANTA CENTRAL DE LA DIGERCIC</v>
          </cell>
          <cell r="J510" t="str">
            <v>ARRASTRE</v>
          </cell>
          <cell r="K510" t="str">
            <v>53</v>
          </cell>
          <cell r="L510">
            <v>530204</v>
          </cell>
          <cell r="M510" t="str">
            <v>Edición, Impresión, Reproducción, Publicaciones, Suscripciones, Fotocopiado, Traducción, Empastado, Enmarcación, Serigrafía, Fotografía, Carnetización, Filmación e Imágenes Satelitales</v>
          </cell>
          <cell r="N510">
            <v>1701</v>
          </cell>
          <cell r="O510">
            <v>2</v>
          </cell>
          <cell r="P510">
            <v>0</v>
          </cell>
          <cell r="Q510">
            <v>0</v>
          </cell>
          <cell r="R510">
            <v>389278.57</v>
          </cell>
          <cell r="S510">
            <v>0</v>
          </cell>
          <cell r="T510">
            <v>0</v>
          </cell>
          <cell r="U510">
            <v>29925</v>
          </cell>
          <cell r="V510">
            <v>32439.88</v>
          </cell>
          <cell r="W510">
            <v>29925</v>
          </cell>
          <cell r="X510">
            <v>32439.88</v>
          </cell>
          <cell r="Y510">
            <v>29925</v>
          </cell>
          <cell r="Z510">
            <v>32439.88</v>
          </cell>
          <cell r="AA510">
            <v>29925</v>
          </cell>
          <cell r="AB510">
            <v>32439.88</v>
          </cell>
          <cell r="AC510">
            <v>29925</v>
          </cell>
          <cell r="AD510">
            <v>32439.88</v>
          </cell>
          <cell r="AE510">
            <v>29925</v>
          </cell>
          <cell r="AF510">
            <v>32439.88</v>
          </cell>
          <cell r="AG510">
            <v>29925</v>
          </cell>
          <cell r="AH510">
            <v>32439.88</v>
          </cell>
          <cell r="AI510">
            <v>29925</v>
          </cell>
          <cell r="AJ510">
            <v>32439.88</v>
          </cell>
          <cell r="AK510">
            <v>29925</v>
          </cell>
          <cell r="AL510">
            <v>32439.88</v>
          </cell>
          <cell r="AM510">
            <v>29925</v>
          </cell>
          <cell r="AN510">
            <v>32439.88</v>
          </cell>
          <cell r="AO510">
            <v>59850</v>
          </cell>
          <cell r="AP510">
            <v>64879.77</v>
          </cell>
          <cell r="AQ510">
            <v>0</v>
          </cell>
          <cell r="AR510">
            <v>389278.57</v>
          </cell>
          <cell r="AS510">
            <v>389278.57</v>
          </cell>
          <cell r="AT510">
            <v>389278.57</v>
          </cell>
          <cell r="AU510">
            <v>26209.5</v>
          </cell>
        </row>
        <row r="511">
          <cell r="A511">
            <v>505</v>
          </cell>
          <cell r="B511" t="str">
            <v>E5. INSTITUCIONAL</v>
          </cell>
          <cell r="C511" t="str">
            <v>FORTALECER LAS CAPACIDADES DEL ESTADO CON ÉNFASIS EN LA ADMINISTRACIÓN DE JUSTICIA Y EFICIENCIA EN LOS PROCESOS DE REGULACIÓN Y CONTROL, CON DEPENDENCIA Y AUTONOMÍA</v>
          </cell>
          <cell r="D511" t="str">
            <v>FORTALECER LAS CAPACIDADES INSTITUCIONALES</v>
          </cell>
          <cell r="E511" t="str">
            <v/>
          </cell>
          <cell r="F511" t="str">
            <v>01: ADMINISTRACIÓN CENTRAL</v>
          </cell>
          <cell r="G511" t="str">
            <v>DIRECCIÓN ADMINISTRATIVA</v>
          </cell>
          <cell r="H511" t="str">
            <v>SIN PROYECTO</v>
          </cell>
          <cell r="I511" t="str">
            <v>CONTRATACIÓN DE UNA AGENCIA DE VIAJES PARA LA EMISIÓN DE PASAJES AÉREOS EN RUTAS NACIONALES E INTERNACIONALES PARA LOS SERVIDORES DE LA DIRECCIÓN GENERAL DE REGISTRO CIVIL, IDENTIFICACIÓN Y CEDULACIÓN</v>
          </cell>
          <cell r="J511" t="str">
            <v>ARRASTRE</v>
          </cell>
          <cell r="K511" t="str">
            <v>53</v>
          </cell>
          <cell r="L511">
            <v>530302</v>
          </cell>
          <cell r="M511" t="str">
            <v>Pasajes al Exterior</v>
          </cell>
          <cell r="N511">
            <v>1701</v>
          </cell>
          <cell r="O511">
            <v>2</v>
          </cell>
          <cell r="P511">
            <v>0</v>
          </cell>
          <cell r="Q511">
            <v>0</v>
          </cell>
          <cell r="R511">
            <v>0</v>
          </cell>
          <cell r="S511">
            <v>5000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cell r="AS511">
            <v>0</v>
          </cell>
          <cell r="AT511">
            <v>0</v>
          </cell>
          <cell r="AU511">
            <v>0</v>
          </cell>
        </row>
        <row r="512">
          <cell r="A512">
            <v>506</v>
          </cell>
          <cell r="B512" t="str">
            <v>E5. INSTITUCIONAL</v>
          </cell>
          <cell r="C512" t="str">
            <v>FORTALECER LAS CAPACIDADES DEL ESTADO CON ÉNFASIS EN LA ADMINISTRACIÓN DE JUSTICIA Y EFICIENCIA EN LOS PROCESOS DE REGULACIÓN Y CONTROL, CON DEPENDENCIA Y AUTONOMÍA</v>
          </cell>
          <cell r="D512" t="str">
            <v>FORTALECER LAS CAPACIDADES INSTITUCIONALES</v>
          </cell>
          <cell r="E512" t="str">
            <v/>
          </cell>
          <cell r="F512" t="str">
            <v>01: ADMINISTRACIÓN CENTRAL</v>
          </cell>
          <cell r="G512" t="str">
            <v>DIRECCIÓN ADMINISTRATIVA</v>
          </cell>
          <cell r="H512" t="str">
            <v>SIN PROYECTO</v>
          </cell>
          <cell r="I512" t="str">
            <v>CONTRATACIÓN DE UNA AGENCIA DE VIAJES PARA LA EMISIÓN DE PASAJES AÉREOS EN RUTAS NACIONALES PARA LOS SERVIDORES DE LA DIRECCIÓN GENERAL DE REGISTRO CIVIL, IDENTIFICACIÓN Y CEDULACIÓN</v>
          </cell>
          <cell r="J512" t="str">
            <v>ARRASTRE</v>
          </cell>
          <cell r="K512" t="str">
            <v>53</v>
          </cell>
          <cell r="L512">
            <v>530301</v>
          </cell>
          <cell r="M512" t="str">
            <v>Pasajes al Interior</v>
          </cell>
          <cell r="N512">
            <v>1701</v>
          </cell>
          <cell r="O512">
            <v>2</v>
          </cell>
          <cell r="P512">
            <v>0</v>
          </cell>
          <cell r="Q512">
            <v>0</v>
          </cell>
          <cell r="R512">
            <v>1321.69</v>
          </cell>
          <cell r="S512">
            <v>6000</v>
          </cell>
          <cell r="T512">
            <v>0</v>
          </cell>
          <cell r="U512">
            <v>0</v>
          </cell>
          <cell r="V512">
            <v>0</v>
          </cell>
          <cell r="W512">
            <v>0</v>
          </cell>
          <cell r="X512">
            <v>0</v>
          </cell>
          <cell r="Y512">
            <v>0</v>
          </cell>
          <cell r="Z512">
            <v>0</v>
          </cell>
          <cell r="AA512">
            <v>0</v>
          </cell>
          <cell r="AB512">
            <v>1321.69</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6000</v>
          </cell>
          <cell r="AS512">
            <v>1321.69</v>
          </cell>
          <cell r="AT512">
            <v>0</v>
          </cell>
          <cell r="AU512">
            <v>0</v>
          </cell>
        </row>
        <row r="513">
          <cell r="A513">
            <v>507</v>
          </cell>
          <cell r="B513" t="str">
            <v>E5. INSTITUCIONAL</v>
          </cell>
          <cell r="C513" t="str">
            <v>FORTALECER LAS CAPACIDADES DEL ESTADO CON ÉNFASIS EN LA ADMINISTRACIÓN DE JUSTICIA Y EFICIENCIA EN LOS PROCESOS DE REGULACIÓN Y CONTROL, CON DEPENDENCIA Y AUTONOMÍA</v>
          </cell>
          <cell r="D513" t="str">
            <v>FORTALECER LAS CAPACIDADES INSTITUCIONALES</v>
          </cell>
          <cell r="E513" t="str">
            <v/>
          </cell>
          <cell r="F513" t="str">
            <v>01: ADMINISTRACIÓN CENTRAL</v>
          </cell>
          <cell r="G513" t="str">
            <v>DIRECCIÓN ADMINISTRATIVA</v>
          </cell>
          <cell r="H513" t="str">
            <v>SIN PROYECTO</v>
          </cell>
          <cell r="I513" t="str">
            <v>CONTRATACIÓN DE UNA AGENCIA DE VIAJES PARA LA EMISIÓN DE PASAJES AÉREOS EN RUTAS NACIONALES PARA LOS SERVIDORES DE LA DIRECCIÓN GENERAL DE REGISTRO CIVIL, IDENTIFICACIÓN Y CEDULACIÓN</v>
          </cell>
          <cell r="J513" t="str">
            <v>ARRASTRE</v>
          </cell>
          <cell r="K513" t="str">
            <v>53</v>
          </cell>
          <cell r="L513">
            <v>530301</v>
          </cell>
          <cell r="M513" t="str">
            <v>Pasajes al Interior</v>
          </cell>
          <cell r="N513">
            <v>1701</v>
          </cell>
          <cell r="O513">
            <v>2</v>
          </cell>
          <cell r="P513">
            <v>0</v>
          </cell>
          <cell r="Q513">
            <v>0</v>
          </cell>
          <cell r="R513">
            <v>58077.38</v>
          </cell>
          <cell r="S513">
            <v>5933.23</v>
          </cell>
          <cell r="T513">
            <v>0</v>
          </cell>
          <cell r="U513">
            <v>5933.23</v>
          </cell>
          <cell r="V513">
            <v>0</v>
          </cell>
          <cell r="W513">
            <v>5933.23</v>
          </cell>
          <cell r="X513">
            <v>0</v>
          </cell>
          <cell r="Y513">
            <v>5933.23</v>
          </cell>
          <cell r="Z513">
            <v>0</v>
          </cell>
          <cell r="AA513">
            <v>5933.23</v>
          </cell>
          <cell r="AB513">
            <v>10000</v>
          </cell>
          <cell r="AC513">
            <v>5933.23</v>
          </cell>
          <cell r="AD513">
            <v>10000</v>
          </cell>
          <cell r="AE513">
            <v>5933.23</v>
          </cell>
          <cell r="AF513">
            <v>10000</v>
          </cell>
          <cell r="AG513">
            <v>5933.23</v>
          </cell>
          <cell r="AH513">
            <v>13077.38</v>
          </cell>
          <cell r="AI513">
            <v>5933.23</v>
          </cell>
          <cell r="AJ513">
            <v>15000</v>
          </cell>
          <cell r="AK513">
            <v>0</v>
          </cell>
          <cell r="AL513">
            <v>0</v>
          </cell>
          <cell r="AM513">
            <v>0</v>
          </cell>
          <cell r="AN513">
            <v>0</v>
          </cell>
          <cell r="AO513">
            <v>0</v>
          </cell>
          <cell r="AP513">
            <v>0</v>
          </cell>
          <cell r="AQ513">
            <v>0</v>
          </cell>
          <cell r="AR513">
            <v>53399.07</v>
          </cell>
          <cell r="AS513">
            <v>0</v>
          </cell>
          <cell r="AT513">
            <v>0</v>
          </cell>
          <cell r="AU513">
            <v>0</v>
          </cell>
        </row>
        <row r="514">
          <cell r="A514">
            <v>508</v>
          </cell>
          <cell r="B514" t="str">
            <v>E5. INSTITUCIONAL</v>
          </cell>
          <cell r="C514" t="str">
            <v>FORTALECER LAS CAPACIDADES DEL ESTADO CON ÉNFASIS EN LA ADMINISTRACIÓN DE JUSTICIA Y EFICIENCIA EN LOS PROCESOS DE REGULACIÓN Y CONTROL, CON DEPENDENCIA Y AUTONOMÍA</v>
          </cell>
          <cell r="D514" t="str">
            <v>FORTALECER LAS CAPACIDADES INSTITUCIONALES</v>
          </cell>
          <cell r="E514" t="str">
            <v/>
          </cell>
          <cell r="F514" t="str">
            <v>01: ADMINISTRACIÓN CENTRAL</v>
          </cell>
          <cell r="G514" t="str">
            <v>DIRECCIÓN ADMINISTRATIVA</v>
          </cell>
          <cell r="H514" t="str">
            <v>SIN PROYECTO</v>
          </cell>
          <cell r="I514" t="str">
            <v>CONTRATACIÓN DE UNA AGENCIA DE VIAJES PARA LA EMISIÓN DE PASAJES AÉREOS EN RUTAS NACIONALES PARA LOS SERVIDORES DE LA DIRECCIÓN GENERAL DE REGISTRO CIVIL, IDENTIFICACIÓN Y CEDULACIÓN</v>
          </cell>
          <cell r="J514" t="str">
            <v>NUEVO</v>
          </cell>
          <cell r="K514" t="str">
            <v>53</v>
          </cell>
          <cell r="L514">
            <v>530301</v>
          </cell>
          <cell r="M514" t="str">
            <v>Pasajes al Interior</v>
          </cell>
          <cell r="N514">
            <v>1701</v>
          </cell>
          <cell r="O514">
            <v>1</v>
          </cell>
          <cell r="P514">
            <v>0</v>
          </cell>
          <cell r="Q514">
            <v>0</v>
          </cell>
          <cell r="R514">
            <v>26000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6500</v>
          </cell>
          <cell r="AL514">
            <v>6500</v>
          </cell>
          <cell r="AM514">
            <v>6500</v>
          </cell>
          <cell r="AN514">
            <v>6500</v>
          </cell>
          <cell r="AO514">
            <v>13000</v>
          </cell>
          <cell r="AP514">
            <v>13000</v>
          </cell>
          <cell r="AQ514">
            <v>0</v>
          </cell>
          <cell r="AR514">
            <v>0</v>
          </cell>
          <cell r="AS514">
            <v>0</v>
          </cell>
          <cell r="AT514">
            <v>0</v>
          </cell>
          <cell r="AU514">
            <v>0</v>
          </cell>
        </row>
        <row r="515">
          <cell r="A515">
            <v>509</v>
          </cell>
          <cell r="B515" t="str">
            <v>E5. INSTITUCIONAL</v>
          </cell>
          <cell r="C515" t="str">
            <v>FORTALECER LAS CAPACIDADES DEL ESTADO CON ÉNFASIS EN LA ADMINISTRACIÓN DE JUSTICIA Y EFICIENCIA EN LOS PROCESOS DE REGULACIÓN Y CONTROL, CON DEPENDENCIA Y AUTONOMÍA</v>
          </cell>
          <cell r="D515" t="str">
            <v>FORTALECER LAS CAPACIDADES INSTITUCIONALES</v>
          </cell>
          <cell r="E515" t="str">
            <v/>
          </cell>
          <cell r="F515" t="str">
            <v>01: ADMINISTRACIÓN CENTRAL</v>
          </cell>
          <cell r="G515" t="str">
            <v>DIRECCIÓN ADMINISTRATIVA</v>
          </cell>
          <cell r="H515" t="str">
            <v>SIN PROYECTO</v>
          </cell>
          <cell r="I515" t="str">
            <v>CONTRATACIÓN DE UNA AGENCIA DE VIAJES PARA LA EMISIÓN DE PASAJES AÉREOS EN RUTAS  INTERNACIONALES PARA LOS SERVIDORES DE LA DIRECCIÓN GENERAL DE REGISTRO CIVIL, IDENTIFICACIÓN Y CEDULACIÓN</v>
          </cell>
          <cell r="J515" t="str">
            <v>NUEVO</v>
          </cell>
          <cell r="K515" t="str">
            <v>53</v>
          </cell>
          <cell r="L515">
            <v>530302</v>
          </cell>
          <cell r="M515" t="str">
            <v>Pasajes al Exterior</v>
          </cell>
          <cell r="N515">
            <v>1701</v>
          </cell>
          <cell r="O515">
            <v>2</v>
          </cell>
          <cell r="P515">
            <v>0</v>
          </cell>
          <cell r="Q515">
            <v>0</v>
          </cell>
          <cell r="R515">
            <v>20000</v>
          </cell>
          <cell r="S515">
            <v>0</v>
          </cell>
          <cell r="T515">
            <v>0</v>
          </cell>
          <cell r="U515">
            <v>0</v>
          </cell>
          <cell r="V515">
            <v>0</v>
          </cell>
          <cell r="W515">
            <v>0</v>
          </cell>
          <cell r="X515">
            <v>0</v>
          </cell>
          <cell r="Y515">
            <v>10000</v>
          </cell>
          <cell r="Z515">
            <v>10000</v>
          </cell>
          <cell r="AA515">
            <v>0</v>
          </cell>
          <cell r="AB515">
            <v>0</v>
          </cell>
          <cell r="AC515">
            <v>0</v>
          </cell>
          <cell r="AD515">
            <v>0</v>
          </cell>
          <cell r="AE515">
            <v>0</v>
          </cell>
          <cell r="AF515">
            <v>0</v>
          </cell>
          <cell r="AG515">
            <v>10000</v>
          </cell>
          <cell r="AH515">
            <v>10000</v>
          </cell>
          <cell r="AI515">
            <v>0</v>
          </cell>
          <cell r="AJ515">
            <v>0</v>
          </cell>
          <cell r="AK515">
            <v>0</v>
          </cell>
          <cell r="AL515">
            <v>0</v>
          </cell>
          <cell r="AM515">
            <v>0</v>
          </cell>
          <cell r="AN515">
            <v>0</v>
          </cell>
          <cell r="AO515">
            <v>0</v>
          </cell>
          <cell r="AP515">
            <v>0</v>
          </cell>
          <cell r="AQ515">
            <v>1810.67</v>
          </cell>
          <cell r="AR515">
            <v>9390.91</v>
          </cell>
          <cell r="AS515">
            <v>9390.91</v>
          </cell>
          <cell r="AT515">
            <v>0</v>
          </cell>
          <cell r="AU515">
            <v>0</v>
          </cell>
        </row>
        <row r="516">
          <cell r="A516">
            <v>510</v>
          </cell>
          <cell r="B516" t="str">
            <v>E5. INSTITUCIONAL</v>
          </cell>
          <cell r="C516" t="str">
            <v>FORTALECER LAS CAPACIDADES DEL ESTADO CON ÉNFASIS EN LA ADMINISTRACIÓN DE JUSTICIA Y EFICIENCIA EN LOS PROCESOS DE REGULACIÓN Y CONTROL, CON DEPENDENCIA Y AUTONOMÍA</v>
          </cell>
          <cell r="D516" t="str">
            <v>FORTALECER LAS CAPACIDADES INSTITUCIONALES</v>
          </cell>
          <cell r="E516" t="str">
            <v/>
          </cell>
          <cell r="F516" t="str">
            <v>01: ADMINISTRACIÓN CENTRAL</v>
          </cell>
          <cell r="G516" t="str">
            <v>DIRECCIÓN ADMINISTRATIVA</v>
          </cell>
          <cell r="H516" t="str">
            <v>SIN PROYECTO</v>
          </cell>
          <cell r="I516" t="str">
            <v>PAGO DE IMPUESTOS POR OBRAS EN EL DISTRITO METROPOLITANO DE QUITO DE LOS PREDIOS DE PLANTA CENTRAL DE LA DIGERCIC</v>
          </cell>
          <cell r="J516" t="str">
            <v>NUEVO</v>
          </cell>
          <cell r="K516" t="str">
            <v>57</v>
          </cell>
          <cell r="L516">
            <v>570102</v>
          </cell>
          <cell r="M516" t="str">
            <v>Tasas Generales, Impuestos, Contribuciones, Permisos, Licencias y Patentes</v>
          </cell>
          <cell r="N516">
            <v>1701</v>
          </cell>
          <cell r="O516">
            <v>1</v>
          </cell>
          <cell r="P516">
            <v>0</v>
          </cell>
          <cell r="Q516">
            <v>0</v>
          </cell>
          <cell r="R516">
            <v>510484.73</v>
          </cell>
          <cell r="S516">
            <v>0</v>
          </cell>
          <cell r="T516">
            <v>0</v>
          </cell>
          <cell r="U516">
            <v>0</v>
          </cell>
          <cell r="V516">
            <v>0</v>
          </cell>
          <cell r="W516">
            <v>0</v>
          </cell>
          <cell r="X516">
            <v>0</v>
          </cell>
          <cell r="Y516">
            <v>0</v>
          </cell>
          <cell r="Z516">
            <v>0</v>
          </cell>
          <cell r="AA516">
            <v>0</v>
          </cell>
          <cell r="AB516">
            <v>0</v>
          </cell>
          <cell r="AC516">
            <v>3000</v>
          </cell>
          <cell r="AD516">
            <v>0</v>
          </cell>
          <cell r="AE516">
            <v>0</v>
          </cell>
          <cell r="AF516">
            <v>3000</v>
          </cell>
          <cell r="AG516">
            <v>0</v>
          </cell>
          <cell r="AH516">
            <v>0</v>
          </cell>
          <cell r="AI516">
            <v>0</v>
          </cell>
          <cell r="AJ516">
            <v>0</v>
          </cell>
          <cell r="AK516">
            <v>0</v>
          </cell>
          <cell r="AL516">
            <v>0</v>
          </cell>
          <cell r="AM516">
            <v>0</v>
          </cell>
          <cell r="AN516">
            <v>507484.73</v>
          </cell>
          <cell r="AO516">
            <v>0</v>
          </cell>
          <cell r="AP516">
            <v>0</v>
          </cell>
          <cell r="AQ516">
            <v>0</v>
          </cell>
          <cell r="AR516">
            <v>0</v>
          </cell>
          <cell r="AS516">
            <v>0</v>
          </cell>
          <cell r="AT516">
            <v>0</v>
          </cell>
          <cell r="AU516">
            <v>0</v>
          </cell>
        </row>
        <row r="517">
          <cell r="A517">
            <v>511</v>
          </cell>
          <cell r="B517" t="str">
            <v>E5. INSTITUCIONAL</v>
          </cell>
          <cell r="C517" t="str">
            <v>FORTALECER LAS CAPACIDADES DEL ESTADO CON ÉNFASIS EN LA ADMINISTRACIÓN DE JUSTICIA Y EFICIENCIA EN LOS PROCESOS DE REGULACIÓN Y CONTROL, CON DEPENDENCIA Y AUTONOMÍA</v>
          </cell>
          <cell r="D517" t="str">
            <v>FORTALECER LAS CAPACIDADES INSTITUCIONALES</v>
          </cell>
          <cell r="E517" t="str">
            <v/>
          </cell>
          <cell r="F517" t="str">
            <v>01: ADMINISTRACIÓN CENTRAL</v>
          </cell>
          <cell r="G517" t="str">
            <v>DIRECCIÓN ADMINISTRATIVA</v>
          </cell>
          <cell r="H517" t="str">
            <v>SIN PROYECTO</v>
          </cell>
          <cell r="I517" t="str">
            <v>SERVICIO INTEGRAL DE LIMPIEZA EN EDIFICACIONES CON ALTA AFLUENCIA DE USUARIOS PARA LAS AGENCIAS DE LA DIRECCIÓN GENERAL DE REGISTRO CIVIL, IDENTIFICACIÓN Y CEDULACIÓN</v>
          </cell>
          <cell r="J517" t="str">
            <v>ARRASTRE</v>
          </cell>
          <cell r="K517" t="str">
            <v>53</v>
          </cell>
          <cell r="L517">
            <v>530209</v>
          </cell>
          <cell r="M517" t="str">
            <v>Servicios de Aseo, Lavado de Vestimenta de Trabajo, Fumigación, Desinfección, Limpieza de Instalaciones, manejo de desechos contaminados, recuperación y clasificación de materiales reciclables</v>
          </cell>
          <cell r="N517">
            <v>1701</v>
          </cell>
          <cell r="O517">
            <v>2</v>
          </cell>
          <cell r="P517">
            <v>0</v>
          </cell>
          <cell r="Q517">
            <v>0</v>
          </cell>
          <cell r="R517">
            <v>119643.2</v>
          </cell>
          <cell r="S517">
            <v>0</v>
          </cell>
          <cell r="T517">
            <v>0</v>
          </cell>
          <cell r="U517">
            <v>144399.04000000001</v>
          </cell>
          <cell r="V517">
            <v>119643.2</v>
          </cell>
          <cell r="W517">
            <v>68612.160000000003</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119643.2</v>
          </cell>
          <cell r="AS517">
            <v>119643.2</v>
          </cell>
          <cell r="AT517">
            <v>119643.2</v>
          </cell>
          <cell r="AU517">
            <v>119643.2</v>
          </cell>
        </row>
        <row r="518">
          <cell r="A518">
            <v>512</v>
          </cell>
          <cell r="B518" t="str">
            <v>E5. INSTITUCIONAL</v>
          </cell>
          <cell r="C518" t="str">
            <v>FORTALECER LAS CAPACIDADES DEL ESTADO CON ÉNFASIS EN LA ADMINISTRACIÓN DE JUSTICIA Y EFICIENCIA EN LOS PROCESOS DE REGULACIÓN Y CONTROL, CON DEPENDENCIA Y AUTONOMÍA</v>
          </cell>
          <cell r="D518" t="str">
            <v>FORTALECER LAS CAPACIDADES INSTITUCIONALES</v>
          </cell>
          <cell r="E518" t="str">
            <v/>
          </cell>
          <cell r="F518" t="str">
            <v>01: ADMINISTRACIÓN CENTRAL</v>
          </cell>
          <cell r="G518" t="str">
            <v>DIRECCIÓN ADMINISTRATIVA</v>
          </cell>
          <cell r="H518" t="str">
            <v>SIN PROYECTO</v>
          </cell>
          <cell r="I518" t="str">
            <v>SERVICIO INTEGRAL DE LIMPIEZA EN EDIFICACIONES CON ALTA AFLUENCIA DE USUARIOS PARA LAS AGENCIAS DE LA DIRECCIÓN GENERAL DE REGISTRO CIVIL, IDENTIFICACIÓN Y CEDULACIÓN</v>
          </cell>
          <cell r="J518" t="str">
            <v>ARRASTRE</v>
          </cell>
          <cell r="K518" t="str">
            <v>53</v>
          </cell>
          <cell r="L518">
            <v>530209</v>
          </cell>
          <cell r="M518" t="str">
            <v>Servicios de Aseo, Lavado de Vestimenta de Trabajo, Fumigación, Desinfección, Limpieza de Instalaciones, manejo de desechos contaminados, recuperación y clasificación de materiales reciclables</v>
          </cell>
          <cell r="N518">
            <v>1701</v>
          </cell>
          <cell r="O518">
            <v>2</v>
          </cell>
          <cell r="P518">
            <v>0</v>
          </cell>
          <cell r="Q518">
            <v>0</v>
          </cell>
          <cell r="R518">
            <v>213171.41</v>
          </cell>
          <cell r="S518">
            <v>0</v>
          </cell>
          <cell r="T518">
            <v>0</v>
          </cell>
          <cell r="U518">
            <v>49226.62</v>
          </cell>
          <cell r="V518">
            <v>26139.09</v>
          </cell>
          <cell r="W518">
            <v>49226.62</v>
          </cell>
          <cell r="X518">
            <v>49226.62</v>
          </cell>
          <cell r="Y518">
            <v>49226.62</v>
          </cell>
          <cell r="Z518">
            <v>49226.62</v>
          </cell>
          <cell r="AA518">
            <v>49226.62</v>
          </cell>
          <cell r="AB518">
            <v>49226.62</v>
          </cell>
          <cell r="AC518">
            <v>49226.6</v>
          </cell>
          <cell r="AD518">
            <v>39352.46</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213171.43</v>
          </cell>
          <cell r="AS518">
            <v>213171.41</v>
          </cell>
          <cell r="AT518">
            <v>213171.41</v>
          </cell>
          <cell r="AU518">
            <v>76995.520000000004</v>
          </cell>
        </row>
        <row r="519">
          <cell r="A519">
            <v>513</v>
          </cell>
          <cell r="B519" t="str">
            <v>E5. INSTITUCIONAL</v>
          </cell>
          <cell r="C519" t="str">
            <v>FORTALECER LAS CAPACIDADES DEL ESTADO CON ÉNFASIS EN LA ADMINISTRACIÓN DE JUSTICIA Y EFICIENCIA EN LOS PROCESOS DE REGULACIÓN Y CONTROL, CON DEPENDENCIA Y AUTONOMÍA</v>
          </cell>
          <cell r="D519" t="str">
            <v>FORTALECER LAS CAPACIDADES INSTITUCIONALES</v>
          </cell>
          <cell r="E519" t="str">
            <v/>
          </cell>
          <cell r="F519" t="str">
            <v>01: ADMINISTRACIÓN CENTRAL</v>
          </cell>
          <cell r="G519" t="str">
            <v>DIRECCIÓN ADMINISTRATIVA</v>
          </cell>
          <cell r="H519" t="str">
            <v>SIN PROYECTO</v>
          </cell>
          <cell r="I519" t="str">
            <v>SERVICIO INTEGRAL DE LIMPIEZA EN EDIFICACIONES CON ALTA AFLUENCIA DE USUARIOS PARA LAS AGENCIAS DE LA DIGERCIC DE LAS PROVINCIAS DE COTOPAXI, BOLIVAR, MANABI, LOS RIOS, GALAPAGOS, AZUAY, MORONA SANTIAGO, CAÑAR Y GUAYAS</v>
          </cell>
          <cell r="J519" t="str">
            <v>ARRASTRE</v>
          </cell>
          <cell r="K519" t="str">
            <v>53</v>
          </cell>
          <cell r="L519">
            <v>530209</v>
          </cell>
          <cell r="M519" t="str">
            <v>Servicios de Aseo, Lavado de Vestimenta de Trabajo, Fumigación, Desinfección, Limpieza de Instalaciones, manejo de desechos contaminados, recuperación y clasificación de materiales reciclables</v>
          </cell>
          <cell r="N519">
            <v>1701</v>
          </cell>
          <cell r="O519">
            <v>1</v>
          </cell>
          <cell r="P519">
            <v>0</v>
          </cell>
          <cell r="Q519">
            <v>0</v>
          </cell>
          <cell r="R519">
            <v>319304.98</v>
          </cell>
          <cell r="S519">
            <v>0</v>
          </cell>
          <cell r="T519">
            <v>0</v>
          </cell>
          <cell r="U519">
            <v>98134.33</v>
          </cell>
          <cell r="V519">
            <v>98134.33</v>
          </cell>
          <cell r="W519">
            <v>385571.01</v>
          </cell>
          <cell r="X519">
            <v>221170.65</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319304.98</v>
          </cell>
          <cell r="AS519">
            <v>319304.98</v>
          </cell>
          <cell r="AT519">
            <v>236756.5</v>
          </cell>
          <cell r="AU519">
            <v>146207.72</v>
          </cell>
        </row>
        <row r="520">
          <cell r="A520">
            <v>514</v>
          </cell>
          <cell r="B520" t="str">
            <v>E5. INSTITUCIONAL</v>
          </cell>
          <cell r="C520" t="str">
            <v>FORTALECER LAS CAPACIDADES DEL ESTADO CON ÉNFASIS EN LA ADMINISTRACIÓN DE JUSTICIA Y EFICIENCIA EN LOS PROCESOS DE REGULACIÓN Y CONTROL, CON DEPENDENCIA Y AUTONOMÍA</v>
          </cell>
          <cell r="D520" t="str">
            <v>FORTALECER LAS CAPACIDADES INSTITUCIONALES</v>
          </cell>
          <cell r="E520" t="str">
            <v/>
          </cell>
          <cell r="F520" t="str">
            <v>01: ADMINISTRACIÓN CENTRAL</v>
          </cell>
          <cell r="G520" t="str">
            <v>DIRECCIÓN ADMINISTRATIVA</v>
          </cell>
          <cell r="H520" t="str">
            <v>SIN PROYECTO</v>
          </cell>
          <cell r="I520" t="str">
            <v>SERVICIO INTEGRAL DE LIMPIEZA EN EDIFICACIONES CON ALTA AFLUENCIA DE USUARIOS PARA LAS AGENCIAS DE LA DIGERCIC DE LAS PROVINCIAS DE COTOPAXI, BOLIVAR, MANABI, LOS RIOS, GALAPAGOS, AZUAY, MORONA SANTIAGO, CAÑAR Y GUAYAS</v>
          </cell>
          <cell r="J520" t="str">
            <v>ARRASTRE</v>
          </cell>
          <cell r="K520" t="str">
            <v>53</v>
          </cell>
          <cell r="L520">
            <v>530209</v>
          </cell>
          <cell r="M520" t="str">
            <v>Servicios de Aseo, Lavado de Vestimenta de Trabajo, Fumigación, Desinfección, Limpieza de Instalaciones, manejo de desechos contaminados, recuperación y clasificación de materiales reciclables</v>
          </cell>
          <cell r="N520">
            <v>1701</v>
          </cell>
          <cell r="O520">
            <v>1</v>
          </cell>
          <cell r="P520">
            <v>0</v>
          </cell>
          <cell r="Q520">
            <v>0</v>
          </cell>
          <cell r="R520">
            <v>519978.92</v>
          </cell>
          <cell r="S520">
            <v>0</v>
          </cell>
          <cell r="T520">
            <v>0</v>
          </cell>
          <cell r="U520">
            <v>79376.73</v>
          </cell>
          <cell r="V520">
            <v>79376.73</v>
          </cell>
          <cell r="W520">
            <v>79376.73</v>
          </cell>
          <cell r="X520">
            <v>79376.73</v>
          </cell>
          <cell r="Y520">
            <v>79376.73</v>
          </cell>
          <cell r="Z520">
            <v>79376.73</v>
          </cell>
          <cell r="AA520">
            <v>79376.73</v>
          </cell>
          <cell r="AB520">
            <v>79376.73</v>
          </cell>
          <cell r="AC520">
            <v>79376.73</v>
          </cell>
          <cell r="AD520">
            <v>79376.73</v>
          </cell>
          <cell r="AE520">
            <v>79376.75</v>
          </cell>
          <cell r="AF520">
            <v>123095.27</v>
          </cell>
          <cell r="AG520">
            <v>0</v>
          </cell>
          <cell r="AH520">
            <v>0</v>
          </cell>
          <cell r="AI520">
            <v>0</v>
          </cell>
          <cell r="AJ520">
            <v>0</v>
          </cell>
          <cell r="AK520">
            <v>0</v>
          </cell>
          <cell r="AL520">
            <v>0</v>
          </cell>
          <cell r="AM520">
            <v>0</v>
          </cell>
          <cell r="AN520">
            <v>0</v>
          </cell>
          <cell r="AO520">
            <v>0</v>
          </cell>
          <cell r="AP520">
            <v>0</v>
          </cell>
          <cell r="AQ520">
            <v>0</v>
          </cell>
          <cell r="AR520">
            <v>519978.92</v>
          </cell>
          <cell r="AS520">
            <v>519978.92</v>
          </cell>
          <cell r="AT520">
            <v>416793.32</v>
          </cell>
          <cell r="AU520">
            <v>66901.22</v>
          </cell>
        </row>
        <row r="521">
          <cell r="A521">
            <v>515</v>
          </cell>
          <cell r="B521" t="str">
            <v>E5. INSTITUCIONAL</v>
          </cell>
          <cell r="C521" t="str">
            <v>FORTALECER LAS CAPACIDADES DEL ESTADO CON ÉNFASIS EN LA ADMINISTRACIÓN DE JUSTICIA Y EFICIENCIA EN LOS PROCESOS DE REGULACIÓN Y CONTROL, CON DEPENDENCIA Y AUTONOMÍA</v>
          </cell>
          <cell r="D521" t="str">
            <v>FORTALECER LAS CAPACIDADES INSTITUCIONALES</v>
          </cell>
          <cell r="E521" t="str">
            <v/>
          </cell>
          <cell r="F521" t="str">
            <v>01: ADMINISTRACIÓN CENTRAL</v>
          </cell>
          <cell r="G521" t="str">
            <v>DIRECCIÓN ADMINISTRATIVA</v>
          </cell>
          <cell r="H521" t="str">
            <v>SIN PROYECTO</v>
          </cell>
          <cell r="I521" t="str">
            <v>SERVICIO INTEGRAL DE LIMPIEZA EN EDIFICACIONES CON ALTA AFLUENCIA DE USUARIOS PARA LAS AGENCIAS DE LAS PROVINCIAS DE CARCHI, PASTAZA, ORELLANA, SUCUMBIOS, NAPO, ESMERALDAS Y SANTO DOMINGO DE LA DIRECCIÓN GENERAL DE REGISTRO CIVIL, IDENTIFICACIÓN Y CEDULAC</v>
          </cell>
          <cell r="J521" t="str">
            <v>ARRASTRE</v>
          </cell>
          <cell r="K521" t="str">
            <v>53</v>
          </cell>
          <cell r="L521">
            <v>530209</v>
          </cell>
          <cell r="M521" t="str">
            <v>Servicios de Aseo, Lavado de Vestimenta de Trabajo, Fumigación, Desinfección, Limpieza de Instalaciones, manejo de desechos contaminados, recuperación y clasificación de materiales reciclables</v>
          </cell>
          <cell r="N521">
            <v>1701</v>
          </cell>
          <cell r="O521">
            <v>1</v>
          </cell>
          <cell r="P521">
            <v>0</v>
          </cell>
          <cell r="Q521">
            <v>0</v>
          </cell>
          <cell r="R521">
            <v>155098.07999999999</v>
          </cell>
          <cell r="S521">
            <v>0</v>
          </cell>
          <cell r="T521">
            <v>0</v>
          </cell>
          <cell r="U521">
            <v>27511.8</v>
          </cell>
          <cell r="V521">
            <v>27511.8</v>
          </cell>
          <cell r="W521">
            <v>140671.41</v>
          </cell>
          <cell r="X521">
            <v>127586.28</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155098.07999999999</v>
          </cell>
          <cell r="AS521">
            <v>155098.07999999999</v>
          </cell>
          <cell r="AT521">
            <v>127778.76</v>
          </cell>
          <cell r="AU521">
            <v>103881.2</v>
          </cell>
        </row>
        <row r="522">
          <cell r="A522">
            <v>516</v>
          </cell>
          <cell r="B522" t="str">
            <v>E5. INSTITUCIONAL</v>
          </cell>
          <cell r="C522" t="str">
            <v>FORTALECER LAS CAPACIDADES DEL ESTADO CON ÉNFASIS EN LA ADMINISTRACIÓN DE JUSTICIA Y EFICIENCIA EN LOS PROCESOS DE REGULACIÓN Y CONTROL, CON DEPENDENCIA Y AUTONOMÍA</v>
          </cell>
          <cell r="D522" t="str">
            <v>FORTALECER LAS CAPACIDADES INSTITUCIONALES</v>
          </cell>
          <cell r="E522" t="str">
            <v/>
          </cell>
          <cell r="F522" t="str">
            <v>01: ADMINISTRACIÓN CENTRAL</v>
          </cell>
          <cell r="G522" t="str">
            <v>DIRECCIÓN ADMINISTRATIVA</v>
          </cell>
          <cell r="H522" t="str">
            <v>SIN PROYECTO</v>
          </cell>
          <cell r="I522" t="str">
            <v>SERVICIO INTEGRAL DE LIMPIEZA EN EDIFICACIONES CON ALTA AFLUENCIA DE USUARIOS PARA LAS AGENCIAS DE LAS PROVINCIAS DE CARCHI, PASTAZA, ORELLANA, SUCUMBIOS, NAPO, ESMERALDAS Y SANTO DOMINGO DE LA DIRECCIÓN GENERAL DE REGISTRO CIVIL, IDENTIFICACIÓN Y CEDULAC</v>
          </cell>
          <cell r="J522" t="str">
            <v>ARRASTRE</v>
          </cell>
          <cell r="K522" t="str">
            <v>53</v>
          </cell>
          <cell r="L522">
            <v>530209</v>
          </cell>
          <cell r="M522" t="str">
            <v>Servicios de Aseo, Lavado de Vestimenta de Trabajo, Fumigación, Desinfección, Limpieza de Instalaciones, manejo de desechos contaminados, recuperación y clasificación de materiales reciclables</v>
          </cell>
          <cell r="N522">
            <v>1701</v>
          </cell>
          <cell r="O522">
            <v>1</v>
          </cell>
          <cell r="P522">
            <v>0</v>
          </cell>
          <cell r="Q522">
            <v>0</v>
          </cell>
          <cell r="R522">
            <v>154887.79</v>
          </cell>
          <cell r="S522">
            <v>0</v>
          </cell>
          <cell r="T522">
            <v>0</v>
          </cell>
          <cell r="U522">
            <v>24217.91</v>
          </cell>
          <cell r="V522">
            <v>24217.91</v>
          </cell>
          <cell r="W522">
            <v>24217.91</v>
          </cell>
          <cell r="X522">
            <v>24217.91</v>
          </cell>
          <cell r="Y522">
            <v>24217.91</v>
          </cell>
          <cell r="Z522">
            <v>24217.91</v>
          </cell>
          <cell r="AA522">
            <v>24217.91</v>
          </cell>
          <cell r="AB522">
            <v>24217.91</v>
          </cell>
          <cell r="AC522">
            <v>24217.91</v>
          </cell>
          <cell r="AD522">
            <v>24217.91</v>
          </cell>
          <cell r="AE522">
            <v>24217.9</v>
          </cell>
          <cell r="AF522">
            <v>33798.239999999998</v>
          </cell>
          <cell r="AG522">
            <v>0</v>
          </cell>
          <cell r="AH522">
            <v>0</v>
          </cell>
          <cell r="AI522">
            <v>0</v>
          </cell>
          <cell r="AJ522">
            <v>0</v>
          </cell>
          <cell r="AK522">
            <v>0</v>
          </cell>
          <cell r="AL522">
            <v>0</v>
          </cell>
          <cell r="AM522">
            <v>0</v>
          </cell>
          <cell r="AN522">
            <v>0</v>
          </cell>
          <cell r="AO522">
            <v>0</v>
          </cell>
          <cell r="AP522">
            <v>0</v>
          </cell>
          <cell r="AQ522">
            <v>0</v>
          </cell>
          <cell r="AR522">
            <v>154887.78</v>
          </cell>
          <cell r="AS522">
            <v>130170.3</v>
          </cell>
          <cell r="AT522">
            <v>96346.97</v>
          </cell>
          <cell r="AU522">
            <v>26500.880000000001</v>
          </cell>
        </row>
        <row r="523">
          <cell r="A523">
            <v>517</v>
          </cell>
          <cell r="B523" t="str">
            <v>E5. INSTITUCIONAL</v>
          </cell>
          <cell r="C523" t="str">
            <v>FORTALECER LAS CAPACIDADES DEL ESTADO CON ÉNFASIS EN LA ADMINISTRACIÓN DE JUSTICIA Y EFICIENCIA EN LOS PROCESOS DE REGULACIÓN Y CONTROL, CON DEPENDENCIA Y AUTONOMÍA</v>
          </cell>
          <cell r="D523" t="str">
            <v>FORTALECER LAS CAPACIDADES INSTITUCIONALES</v>
          </cell>
          <cell r="E523" t="str">
            <v/>
          </cell>
          <cell r="F523" t="str">
            <v>01: ADMINISTRACIÓN CENTRAL</v>
          </cell>
          <cell r="G523" t="str">
            <v>DIRECCIÓN ADMINISTRATIVA</v>
          </cell>
          <cell r="H523" t="str">
            <v>SIN PROYECTO</v>
          </cell>
          <cell r="I523" t="str">
            <v>SERVICIO INTEGRAL DE LIMPIEZA EN EDIFICACIONES CON ALTA AFLUENCIA DE USUARIOS PARA LAS AGENCIAS DE LAS PROVINCIAS DE LOJA, EL ORO Y ZAMORA CHINCHIPE DE LA DIRECCIÓN GENERAL DE REGISTRO CIVIL, IDENTIFICACIÓN Y CEDULACIÓN</v>
          </cell>
          <cell r="J523" t="str">
            <v>ARRASTRE</v>
          </cell>
          <cell r="K523" t="str">
            <v>53</v>
          </cell>
          <cell r="L523">
            <v>530209</v>
          </cell>
          <cell r="M523" t="str">
            <v>Servicios de Aseo, Lavado de Vestimenta de Trabajo, Fumigación, Desinfección, Limpieza de Instalaciones, manejo de desechos contaminados, recuperación y clasificación de materiales reciclables</v>
          </cell>
          <cell r="N523">
            <v>1701</v>
          </cell>
          <cell r="O523">
            <v>2</v>
          </cell>
          <cell r="P523">
            <v>0</v>
          </cell>
          <cell r="Q523">
            <v>0</v>
          </cell>
          <cell r="R523">
            <v>66450.52</v>
          </cell>
          <cell r="S523">
            <v>0</v>
          </cell>
          <cell r="T523">
            <v>0</v>
          </cell>
          <cell r="U523">
            <v>15180.36</v>
          </cell>
          <cell r="V523">
            <v>15180.36</v>
          </cell>
          <cell r="W523">
            <v>106262.52</v>
          </cell>
          <cell r="X523">
            <v>51270.16</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66450.52</v>
          </cell>
          <cell r="AS523">
            <v>66450.52</v>
          </cell>
          <cell r="AT523">
            <v>66450.52</v>
          </cell>
          <cell r="AU523">
            <v>33351.800000000003</v>
          </cell>
        </row>
        <row r="524">
          <cell r="A524">
            <v>518</v>
          </cell>
          <cell r="B524" t="str">
            <v>E5. INSTITUCIONAL</v>
          </cell>
          <cell r="C524" t="str">
            <v>FORTALECER LAS CAPACIDADES DEL ESTADO CON ÉNFASIS EN LA ADMINISTRACIÓN DE JUSTICIA Y EFICIENCIA EN LOS PROCESOS DE REGULACIÓN Y CONTROL, CON DEPENDENCIA Y AUTONOMÍA</v>
          </cell>
          <cell r="D524" t="str">
            <v>FORTALECER LAS CAPACIDADES INSTITUCIONALES</v>
          </cell>
          <cell r="E524" t="str">
            <v/>
          </cell>
          <cell r="F524" t="str">
            <v>01: ADMINISTRACIÓN CENTRAL</v>
          </cell>
          <cell r="G524" t="str">
            <v>DIRECCIÓN ADMINISTRATIVA</v>
          </cell>
          <cell r="H524" t="str">
            <v>SIN PROYECTO</v>
          </cell>
          <cell r="I524" t="str">
            <v>SERVICIO INTEGRAL DE LIMPIEZA EN EDIFICACIONES CON ALTA AFLUENCIA DE USUARIOS PARA LAS AGENCIAS DE LAS PROVINCIAS DE LOJA, EL ORO Y ZAMORA CHINCHIPE DE LA DIRECCIÓN GENERAL DE REGISTRO CIVIL, IDENTIFICACIÓN Y CEDULACIÓN</v>
          </cell>
          <cell r="J524" t="str">
            <v>ARRASTRE</v>
          </cell>
          <cell r="K524" t="str">
            <v>53</v>
          </cell>
          <cell r="L524">
            <v>530209</v>
          </cell>
          <cell r="M524" t="str">
            <v>Servicios de Aseo, Lavado de Vestimenta de Trabajo, Fumigación, Desinfección, Limpieza de Instalaciones, manejo de desechos contaminados, recuperación y clasificación de materiales reciclables</v>
          </cell>
          <cell r="N524">
            <v>1701</v>
          </cell>
          <cell r="O524">
            <v>2</v>
          </cell>
          <cell r="P524">
            <v>0</v>
          </cell>
          <cell r="Q524">
            <v>0</v>
          </cell>
          <cell r="R524">
            <v>100696.44</v>
          </cell>
          <cell r="S524">
            <v>0</v>
          </cell>
          <cell r="T524">
            <v>0</v>
          </cell>
          <cell r="U524">
            <v>14023.76</v>
          </cell>
          <cell r="V524">
            <v>15180.36</v>
          </cell>
          <cell r="W524">
            <v>14023.76</v>
          </cell>
          <cell r="X524">
            <v>15180.36</v>
          </cell>
          <cell r="Y524">
            <v>14023.76</v>
          </cell>
          <cell r="Z524">
            <v>15180.36</v>
          </cell>
          <cell r="AA524">
            <v>14023.76</v>
          </cell>
          <cell r="AB524">
            <v>15180.36</v>
          </cell>
          <cell r="AC524">
            <v>14023.76</v>
          </cell>
          <cell r="AD524">
            <v>15180.36</v>
          </cell>
          <cell r="AE524">
            <v>14023.76</v>
          </cell>
          <cell r="AF524">
            <v>15180.36</v>
          </cell>
          <cell r="AG524">
            <v>14023.77</v>
          </cell>
          <cell r="AH524">
            <v>9614.2800000000007</v>
          </cell>
          <cell r="AI524">
            <v>0</v>
          </cell>
          <cell r="AJ524">
            <v>0</v>
          </cell>
          <cell r="AK524">
            <v>0</v>
          </cell>
          <cell r="AL524">
            <v>0</v>
          </cell>
          <cell r="AM524">
            <v>0</v>
          </cell>
          <cell r="AN524">
            <v>0</v>
          </cell>
          <cell r="AO524">
            <v>0</v>
          </cell>
          <cell r="AP524">
            <v>0</v>
          </cell>
          <cell r="AQ524">
            <v>0</v>
          </cell>
          <cell r="AR524">
            <v>100696.44</v>
          </cell>
          <cell r="AS524">
            <v>100696.39</v>
          </cell>
          <cell r="AT524">
            <v>0</v>
          </cell>
          <cell r="AU524">
            <v>0</v>
          </cell>
        </row>
        <row r="525">
          <cell r="A525">
            <v>519</v>
          </cell>
          <cell r="B525" t="str">
            <v>E5. INSTITUCIONAL</v>
          </cell>
          <cell r="C525" t="str">
            <v>FORTALECER LAS CAPACIDADES DEL ESTADO CON ÉNFASIS EN LA ADMINISTRACIÓN DE JUSTICIA Y EFICIENCIA EN LOS PROCESOS DE REGULACIÓN Y CONTROL, CON DEPENDENCIA Y AUTONOMÍA</v>
          </cell>
          <cell r="D525" t="str">
            <v>FORTALECER LAS CAPACIDADES INSTITUCIONALES</v>
          </cell>
          <cell r="E525" t="str">
            <v/>
          </cell>
          <cell r="F525" t="str">
            <v>01: ADMINISTRACIÓN CENTRAL</v>
          </cell>
          <cell r="G525" t="str">
            <v>DIRECCIÓN ADMINISTRATIVA</v>
          </cell>
          <cell r="H525" t="str">
            <v>SIN PROYECTO</v>
          </cell>
          <cell r="I525" t="str">
            <v>SERVICIO INTEGRAL DE LIMPIEZA EN EDIFICACIONES CON ALTA AFLUENCIA DE USUARIOS PARA LAS AGENCIAS DE LA DIRECCIÓN GENERAL DE REGISTRO CIVIL, IDENTIFICACIÓN Y CEDULACIÓN 2022 - 2023</v>
          </cell>
          <cell r="J525" t="str">
            <v>ARRASTRE</v>
          </cell>
          <cell r="K525" t="str">
            <v>53</v>
          </cell>
          <cell r="L525">
            <v>530209</v>
          </cell>
          <cell r="M525" t="str">
            <v>Servicios de Aseo, Lavado de Vestimenta de Trabajo, Fumigación, Desinfección, Limpieza de Instalaciones, manejo de desechos contaminados, recuperación y clasificación de materiales reciclables</v>
          </cell>
          <cell r="N525">
            <v>1701</v>
          </cell>
          <cell r="O525">
            <v>2</v>
          </cell>
          <cell r="P525">
            <v>0</v>
          </cell>
          <cell r="Q525">
            <v>0</v>
          </cell>
          <cell r="R525">
            <v>77670.399999999994</v>
          </cell>
          <cell r="S525">
            <v>0</v>
          </cell>
          <cell r="T525">
            <v>0</v>
          </cell>
          <cell r="U525">
            <v>0</v>
          </cell>
          <cell r="V525">
            <v>0</v>
          </cell>
          <cell r="W525">
            <v>0</v>
          </cell>
          <cell r="X525">
            <v>0</v>
          </cell>
          <cell r="Y525">
            <v>0</v>
          </cell>
          <cell r="Z525">
            <v>0</v>
          </cell>
          <cell r="AA525">
            <v>0</v>
          </cell>
          <cell r="AB525">
            <v>77670.399999999994</v>
          </cell>
          <cell r="AC525">
            <v>161254.29</v>
          </cell>
          <cell r="AD525">
            <v>0</v>
          </cell>
          <cell r="AE525">
            <v>161254.29</v>
          </cell>
          <cell r="AF525">
            <v>0</v>
          </cell>
          <cell r="AG525">
            <v>161254.29</v>
          </cell>
          <cell r="AH525">
            <v>0</v>
          </cell>
          <cell r="AI525">
            <v>161254.29</v>
          </cell>
          <cell r="AJ525">
            <v>0</v>
          </cell>
          <cell r="AK525">
            <v>161254.28</v>
          </cell>
          <cell r="AL525">
            <v>0</v>
          </cell>
          <cell r="AM525">
            <v>161254.28</v>
          </cell>
          <cell r="AN525">
            <v>0</v>
          </cell>
          <cell r="AO525">
            <v>161254.28</v>
          </cell>
          <cell r="AP525">
            <v>0</v>
          </cell>
          <cell r="AQ525">
            <v>0</v>
          </cell>
          <cell r="AR525">
            <v>0</v>
          </cell>
          <cell r="AS525">
            <v>0</v>
          </cell>
          <cell r="AT525">
            <v>0</v>
          </cell>
          <cell r="AU525">
            <v>0</v>
          </cell>
        </row>
        <row r="526">
          <cell r="A526">
            <v>520</v>
          </cell>
          <cell r="B526" t="str">
            <v>E5. INSTITUCIONAL</v>
          </cell>
          <cell r="C526" t="str">
            <v>FORTALECER LAS CAPACIDADES DEL ESTADO CON ÉNFASIS EN LA ADMINISTRACIÓN DE JUSTICIA Y EFICIENCIA EN LOS PROCESOS DE REGULACIÓN Y CONTROL, CON DEPENDENCIA Y AUTONOMÍA</v>
          </cell>
          <cell r="D526" t="str">
            <v>FORTALECER LAS CAPACIDADES INSTITUCIONALES</v>
          </cell>
          <cell r="E526" t="str">
            <v/>
          </cell>
          <cell r="F526" t="str">
            <v>01: ADMINISTRACIÓN CENTRAL</v>
          </cell>
          <cell r="G526" t="str">
            <v>DIRECCIÓN ADMINISTRATIVA</v>
          </cell>
          <cell r="H526" t="str">
            <v>SIN PROYECTO</v>
          </cell>
          <cell r="I526" t="str">
            <v>SERVICIO DE RECARGA DE EXTINTORES PQS, CO2 DE PLANTA CENTRAL, BODEGA, EX CND Y GAE 45 (BICENTENARIO) DE LA DIGERC.</v>
          </cell>
          <cell r="J526" t="str">
            <v>NUEVO</v>
          </cell>
          <cell r="K526" t="str">
            <v>53</v>
          </cell>
          <cell r="L526">
            <v>530203</v>
          </cell>
          <cell r="M526" t="str">
            <v>Almacenamiento, Embalaje, Desembalaje, Envase, Desenvase y Recarga de Extintores</v>
          </cell>
          <cell r="N526">
            <v>1701</v>
          </cell>
          <cell r="O526">
            <v>2</v>
          </cell>
          <cell r="P526">
            <v>0</v>
          </cell>
          <cell r="Q526">
            <v>0</v>
          </cell>
          <cell r="R526">
            <v>700</v>
          </cell>
          <cell r="S526">
            <v>0</v>
          </cell>
          <cell r="T526">
            <v>0</v>
          </cell>
          <cell r="U526">
            <v>0</v>
          </cell>
          <cell r="V526">
            <v>0</v>
          </cell>
          <cell r="W526">
            <v>0</v>
          </cell>
          <cell r="X526">
            <v>0</v>
          </cell>
          <cell r="Y526">
            <v>700</v>
          </cell>
          <cell r="Z526">
            <v>0</v>
          </cell>
          <cell r="AA526">
            <v>0</v>
          </cell>
          <cell r="AB526">
            <v>0</v>
          </cell>
          <cell r="AC526">
            <v>0</v>
          </cell>
          <cell r="AD526">
            <v>700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cell r="AS526">
            <v>0</v>
          </cell>
          <cell r="AT526">
            <v>0</v>
          </cell>
          <cell r="AU526">
            <v>0</v>
          </cell>
        </row>
        <row r="527">
          <cell r="A527">
            <v>521</v>
          </cell>
          <cell r="B527" t="str">
            <v>E5. INSTITUCIONAL</v>
          </cell>
          <cell r="C527" t="str">
            <v>FORTALECER LAS CAPACIDADES DEL ESTADO CON ÉNFASIS EN LA ADMINISTRACIÓN DE JUSTICIA Y EFICIENCIA EN LOS PROCESOS DE REGULACIÓN Y CONTROL, CON DEPENDENCIA Y AUTONOMÍA</v>
          </cell>
          <cell r="D527" t="str">
            <v>FORTALECER LAS CAPACIDADES INSTITUCIONALES</v>
          </cell>
          <cell r="E527">
            <v>0</v>
          </cell>
          <cell r="F527" t="str">
            <v>01: ADMINISTRACIÓN CENTRAL</v>
          </cell>
          <cell r="G527" t="str">
            <v>DIRECCIÓN ADMINISTRATIVA</v>
          </cell>
          <cell r="H527" t="str">
            <v>SIN PROYECTO</v>
          </cell>
          <cell r="I527" t="str">
            <v>PAGO DE CUOTAS DE MANTENIMIENTO EN BASE A LA ALÍCUOTA POR LAS OFICINAS, PARQUEOS Y BODEGAS QUE POSEE EL REGISTRO CIVIL EN EL EDIFICIO LA PREVISORA</v>
          </cell>
          <cell r="J527" t="str">
            <v>NUEVO</v>
          </cell>
          <cell r="K527" t="str">
            <v>53</v>
          </cell>
          <cell r="L527">
            <v>530402</v>
          </cell>
          <cell r="M527" t="str">
            <v>Edificios, Locales, Residencias y Cableado Estructurado (Instalación, Mantenimiento y Reparación)</v>
          </cell>
          <cell r="N527">
            <v>1701</v>
          </cell>
          <cell r="O527">
            <v>2</v>
          </cell>
          <cell r="P527">
            <v>0</v>
          </cell>
          <cell r="Q527">
            <v>0</v>
          </cell>
          <cell r="R527">
            <v>51451.68</v>
          </cell>
          <cell r="S527">
            <v>4287.6400000000003</v>
          </cell>
          <cell r="T527">
            <v>4287.6400000000003</v>
          </cell>
          <cell r="U527">
            <v>4287.6400000000003</v>
          </cell>
          <cell r="V527">
            <v>4287.6400000000003</v>
          </cell>
          <cell r="W527">
            <v>4287.6400000000003</v>
          </cell>
          <cell r="X527">
            <v>4287.6400000000003</v>
          </cell>
          <cell r="Y527">
            <v>4287.6400000000003</v>
          </cell>
          <cell r="Z527">
            <v>4287.6400000000003</v>
          </cell>
          <cell r="AA527">
            <v>4287.6400000000003</v>
          </cell>
          <cell r="AB527">
            <v>4287.6400000000003</v>
          </cell>
          <cell r="AC527">
            <v>4287.6400000000003</v>
          </cell>
          <cell r="AD527">
            <v>4287.6400000000003</v>
          </cell>
          <cell r="AE527">
            <v>4287.6400000000003</v>
          </cell>
          <cell r="AF527">
            <v>4287.6400000000003</v>
          </cell>
          <cell r="AG527">
            <v>4287.6400000000003</v>
          </cell>
          <cell r="AH527">
            <v>4287.6400000000003</v>
          </cell>
          <cell r="AI527">
            <v>4287.6400000000003</v>
          </cell>
          <cell r="AJ527">
            <v>4287.6400000000003</v>
          </cell>
          <cell r="AK527">
            <v>4287.6400000000003</v>
          </cell>
          <cell r="AL527">
            <v>4287.6400000000003</v>
          </cell>
          <cell r="AM527">
            <v>4287.6400000000003</v>
          </cell>
          <cell r="AN527">
            <v>4287.6400000000003</v>
          </cell>
          <cell r="AO527">
            <v>4287.6400000000003</v>
          </cell>
          <cell r="AP527">
            <v>4287.6400000000003</v>
          </cell>
          <cell r="AQ527">
            <v>0</v>
          </cell>
          <cell r="AR527">
            <v>51451.68</v>
          </cell>
          <cell r="AS527">
            <v>51451.68</v>
          </cell>
          <cell r="AT527">
            <v>51451.68</v>
          </cell>
          <cell r="AU527">
            <v>12610.71</v>
          </cell>
        </row>
        <row r="528">
          <cell r="A528">
            <v>522</v>
          </cell>
          <cell r="B528" t="str">
            <v>E5. INSTITUCIONAL</v>
          </cell>
          <cell r="C528" t="str">
            <v>FORTALECER LAS CAPACIDADES DEL ESTADO CON ÉNFASIS EN LA ADMINISTRACIÓN DE JUSTICIA Y EFICIENCIA EN LOS PROCESOS DE REGULACIÓN Y CONTROL, CON DEPENDENCIA Y AUTONOMÍA</v>
          </cell>
          <cell r="D528" t="str">
            <v>FORTALECER LAS CAPACIDADES INSTITUCIONALES</v>
          </cell>
          <cell r="E528">
            <v>0</v>
          </cell>
          <cell r="F528" t="str">
            <v>01: ADMINISTRACIÓN CENTRAL</v>
          </cell>
          <cell r="G528" t="str">
            <v>DIRECCIÓN ADMINISTRATIVA</v>
          </cell>
          <cell r="H528" t="str">
            <v>SIN PROYECTO</v>
          </cell>
          <cell r="I528" t="str">
            <v>PAGO DE CUOTAS DE MANTENIMIENTO EN BASE A LA ALÍCUOTA POR LAS OFICINAS, PARQUEOS Y BODEGAS QUE POSEE EL REGISTRO CIVIL EN EL EDIFICIO LA PREVISORA</v>
          </cell>
          <cell r="J528" t="str">
            <v>NUEVO</v>
          </cell>
          <cell r="K528" t="str">
            <v>53</v>
          </cell>
          <cell r="L528">
            <v>530502</v>
          </cell>
          <cell r="M528" t="str">
            <v>Edificios, Locales y Residencias, Parqueaderos, Casilleros Judiciales y Bancarios (Arrendamiento)</v>
          </cell>
          <cell r="N528">
            <v>1701</v>
          </cell>
          <cell r="O528">
            <v>2</v>
          </cell>
          <cell r="P528">
            <v>0</v>
          </cell>
          <cell r="Q528">
            <v>0</v>
          </cell>
          <cell r="R528">
            <v>2325.6</v>
          </cell>
          <cell r="S528">
            <v>193.8</v>
          </cell>
          <cell r="T528">
            <v>193.8</v>
          </cell>
          <cell r="U528">
            <v>193.8</v>
          </cell>
          <cell r="V528">
            <v>193.8</v>
          </cell>
          <cell r="W528">
            <v>193.8</v>
          </cell>
          <cell r="X528">
            <v>193.8</v>
          </cell>
          <cell r="Y528">
            <v>193.8</v>
          </cell>
          <cell r="Z528">
            <v>193.8</v>
          </cell>
          <cell r="AA528">
            <v>193.8</v>
          </cell>
          <cell r="AB528">
            <v>193.8</v>
          </cell>
          <cell r="AC528">
            <v>193.8</v>
          </cell>
          <cell r="AD528">
            <v>193.8</v>
          </cell>
          <cell r="AE528">
            <v>193.8</v>
          </cell>
          <cell r="AF528">
            <v>193.8</v>
          </cell>
          <cell r="AG528">
            <v>193.8</v>
          </cell>
          <cell r="AH528">
            <v>193.8</v>
          </cell>
          <cell r="AI528">
            <v>193.8</v>
          </cell>
          <cell r="AJ528">
            <v>193.8</v>
          </cell>
          <cell r="AK528">
            <v>193.8</v>
          </cell>
          <cell r="AL528">
            <v>193.8</v>
          </cell>
          <cell r="AM528">
            <v>193.8</v>
          </cell>
          <cell r="AN528">
            <v>193.8</v>
          </cell>
          <cell r="AO528">
            <v>193.8</v>
          </cell>
          <cell r="AP528">
            <v>193.8</v>
          </cell>
          <cell r="AQ528">
            <v>0</v>
          </cell>
          <cell r="AR528">
            <v>2325.6</v>
          </cell>
          <cell r="AS528">
            <v>2325.6</v>
          </cell>
          <cell r="AT528">
            <v>2325.6</v>
          </cell>
          <cell r="AU528">
            <v>570</v>
          </cell>
        </row>
        <row r="529">
          <cell r="A529">
            <v>523</v>
          </cell>
          <cell r="B529" t="str">
            <v>E5. INSTITUCIONAL</v>
          </cell>
          <cell r="C529" t="str">
            <v>FORTALECER LAS CAPACIDADES DEL ESTADO CON ÉNFASIS EN LA ADMINISTRACIÓN DE JUSTICIA Y EFICIENCIA EN LOS PROCESOS DE REGULACIÓN Y CONTROL, CON DEPENDENCIA Y AUTONOMÍA</v>
          </cell>
          <cell r="D529" t="str">
            <v>FORTALECER LAS CAPACIDADES INSTITUCIONALES</v>
          </cell>
          <cell r="E529">
            <v>0</v>
          </cell>
          <cell r="F529" t="str">
            <v>01: ADMINISTRACIÓN CENTRAL</v>
          </cell>
          <cell r="G529" t="str">
            <v>DIRECCIÓN ADMINISTRATIVA</v>
          </cell>
          <cell r="H529" t="str">
            <v>SIN PROYECTO</v>
          </cell>
          <cell r="I529" t="str">
            <v>SERVICIO DE MANTENIMIENTO PREVENTIVO, CORRECTIVO, SUMINISTRO Y REPOSICION DE EQUIPOS, PARTES, PIEZAS, REPUESTOS Y CONSUMIBLES PARA SISTEMAS INTEGRADOS DE CONTRA INCENDIOS, UPS, ELECTRÓGENO, HIDRONEUMÁTICO, CLIMATIZACIÓN, CONTROL DE ACCESOS, ELÉCTRICO, INF</v>
          </cell>
          <cell r="J529" t="str">
            <v>ARRASTRE</v>
          </cell>
          <cell r="K529" t="str">
            <v>53</v>
          </cell>
          <cell r="L529">
            <v>530404</v>
          </cell>
          <cell r="M529" t="str">
            <v>Maquinarias y Equipos (Instalación, Mantenimiento y Reparación)</v>
          </cell>
          <cell r="N529">
            <v>1701</v>
          </cell>
          <cell r="O529">
            <v>2</v>
          </cell>
          <cell r="P529">
            <v>0</v>
          </cell>
          <cell r="Q529">
            <v>0</v>
          </cell>
          <cell r="R529">
            <v>144000</v>
          </cell>
          <cell r="S529">
            <v>0</v>
          </cell>
          <cell r="T529">
            <v>125313.61</v>
          </cell>
          <cell r="U529">
            <v>276537.40000000002</v>
          </cell>
          <cell r="V529">
            <v>0</v>
          </cell>
          <cell r="W529">
            <v>107734.48</v>
          </cell>
          <cell r="X529">
            <v>18686.39</v>
          </cell>
          <cell r="Y529">
            <v>204714.98</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144000</v>
          </cell>
          <cell r="AS529">
            <v>144000</v>
          </cell>
          <cell r="AT529">
            <v>142287.54</v>
          </cell>
          <cell r="AU529">
            <v>142287.54</v>
          </cell>
        </row>
        <row r="530">
          <cell r="A530">
            <v>524</v>
          </cell>
          <cell r="B530" t="str">
            <v>E5. INSTITUCIONAL</v>
          </cell>
          <cell r="C530" t="str">
            <v>FORTALECER LAS CAPACIDADES DEL ESTADO CON ÉNFASIS EN LA ADMINISTRACIÓN DE JUSTICIA Y EFICIENCIA EN LOS PROCESOS DE REGULACIÓN Y CONTROL, CON DEPENDENCIA Y AUTONOMÍA</v>
          </cell>
          <cell r="D530" t="str">
            <v>FORTALECER LAS CAPACIDADES INSTITUCIONALES</v>
          </cell>
          <cell r="E530">
            <v>0</v>
          </cell>
          <cell r="F530" t="str">
            <v>01: ADMINISTRACIÓN CENTRAL</v>
          </cell>
          <cell r="G530" t="str">
            <v>DIRECCIÓN ADMINISTRATIVA</v>
          </cell>
          <cell r="H530" t="str">
            <v>SIN PROYECTO</v>
          </cell>
          <cell r="I530" t="str">
            <v>SERVICIO DE MANTENIMIENTO PREVENTIVO, CORRECTIVO, SUMINISTRO Y REPOSICION DE EQUIPOS, PARTES, PIEZAS, REPUESTOS Y CONSUMIBLES PARA SISTEMAS INTEGRADOS DE CONTRA INCENDIOS, UPS, ELECTRÓGENO, HIDRONEUMÁTICO, CLIMATIZACIÓN, CONTROL DE ACCESOS, ELÉCTRICO, INF</v>
          </cell>
          <cell r="J530" t="str">
            <v>ARRASTRE</v>
          </cell>
          <cell r="K530" t="str">
            <v>53</v>
          </cell>
          <cell r="L530">
            <v>530404</v>
          </cell>
          <cell r="M530" t="str">
            <v>Maquinarias y Equipos (Instalación, Mantenimiento y Reparación)</v>
          </cell>
          <cell r="N530">
            <v>1701</v>
          </cell>
          <cell r="O530">
            <v>2</v>
          </cell>
          <cell r="P530">
            <v>0</v>
          </cell>
          <cell r="Q530">
            <v>0</v>
          </cell>
          <cell r="R530">
            <v>22000</v>
          </cell>
          <cell r="S530">
            <v>0</v>
          </cell>
          <cell r="T530">
            <v>0</v>
          </cell>
          <cell r="U530">
            <v>0</v>
          </cell>
          <cell r="V530">
            <v>0</v>
          </cell>
          <cell r="W530">
            <v>0</v>
          </cell>
          <cell r="X530">
            <v>0</v>
          </cell>
          <cell r="Y530">
            <v>0</v>
          </cell>
          <cell r="Z530">
            <v>22000</v>
          </cell>
          <cell r="AA530">
            <v>54958.9</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22000</v>
          </cell>
          <cell r="AS530">
            <v>22000</v>
          </cell>
          <cell r="AT530">
            <v>0</v>
          </cell>
          <cell r="AU530">
            <v>0</v>
          </cell>
        </row>
        <row r="531">
          <cell r="A531">
            <v>525</v>
          </cell>
          <cell r="B531" t="str">
            <v>E5. INSTITUCIONAL</v>
          </cell>
          <cell r="C531" t="str">
            <v>FORTALECER LAS CAPACIDADES DEL ESTADO CON ÉNFASIS EN LA ADMINISTRACIÓN DE JUSTICIA Y EFICIENCIA EN LOS PROCESOS DE REGULACIÓN Y CONTROL, CON DEPENDENCIA Y AUTONOMÍA</v>
          </cell>
          <cell r="D531" t="str">
            <v>FORTALECER LAS CAPACIDADES INSTITUCIONALES</v>
          </cell>
          <cell r="E531">
            <v>0</v>
          </cell>
          <cell r="F531" t="str">
            <v>01: ADMINISTRACIÓN CENTRAL</v>
          </cell>
          <cell r="G531" t="str">
            <v>DIRECCIÓN ADMINISTRATIVA</v>
          </cell>
          <cell r="H531" t="str">
            <v>SIN PROYECTO</v>
          </cell>
          <cell r="I531" t="str">
            <v>ADQUISICIÓN DE EQUIPOS DE CLIMATIZACIÓN, CONTRAINCENDIOS Y MANTENIMIENTO PREVENTIVO, CORRECTIVO, SUMINISTRO Y REPOSICIÓN DE PARTES, PIEZAS, REPUESTOS Y CONSUMIBLES PARA GRUPOS ELECTRÓGENOS, UPS, SISTEMAS HIDRONEUMÁTICOS, ASCENSOR, SISTEMAS DE CLIMATIZACIÓ</v>
          </cell>
          <cell r="J531" t="str">
            <v>NUEVO</v>
          </cell>
          <cell r="K531" t="str">
            <v>53</v>
          </cell>
          <cell r="L531">
            <v>530404</v>
          </cell>
          <cell r="M531" t="str">
            <v>Maquinarias y Equipos (Instalación, Mantenimiento y Reparación)</v>
          </cell>
          <cell r="N531">
            <v>1701</v>
          </cell>
          <cell r="O531">
            <v>2</v>
          </cell>
          <cell r="P531">
            <v>0</v>
          </cell>
          <cell r="Q531">
            <v>0</v>
          </cell>
          <cell r="R531">
            <v>66622</v>
          </cell>
          <cell r="S531">
            <v>0</v>
          </cell>
          <cell r="T531">
            <v>0</v>
          </cell>
          <cell r="U531">
            <v>0</v>
          </cell>
          <cell r="V531">
            <v>0</v>
          </cell>
          <cell r="W531">
            <v>0</v>
          </cell>
          <cell r="X531">
            <v>0</v>
          </cell>
          <cell r="Y531">
            <v>25000</v>
          </cell>
          <cell r="Z531">
            <v>25000</v>
          </cell>
          <cell r="AA531">
            <v>25000</v>
          </cell>
          <cell r="AB531">
            <v>25000</v>
          </cell>
          <cell r="AC531">
            <v>25000</v>
          </cell>
          <cell r="AD531">
            <v>16622</v>
          </cell>
          <cell r="AE531">
            <v>25000</v>
          </cell>
          <cell r="AF531">
            <v>0</v>
          </cell>
          <cell r="AG531">
            <v>25000</v>
          </cell>
          <cell r="AH531">
            <v>0</v>
          </cell>
          <cell r="AI531">
            <v>25000</v>
          </cell>
          <cell r="AJ531">
            <v>0</v>
          </cell>
          <cell r="AK531">
            <v>25000</v>
          </cell>
          <cell r="AL531">
            <v>0</v>
          </cell>
          <cell r="AM531">
            <v>25000</v>
          </cell>
          <cell r="AN531">
            <v>0</v>
          </cell>
          <cell r="AO531">
            <v>25000</v>
          </cell>
          <cell r="AP531">
            <v>0</v>
          </cell>
          <cell r="AQ531">
            <v>0</v>
          </cell>
          <cell r="AR531">
            <v>0</v>
          </cell>
          <cell r="AS531">
            <v>0</v>
          </cell>
          <cell r="AT531">
            <v>0</v>
          </cell>
          <cell r="AU531">
            <v>0</v>
          </cell>
        </row>
        <row r="532">
          <cell r="A532">
            <v>526</v>
          </cell>
          <cell r="B532" t="str">
            <v>E5. INSTITUCIONAL</v>
          </cell>
          <cell r="C532" t="str">
            <v>FORTALECER LAS CAPACIDADES DEL ESTADO CON ÉNFASIS EN LA ADMINISTRACIÓN DE JUSTICIA Y EFICIENCIA EN LOS PROCESOS DE REGULACIÓN Y CONTROL, CON DEPENDENCIA Y AUTONOMÍA</v>
          </cell>
          <cell r="D532" t="str">
            <v>FORTALECER LAS CAPACIDADES INSTITUCIONALES</v>
          </cell>
          <cell r="E532">
            <v>0</v>
          </cell>
          <cell r="F532" t="str">
            <v>01: ADMINISTRACIÓN CENTRAL</v>
          </cell>
          <cell r="G532" t="str">
            <v>DIRECCIÓN ADMINISTRATIVA</v>
          </cell>
          <cell r="H532" t="str">
            <v>SIN PROYECTO</v>
          </cell>
          <cell r="I532" t="str">
            <v>PRESTACIÓN DEL SERVICIO DE SEGURIDAD Y VIGILANCIA PRIVADA FIJA Y MOVIL PARA LA CUSTODÍA DE LAS INSTALACIONES, BIENES MUEBLES E INMUEBLES, ACTIVOS FIJOS, DONDE EXISTAN INVENTARIOS DE CONSIDERABLE VALOR TECNOLÓGICO, DOCUMENTAL Y RESGUARDO DE LA BASE DE DATO</v>
          </cell>
          <cell r="J532" t="str">
            <v>ARRASTRE</v>
          </cell>
          <cell r="K532" t="str">
            <v>53</v>
          </cell>
          <cell r="L532">
            <v>530208</v>
          </cell>
          <cell r="M532" t="str">
            <v>Servicio de Seguridad y Vigilancia</v>
          </cell>
          <cell r="N532">
            <v>1701</v>
          </cell>
          <cell r="O532">
            <v>2</v>
          </cell>
          <cell r="P532">
            <v>0</v>
          </cell>
          <cell r="Q532">
            <v>0</v>
          </cell>
          <cell r="R532">
            <v>4416120</v>
          </cell>
          <cell r="S532">
            <v>0</v>
          </cell>
          <cell r="T532">
            <v>600000</v>
          </cell>
          <cell r="U532">
            <v>368010</v>
          </cell>
          <cell r="V532">
            <v>0</v>
          </cell>
          <cell r="W532">
            <v>368010</v>
          </cell>
          <cell r="X532">
            <v>0</v>
          </cell>
          <cell r="Y532">
            <v>368010</v>
          </cell>
          <cell r="Z532">
            <v>0</v>
          </cell>
          <cell r="AA532">
            <v>368010</v>
          </cell>
          <cell r="AB532">
            <v>0</v>
          </cell>
          <cell r="AC532">
            <v>368010</v>
          </cell>
          <cell r="AD532">
            <v>657220.67000000004</v>
          </cell>
          <cell r="AE532">
            <v>368010</v>
          </cell>
          <cell r="AF532">
            <v>636020</v>
          </cell>
          <cell r="AG532">
            <v>368010</v>
          </cell>
          <cell r="AH532">
            <v>636020</v>
          </cell>
          <cell r="AI532">
            <v>368010</v>
          </cell>
          <cell r="AJ532">
            <v>636020</v>
          </cell>
          <cell r="AK532">
            <v>368010</v>
          </cell>
          <cell r="AL532">
            <v>636020</v>
          </cell>
          <cell r="AM532">
            <v>368010</v>
          </cell>
          <cell r="AN532">
            <v>318010</v>
          </cell>
          <cell r="AO532">
            <v>736020</v>
          </cell>
          <cell r="AP532">
            <v>296809.33</v>
          </cell>
          <cell r="AQ532">
            <v>0</v>
          </cell>
          <cell r="AR532">
            <v>4416120</v>
          </cell>
          <cell r="AS532">
            <v>3816120</v>
          </cell>
          <cell r="AT532">
            <v>0</v>
          </cell>
          <cell r="AU532">
            <v>0</v>
          </cell>
        </row>
        <row r="533">
          <cell r="A533">
            <v>527</v>
          </cell>
          <cell r="B533" t="str">
            <v>E5. INSTITUCIONAL</v>
          </cell>
          <cell r="C533" t="str">
            <v>FORTALECER LAS CAPACIDADES DEL ESTADO CON ÉNFASIS EN LA ADMINISTRACIÓN DE JUSTICIA Y EFICIENCIA EN LOS PROCESOS DE REGULACIÓN Y CONTROL, CON DEPENDENCIA Y AUTONOMÍA</v>
          </cell>
          <cell r="D533" t="str">
            <v>FORTALECER LAS CAPACIDADES INSTITUCIONALES</v>
          </cell>
          <cell r="E533">
            <v>0</v>
          </cell>
          <cell r="F533" t="str">
            <v>01: ADMINISTRACIÓN CENTRAL</v>
          </cell>
          <cell r="G533" t="str">
            <v>DIRECCIÓN ADMINISTRATIVA</v>
          </cell>
          <cell r="H533" t="str">
            <v>SIN PROYECTO</v>
          </cell>
          <cell r="I533" t="str">
            <v>SERVICIO DE SEGURIDAD Y VIGILANCIA PRIVADA, CUSTODIA DE LAS INSTALACIONES, BIENES MUEBLES E INMUEBLES, ACTIVOS FIJOS, DONDE EXISTAN INVENTARIOS DE CONSIDERABLE VALOR TECNOLÓGICO, DOCUMENTAL Y RESGUARDO DE LA BASE DE DATOS DE LA DIRECCIÓN GENERAL DE REGIST</v>
          </cell>
          <cell r="J533" t="str">
            <v>NUEVO</v>
          </cell>
          <cell r="K533" t="str">
            <v>53</v>
          </cell>
          <cell r="L533">
            <v>530208</v>
          </cell>
          <cell r="M533" t="str">
            <v>Servicio de Seguridad y Vigilancia</v>
          </cell>
          <cell r="N533">
            <v>1701</v>
          </cell>
          <cell r="O533">
            <v>2</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454300</v>
          </cell>
          <cell r="AP533">
            <v>0</v>
          </cell>
          <cell r="AQ533">
            <v>0</v>
          </cell>
          <cell r="AR533">
            <v>0</v>
          </cell>
          <cell r="AS533">
            <v>0</v>
          </cell>
          <cell r="AT533">
            <v>0</v>
          </cell>
          <cell r="AU533">
            <v>0</v>
          </cell>
        </row>
        <row r="534">
          <cell r="A534">
            <v>528</v>
          </cell>
          <cell r="B534" t="str">
            <v>E5. INSTITUCIONAL</v>
          </cell>
          <cell r="C534" t="str">
            <v>FORTALECER LAS CAPACIDADES DEL ESTADO CON ÉNFASIS EN LA ADMINISTRACIÓN DE JUSTICIA Y EFICIENCIA EN LOS PROCESOS DE REGULACIÓN Y CONTROL, CON DEPENDENCIA Y AUTONOMÍA</v>
          </cell>
          <cell r="D534" t="str">
            <v>FORTALECER LAS CAPACIDADES INSTITUCIONALES</v>
          </cell>
          <cell r="E534">
            <v>0</v>
          </cell>
          <cell r="F534" t="str">
            <v>01: ADMINISTRACIÓN CENTRAL</v>
          </cell>
          <cell r="G534" t="str">
            <v>DIRECCIÓN ADMINISTRATIVA</v>
          </cell>
          <cell r="H534" t="str">
            <v>SIN PROYECTO</v>
          </cell>
          <cell r="I534" t="str">
            <v>CUMPLIMIENTO JUICIO CONTENCIOSO ADMINISTRATIVO NRO. 17811-2018-01176</v>
          </cell>
          <cell r="J534" t="str">
            <v>NUEVO</v>
          </cell>
          <cell r="K534" t="str">
            <v>53</v>
          </cell>
          <cell r="L534">
            <v>530502</v>
          </cell>
          <cell r="M534" t="str">
            <v>Edificios, Locales y Residencias, Parqueaderos, Casilleros Judiciales y Bancarios (Arrendamiento)</v>
          </cell>
          <cell r="N534">
            <v>1701</v>
          </cell>
          <cell r="O534">
            <v>2</v>
          </cell>
          <cell r="P534">
            <v>0</v>
          </cell>
          <cell r="Q534">
            <v>0</v>
          </cell>
          <cell r="R534">
            <v>1791047.55</v>
          </cell>
          <cell r="S534">
            <v>0</v>
          </cell>
          <cell r="T534">
            <v>0</v>
          </cell>
          <cell r="U534">
            <v>1791047.55</v>
          </cell>
          <cell r="V534">
            <v>1791047.55</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1791047.55</v>
          </cell>
          <cell r="AS534">
            <v>1791047.55</v>
          </cell>
          <cell r="AT534">
            <v>1791047.55</v>
          </cell>
          <cell r="AU534">
            <v>1791047.55</v>
          </cell>
        </row>
        <row r="535">
          <cell r="A535">
            <v>529</v>
          </cell>
          <cell r="B535" t="str">
            <v>E5. INSTITUCIONAL</v>
          </cell>
          <cell r="C535" t="str">
            <v>FORTALECER LAS CAPACIDADES DEL ESTADO CON ÉNFASIS EN LA ADMINISTRACIÓN DE JUSTICIA Y EFICIENCIA EN LOS PROCESOS DE REGULACIÓN Y CONTROL, CON DEPENDENCIA Y AUTONOMÍA</v>
          </cell>
          <cell r="D535" t="str">
            <v>FORTALECER LAS CAPACIDADES INSTITUCIONALES</v>
          </cell>
          <cell r="E535">
            <v>0</v>
          </cell>
          <cell r="F535" t="str">
            <v>01: ADMINISTRACIÓN CENTRAL</v>
          </cell>
          <cell r="G535" t="str">
            <v>DIRECCIÓN ADMINISTRATIVA</v>
          </cell>
          <cell r="H535" t="str">
            <v>SIN PROYECTO</v>
          </cell>
          <cell r="I535" t="str">
            <v>DIESEL PARA LOS GENERADORES DE MATRIZ Y COORDINACIÓN ZONAL 9 DE LA DIGERCIC</v>
          </cell>
          <cell r="J535" t="str">
            <v>NUEVO</v>
          </cell>
          <cell r="K535" t="str">
            <v>53</v>
          </cell>
          <cell r="L535">
            <v>530255</v>
          </cell>
          <cell r="M535" t="str">
            <v>Combustibles</v>
          </cell>
          <cell r="N535">
            <v>1701</v>
          </cell>
          <cell r="O535">
            <v>2</v>
          </cell>
          <cell r="P535">
            <v>0</v>
          </cell>
          <cell r="Q535">
            <v>0</v>
          </cell>
          <cell r="R535">
            <v>3000</v>
          </cell>
          <cell r="S535">
            <v>0</v>
          </cell>
          <cell r="T535">
            <v>0</v>
          </cell>
          <cell r="U535">
            <v>0</v>
          </cell>
          <cell r="V535">
            <v>0</v>
          </cell>
          <cell r="W535">
            <v>3000</v>
          </cell>
          <cell r="X535">
            <v>0</v>
          </cell>
          <cell r="Y535">
            <v>0</v>
          </cell>
          <cell r="Z535">
            <v>0</v>
          </cell>
          <cell r="AA535">
            <v>0</v>
          </cell>
          <cell r="AB535">
            <v>3000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cell r="AS535">
            <v>0</v>
          </cell>
          <cell r="AT535">
            <v>0</v>
          </cell>
          <cell r="AU535">
            <v>0</v>
          </cell>
        </row>
        <row r="536">
          <cell r="A536">
            <v>530</v>
          </cell>
          <cell r="B536" t="str">
            <v>E5. INSTITUCIONAL</v>
          </cell>
          <cell r="C536" t="str">
            <v>FORTALECER LAS CAPACIDADES DEL ESTADO CON ÉNFASIS EN LA ADMINISTRACIÓN DE JUSTICIA Y EFICIENCIA EN LOS PROCESOS DE REGULACIÓN Y CONTROL, CON DEPENDENCIA Y AUTONOMÍA</v>
          </cell>
          <cell r="D536" t="str">
            <v>FORTALECER LAS CAPACIDADES INSTITUCIONALES</v>
          </cell>
          <cell r="E536">
            <v>0</v>
          </cell>
          <cell r="F536" t="str">
            <v>01: ADMINISTRACIÓN CENTRAL</v>
          </cell>
          <cell r="G536" t="str">
            <v>DIRECCIÓN ADMINISTRATIVA</v>
          </cell>
          <cell r="H536" t="str">
            <v>SIN PROYECTO</v>
          </cell>
          <cell r="I536" t="str">
            <v>REEMBOLSO POR MANTENIMIENTOS PREVENTIVOS LUBRICANTES</v>
          </cell>
          <cell r="J536" t="str">
            <v>NUEVO</v>
          </cell>
          <cell r="K536" t="str">
            <v>53</v>
          </cell>
          <cell r="L536">
            <v>530803</v>
          </cell>
          <cell r="M536" t="str">
            <v>Servicio de Correo</v>
          </cell>
          <cell r="N536">
            <v>1701</v>
          </cell>
          <cell r="O536">
            <v>2</v>
          </cell>
          <cell r="P536">
            <v>0</v>
          </cell>
          <cell r="Q536">
            <v>0</v>
          </cell>
          <cell r="R536">
            <v>450</v>
          </cell>
          <cell r="S536">
            <v>0</v>
          </cell>
          <cell r="T536">
            <v>0</v>
          </cell>
          <cell r="U536">
            <v>0</v>
          </cell>
          <cell r="V536">
            <v>0</v>
          </cell>
          <cell r="W536">
            <v>0</v>
          </cell>
          <cell r="X536">
            <v>0</v>
          </cell>
          <cell r="Y536">
            <v>0</v>
          </cell>
          <cell r="Z536">
            <v>0</v>
          </cell>
          <cell r="AA536">
            <v>0</v>
          </cell>
          <cell r="AB536">
            <v>450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cell r="AS536">
            <v>0</v>
          </cell>
          <cell r="AT536">
            <v>0</v>
          </cell>
          <cell r="AU536">
            <v>0</v>
          </cell>
        </row>
        <row r="537">
          <cell r="A537">
            <v>531</v>
          </cell>
          <cell r="B537" t="str">
            <v>E5. INSTITUCIONAL</v>
          </cell>
          <cell r="C537" t="str">
            <v>FORTALECER LAS CAPACIDADES DEL ESTADO CON ÉNFASIS EN LA ADMINISTRACIÓN DE JUSTICIA Y EFICIENCIA EN LOS PROCESOS DE REGULACIÓN Y CONTROL, CON DEPENDENCIA Y AUTONOMÍA</v>
          </cell>
          <cell r="D537" t="str">
            <v>FORTALECER LAS CAPACIDADES INSTITUCIONALES</v>
          </cell>
          <cell r="E537">
            <v>0</v>
          </cell>
          <cell r="F537" t="str">
            <v>01: ADMINISTRACIÓN CENTRAL</v>
          </cell>
          <cell r="G537" t="str">
            <v>DIRECCIÓN DE ADMINISTRACIÓN DE TALENTO HUMANO</v>
          </cell>
          <cell r="H537" t="str">
            <v>SIN PROYECTO</v>
          </cell>
          <cell r="I537" t="str">
            <v>ADQUISICIÓN DE DISPOSITIVOS MÉDICOS DE USO GENERAL Y MEDICAMENTOS PARA EL CENTRO MÉDICO DE LA DIGERCIC-MATRIZ</v>
          </cell>
          <cell r="J537" t="str">
            <v>NUEVO</v>
          </cell>
          <cell r="K537" t="str">
            <v>53</v>
          </cell>
          <cell r="L537">
            <v>530809</v>
          </cell>
          <cell r="M537" t="str">
            <v>Medicamentos</v>
          </cell>
          <cell r="N537">
            <v>1701</v>
          </cell>
          <cell r="O537">
            <v>2</v>
          </cell>
          <cell r="P537">
            <v>0</v>
          </cell>
          <cell r="Q537">
            <v>0</v>
          </cell>
          <cell r="R537">
            <v>3500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3500</v>
          </cell>
          <cell r="AJ537">
            <v>3500</v>
          </cell>
          <cell r="AK537">
            <v>0</v>
          </cell>
          <cell r="AL537">
            <v>0</v>
          </cell>
          <cell r="AM537">
            <v>0</v>
          </cell>
          <cell r="AN537">
            <v>0</v>
          </cell>
          <cell r="AO537">
            <v>0</v>
          </cell>
          <cell r="AP537">
            <v>0</v>
          </cell>
          <cell r="AQ537">
            <v>0</v>
          </cell>
          <cell r="AR537">
            <v>0</v>
          </cell>
          <cell r="AS537">
            <v>0</v>
          </cell>
          <cell r="AT537">
            <v>0</v>
          </cell>
          <cell r="AU537">
            <v>0</v>
          </cell>
        </row>
        <row r="538">
          <cell r="A538">
            <v>532</v>
          </cell>
          <cell r="B538" t="str">
            <v>E5. INSTITUCIONAL</v>
          </cell>
          <cell r="C538" t="str">
            <v>FORTALECER LAS CAPACIDADES DEL ESTADO CON ÉNFASIS EN LA ADMINISTRACIÓN DE JUSTICIA Y EFICIENCIA EN LOS PROCESOS DE REGULACIÓN Y CONTROL, CON DEPENDENCIA Y AUTONOMÍA</v>
          </cell>
          <cell r="D538" t="str">
            <v>FORTALECER LAS CAPACIDADES INSTITUCIONALES</v>
          </cell>
          <cell r="E538">
            <v>0</v>
          </cell>
          <cell r="F538" t="str">
            <v>01: ADMINISTRACIÓN CENTRAL</v>
          </cell>
          <cell r="G538" t="str">
            <v>DIRECCIÓN DE ADMINISTRACIÓN DE TALENTO HUMANO</v>
          </cell>
          <cell r="H538" t="str">
            <v>SIN PROYECTO</v>
          </cell>
          <cell r="I538" t="str">
            <v>ADQUISICIÓN DE DISPOSITIVOS MÉDICOS DE USO GENERAL Y MEDICAMENTOS PARA EL CENTRO MÉDICO DE LA DIGERCIC-MATRIZ</v>
          </cell>
          <cell r="J538" t="str">
            <v>NUEVO</v>
          </cell>
          <cell r="K538" t="str">
            <v>53</v>
          </cell>
          <cell r="L538">
            <v>530826</v>
          </cell>
          <cell r="M538" t="str">
            <v>Dispositivos Médicos de Uso General</v>
          </cell>
          <cell r="N538">
            <v>1701</v>
          </cell>
          <cell r="O538">
            <v>2</v>
          </cell>
          <cell r="P538">
            <v>0</v>
          </cell>
          <cell r="Q538">
            <v>0</v>
          </cell>
          <cell r="R538">
            <v>2500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2500</v>
          </cell>
          <cell r="AJ538">
            <v>2500</v>
          </cell>
          <cell r="AK538">
            <v>0</v>
          </cell>
          <cell r="AL538">
            <v>0</v>
          </cell>
          <cell r="AM538">
            <v>0</v>
          </cell>
          <cell r="AN538">
            <v>0</v>
          </cell>
          <cell r="AO538">
            <v>0</v>
          </cell>
          <cell r="AP538">
            <v>0</v>
          </cell>
          <cell r="AQ538">
            <v>0</v>
          </cell>
          <cell r="AR538">
            <v>0</v>
          </cell>
          <cell r="AS538">
            <v>0</v>
          </cell>
          <cell r="AT538">
            <v>0</v>
          </cell>
          <cell r="AU538">
            <v>0</v>
          </cell>
        </row>
        <row r="539">
          <cell r="A539">
            <v>533</v>
          </cell>
          <cell r="B539" t="str">
            <v>E5. INSTITUCIONAL</v>
          </cell>
          <cell r="C539" t="str">
            <v>FORTALECER LAS CAPACIDADES DEL ESTADO CON ÉNFASIS EN LA ADMINISTRACIÓN DE JUSTICIA Y EFICIENCIA EN LOS PROCESOS DE REGULACIÓN Y CONTROL, CON DEPENDENCIA Y AUTONOMÍA</v>
          </cell>
          <cell r="D539" t="str">
            <v>FORTALECER LAS CAPACIDADES INSTITUCIONALES</v>
          </cell>
          <cell r="E539">
            <v>0</v>
          </cell>
          <cell r="F539" t="str">
            <v>01: ADMINISTRACIÓN CENTRAL</v>
          </cell>
          <cell r="G539" t="str">
            <v>DIRECCIÓN DE ADMINISTRACIÓN DE TALENTO HUMANO</v>
          </cell>
          <cell r="H539" t="str">
            <v>SIN PROYECTO</v>
          </cell>
          <cell r="I539" t="str">
            <v>SERVICIO DE GUARDERIAS (ACUERDO MINISTERIAL NRO. MDT-2023-085)</v>
          </cell>
          <cell r="J539" t="str">
            <v>NUEVO</v>
          </cell>
          <cell r="K539" t="str">
            <v>53</v>
          </cell>
          <cell r="L539">
            <v>530210</v>
          </cell>
          <cell r="M539" t="str">
            <v>Servicio de Guardería</v>
          </cell>
          <cell r="N539">
            <v>1701</v>
          </cell>
          <cell r="O539">
            <v>2</v>
          </cell>
          <cell r="P539">
            <v>0</v>
          </cell>
          <cell r="Q539">
            <v>0</v>
          </cell>
          <cell r="R539">
            <v>322460</v>
          </cell>
          <cell r="S539">
            <v>34689</v>
          </cell>
          <cell r="T539">
            <v>34689</v>
          </cell>
          <cell r="U539">
            <v>34131</v>
          </cell>
          <cell r="V539">
            <v>34131</v>
          </cell>
          <cell r="W539">
            <v>33573</v>
          </cell>
          <cell r="X539">
            <v>33573</v>
          </cell>
          <cell r="Y539">
            <v>33108</v>
          </cell>
          <cell r="Z539">
            <v>33108</v>
          </cell>
          <cell r="AA539">
            <v>32550</v>
          </cell>
          <cell r="AB539">
            <v>32550</v>
          </cell>
          <cell r="AC539">
            <v>31527</v>
          </cell>
          <cell r="AD539">
            <v>31527</v>
          </cell>
          <cell r="AE539">
            <v>30597</v>
          </cell>
          <cell r="AF539">
            <v>30597</v>
          </cell>
          <cell r="AG539">
            <v>30039</v>
          </cell>
          <cell r="AH539">
            <v>30039</v>
          </cell>
          <cell r="AI539">
            <v>29016</v>
          </cell>
          <cell r="AJ539">
            <v>29016</v>
          </cell>
          <cell r="AK539">
            <v>28179</v>
          </cell>
          <cell r="AL539">
            <v>28179</v>
          </cell>
          <cell r="AM539">
            <v>5051</v>
          </cell>
          <cell r="AN539">
            <v>5051</v>
          </cell>
          <cell r="AO539">
            <v>0</v>
          </cell>
          <cell r="AP539">
            <v>0</v>
          </cell>
          <cell r="AQ539">
            <v>0</v>
          </cell>
          <cell r="AR539">
            <v>322460</v>
          </cell>
          <cell r="AS539">
            <v>4039.3</v>
          </cell>
          <cell r="AT539">
            <v>4039.3</v>
          </cell>
          <cell r="AU539">
            <v>4039.3</v>
          </cell>
        </row>
        <row r="540">
          <cell r="A540">
            <v>534</v>
          </cell>
          <cell r="B540" t="str">
            <v>E5. INSTITUCIONAL</v>
          </cell>
          <cell r="C540" t="str">
            <v>FORTALECER LAS CAPACIDADES DEL ESTADO CON ÉNFASIS EN LA ADMINISTRACIÓN DE JUSTICIA Y EFICIENCIA EN LOS PROCESOS DE REGULACIÓN Y CONTROL, CON DEPENDENCIA Y AUTONOMÍA</v>
          </cell>
          <cell r="D540" t="str">
            <v>FORTALECER LAS CAPACIDADES INSTITUCIONALES</v>
          </cell>
          <cell r="E540">
            <v>0</v>
          </cell>
          <cell r="F540" t="str">
            <v>01: ADMINISTRACIÓN CENTRAL</v>
          </cell>
          <cell r="G540" t="str">
            <v>DIRECCIÓN DE ADMINISTRACIÓN DE TALENTO HUMANO</v>
          </cell>
          <cell r="H540" t="str">
            <v>SIN PROYECTO</v>
          </cell>
          <cell r="I540" t="str">
            <v>SERVICIO DE GUARDERIAS (ACUERDO MINISTERIAL NRO. MDT-2023-085)</v>
          </cell>
          <cell r="J540" t="str">
            <v>ARRASTRE</v>
          </cell>
          <cell r="K540" t="str">
            <v>53</v>
          </cell>
          <cell r="L540">
            <v>530210</v>
          </cell>
          <cell r="M540" t="str">
            <v>Servicio de Guardería</v>
          </cell>
          <cell r="N540">
            <v>1701</v>
          </cell>
          <cell r="O540">
            <v>2</v>
          </cell>
          <cell r="P540">
            <v>0</v>
          </cell>
          <cell r="Q540">
            <v>0</v>
          </cell>
          <cell r="R540">
            <v>70000</v>
          </cell>
          <cell r="S540">
            <v>20460</v>
          </cell>
          <cell r="T540">
            <v>20460</v>
          </cell>
          <cell r="U540">
            <v>49540</v>
          </cell>
          <cell r="V540">
            <v>49540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70000</v>
          </cell>
          <cell r="AS540">
            <v>0</v>
          </cell>
          <cell r="AT540">
            <v>0</v>
          </cell>
          <cell r="AU540">
            <v>0</v>
          </cell>
        </row>
        <row r="541">
          <cell r="A541">
            <v>535</v>
          </cell>
          <cell r="B541" t="str">
            <v>E5. INSTITUCIONAL</v>
          </cell>
          <cell r="C541" t="str">
            <v>FORTALECER LAS CAPACIDADES DEL ESTADO CON ÉNFASIS EN LA ADMINISTRACIÓN DE JUSTICIA Y EFICIENCIA EN LOS PROCESOS DE REGULACIÓN Y CONTROL, CON DEPENDENCIA Y AUTONOMÍA</v>
          </cell>
          <cell r="D541" t="str">
            <v>FORTALECER LAS CAPACIDADES INSTITUCIONALES</v>
          </cell>
          <cell r="E541">
            <v>0</v>
          </cell>
          <cell r="F541" t="str">
            <v>01: ADMINISTRACIÓN CENTRAL</v>
          </cell>
          <cell r="G541" t="str">
            <v>DIRECCIÓN DE ADMINISTRACIÓN DE TALENTO HUMANO</v>
          </cell>
          <cell r="H541" t="str">
            <v>SIN PROYECTO</v>
          </cell>
          <cell r="I541" t="str">
            <v>SERVICIO DE RECOLECCIÓN DE DESECHOS INFECCIOSOS GENERADOS POR EL CENTRO MÉDICO DE LA DIGERCIC-PERIODO 2024</v>
          </cell>
          <cell r="J541" t="str">
            <v>NUEVO</v>
          </cell>
          <cell r="K541" t="str">
            <v>53</v>
          </cell>
          <cell r="L541">
            <v>530209</v>
          </cell>
          <cell r="M541" t="str">
            <v>Servicios de Aseo, Lavado de Vestimenta de Trabajo, Fumigación, Desinfección, Limpieza de Instalaciones, manejo de desechos contaminados, recuperación y clasificación de materiales reciclables</v>
          </cell>
          <cell r="N541">
            <v>1701</v>
          </cell>
          <cell r="O541">
            <v>2</v>
          </cell>
          <cell r="P541">
            <v>0</v>
          </cell>
          <cell r="Q541">
            <v>0</v>
          </cell>
          <cell r="R541">
            <v>200</v>
          </cell>
          <cell r="S541">
            <v>0</v>
          </cell>
          <cell r="T541">
            <v>0</v>
          </cell>
          <cell r="U541">
            <v>0</v>
          </cell>
          <cell r="V541">
            <v>0</v>
          </cell>
          <cell r="W541">
            <v>0</v>
          </cell>
          <cell r="X541">
            <v>0</v>
          </cell>
          <cell r="Y541">
            <v>66.5</v>
          </cell>
          <cell r="Z541">
            <v>66.5</v>
          </cell>
          <cell r="AA541">
            <v>0</v>
          </cell>
          <cell r="AB541">
            <v>0</v>
          </cell>
          <cell r="AC541">
            <v>0</v>
          </cell>
          <cell r="AD541">
            <v>0</v>
          </cell>
          <cell r="AE541">
            <v>0</v>
          </cell>
          <cell r="AF541">
            <v>0</v>
          </cell>
          <cell r="AG541">
            <v>66.5</v>
          </cell>
          <cell r="AH541">
            <v>66.5</v>
          </cell>
          <cell r="AI541">
            <v>0</v>
          </cell>
          <cell r="AJ541">
            <v>0</v>
          </cell>
          <cell r="AK541">
            <v>0</v>
          </cell>
          <cell r="AL541">
            <v>0</v>
          </cell>
          <cell r="AM541">
            <v>0</v>
          </cell>
          <cell r="AN541">
            <v>0</v>
          </cell>
          <cell r="AO541">
            <v>67</v>
          </cell>
          <cell r="AP541">
            <v>67</v>
          </cell>
          <cell r="AQ541">
            <v>0</v>
          </cell>
          <cell r="AR541">
            <v>200</v>
          </cell>
          <cell r="AS541">
            <v>200</v>
          </cell>
          <cell r="AT541">
            <v>0</v>
          </cell>
          <cell r="AU541">
            <v>0</v>
          </cell>
        </row>
        <row r="542">
          <cell r="A542">
            <v>536</v>
          </cell>
          <cell r="B542" t="str">
            <v>E5. INSTITUCIONAL</v>
          </cell>
          <cell r="C542" t="str">
            <v>FORTALECER LAS CAPACIDADES DEL ESTADO CON ÉNFASIS EN LA ADMINISTRACIÓN DE JUSTICIA Y EFICIENCIA EN LOS PROCESOS DE REGULACIÓN Y CONTROL, CON DEPENDENCIA Y AUTONOMÍA</v>
          </cell>
          <cell r="D542" t="str">
            <v>FORTALECER LAS CAPACIDADES INSTITUCIONALES</v>
          </cell>
          <cell r="E542">
            <v>0</v>
          </cell>
          <cell r="F542" t="str">
            <v>01: ADMINISTRACIÓN CENTRAL</v>
          </cell>
          <cell r="G542" t="str">
            <v>DIRECCIÓN DE ADMINISTRACIÓN DE TALENTO HUMANO</v>
          </cell>
          <cell r="H542" t="str">
            <v>SIN PROYECTO</v>
          </cell>
          <cell r="I542" t="str">
            <v>ADQUISICIÓN DE EQUIPOS DE  PROTECCIÓN PERSONAL  PARA LA POBLACIÓN CON RIESGOS LABORALES</v>
          </cell>
          <cell r="J542" t="str">
            <v>NUEVO</v>
          </cell>
          <cell r="K542" t="str">
            <v>53</v>
          </cell>
          <cell r="L542">
            <v>530802</v>
          </cell>
          <cell r="M542" t="str">
            <v>Vestuario, Lencería, Prendas de Protección, Insumos y Accesorios para uniformes del personal de Protección, Vigilancia y Seguridad</v>
          </cell>
          <cell r="N542">
            <v>1701</v>
          </cell>
          <cell r="O542">
            <v>2</v>
          </cell>
          <cell r="P542">
            <v>0</v>
          </cell>
          <cell r="Q542">
            <v>0</v>
          </cell>
          <cell r="R542">
            <v>47000</v>
          </cell>
          <cell r="S542">
            <v>0</v>
          </cell>
          <cell r="T542">
            <v>0</v>
          </cell>
          <cell r="U542">
            <v>0</v>
          </cell>
          <cell r="V542">
            <v>0</v>
          </cell>
          <cell r="W542">
            <v>0</v>
          </cell>
          <cell r="X542">
            <v>0</v>
          </cell>
          <cell r="Y542">
            <v>47000</v>
          </cell>
          <cell r="Z542">
            <v>0</v>
          </cell>
          <cell r="AA542">
            <v>0</v>
          </cell>
          <cell r="AB542">
            <v>0</v>
          </cell>
          <cell r="AC542">
            <v>0</v>
          </cell>
          <cell r="AD542">
            <v>47000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cell r="AS542">
            <v>0</v>
          </cell>
          <cell r="AT542">
            <v>0</v>
          </cell>
          <cell r="AU542">
            <v>0</v>
          </cell>
        </row>
        <row r="543">
          <cell r="A543">
            <v>537</v>
          </cell>
          <cell r="B543" t="str">
            <v>E5. INSTITUCIONAL</v>
          </cell>
          <cell r="C543" t="str">
            <v>FORTALECER LAS CAPACIDADES DEL ESTADO CON ÉNFASIS EN LA ADMINISTRACIÓN DE JUSTICIA Y EFICIENCIA EN LOS PROCESOS DE REGULACIÓN Y CONTROL, CON DEPENDENCIA Y AUTONOMÍA</v>
          </cell>
          <cell r="D543" t="str">
            <v>FORTALECER LAS CAPACIDADES INSTITUCIONALES</v>
          </cell>
          <cell r="E543">
            <v>0</v>
          </cell>
          <cell r="F543" t="str">
            <v>01: ADMINISTRACIÓN CENTRAL</v>
          </cell>
          <cell r="G543" t="str">
            <v>DIRECCIÓN DE ADMINISTRACIÓN DE TALENTO HUMANO</v>
          </cell>
          <cell r="H543" t="str">
            <v>SIN PROYECTO</v>
          </cell>
          <cell r="I543" t="str">
            <v>SERVICIO DE TRANSPORTE PARA SERVIDORAS Y SERVIDORES PÚBLICOS DE LA DIRECCIÓN GENERAL DE REGISTRO CIVIL, IDENTIFICACIÓN Y CEDULACIÓN QUE LABORAN EN MATRIZ (PLANTA CENTRAL), AGENCIA IÑAQUITO  Y LA DIRECCIÓN DE SERVICIOS DE INFORMACIÓN REGISTRAL</v>
          </cell>
          <cell r="J543" t="str">
            <v>NUEVO</v>
          </cell>
          <cell r="K543" t="str">
            <v>53</v>
          </cell>
          <cell r="L543">
            <v>530201</v>
          </cell>
          <cell r="M543" t="str">
            <v>Transporte de Personal</v>
          </cell>
          <cell r="N543">
            <v>1701</v>
          </cell>
          <cell r="O543">
            <v>2</v>
          </cell>
          <cell r="P543">
            <v>0</v>
          </cell>
          <cell r="Q543">
            <v>0</v>
          </cell>
          <cell r="R543">
            <v>186750</v>
          </cell>
          <cell r="S543">
            <v>0</v>
          </cell>
          <cell r="T543">
            <v>0</v>
          </cell>
          <cell r="U543">
            <v>0</v>
          </cell>
          <cell r="V543">
            <v>0</v>
          </cell>
          <cell r="W543">
            <v>20750</v>
          </cell>
          <cell r="X543">
            <v>0</v>
          </cell>
          <cell r="Y543">
            <v>20750</v>
          </cell>
          <cell r="Z543">
            <v>0</v>
          </cell>
          <cell r="AA543">
            <v>20750</v>
          </cell>
          <cell r="AB543">
            <v>0</v>
          </cell>
          <cell r="AC543">
            <v>20750</v>
          </cell>
          <cell r="AD543">
            <v>26678.57</v>
          </cell>
          <cell r="AE543">
            <v>20750</v>
          </cell>
          <cell r="AF543">
            <v>26678.57</v>
          </cell>
          <cell r="AG543">
            <v>20750</v>
          </cell>
          <cell r="AH543">
            <v>26678.57</v>
          </cell>
          <cell r="AI543">
            <v>20750</v>
          </cell>
          <cell r="AJ543">
            <v>26678.57</v>
          </cell>
          <cell r="AK543">
            <v>20750</v>
          </cell>
          <cell r="AL543">
            <v>26678.57</v>
          </cell>
          <cell r="AM543">
            <v>20750</v>
          </cell>
          <cell r="AN543">
            <v>26678.57</v>
          </cell>
          <cell r="AO543">
            <v>2250</v>
          </cell>
          <cell r="AP543">
            <v>26678.58</v>
          </cell>
          <cell r="AQ543">
            <v>0</v>
          </cell>
          <cell r="AR543">
            <v>0</v>
          </cell>
          <cell r="AS543">
            <v>0</v>
          </cell>
          <cell r="AT543">
            <v>0</v>
          </cell>
          <cell r="AU543">
            <v>0</v>
          </cell>
        </row>
        <row r="544">
          <cell r="A544">
            <v>538</v>
          </cell>
          <cell r="B544" t="str">
            <v>E5. INSTITUCIONAL</v>
          </cell>
          <cell r="C544" t="str">
            <v>FORTALECER LAS CAPACIDADES DEL ESTADO CON ÉNFASIS EN LA ADMINISTRACIÓN DE JUSTICIA Y EFICIENCIA EN LOS PROCESOS DE REGULACIÓN Y CONTROL, CON DEPENDENCIA Y AUTONOMÍA</v>
          </cell>
          <cell r="D544" t="str">
            <v>FORTALECER LAS CAPACIDADES INSTITUCIONALES</v>
          </cell>
          <cell r="E544">
            <v>0</v>
          </cell>
          <cell r="F544" t="str">
            <v>01: ADMINISTRACIÓN CENTRAL</v>
          </cell>
          <cell r="G544" t="str">
            <v>DIRECCIÓN DE ADMINISTRACIÓN DE TALENTO HUMANO</v>
          </cell>
          <cell r="H544" t="str">
            <v>SIN PROYECTO</v>
          </cell>
          <cell r="I544" t="str">
            <v>PAGO DEL VIATICO POR GASTOS DE RESIDENCIA Y TRANSPORTE PARA LAS Y LOS SERVIDORES DE LAS INSTITUCIONES DEL ESTADO</v>
          </cell>
          <cell r="J544" t="str">
            <v>NUEVO</v>
          </cell>
          <cell r="K544" t="str">
            <v>53</v>
          </cell>
          <cell r="L544">
            <v>530306</v>
          </cell>
          <cell r="M544" t="str">
            <v>Viáticos por Gastos de Residencia</v>
          </cell>
          <cell r="N544">
            <v>1701</v>
          </cell>
          <cell r="O544">
            <v>2</v>
          </cell>
          <cell r="P544">
            <v>0</v>
          </cell>
          <cell r="Q544">
            <v>0</v>
          </cell>
          <cell r="R544">
            <v>12744</v>
          </cell>
          <cell r="S544">
            <v>0</v>
          </cell>
          <cell r="T544">
            <v>0</v>
          </cell>
          <cell r="U544">
            <v>2124</v>
          </cell>
          <cell r="V544">
            <v>2124</v>
          </cell>
          <cell r="W544">
            <v>1062</v>
          </cell>
          <cell r="X544">
            <v>1062</v>
          </cell>
          <cell r="Y544">
            <v>1062</v>
          </cell>
          <cell r="Z544">
            <v>1062</v>
          </cell>
          <cell r="AA544">
            <v>1062</v>
          </cell>
          <cell r="AB544">
            <v>1062</v>
          </cell>
          <cell r="AC544">
            <v>1062</v>
          </cell>
          <cell r="AD544">
            <v>1062</v>
          </cell>
          <cell r="AE544">
            <v>1062</v>
          </cell>
          <cell r="AF544">
            <v>1062</v>
          </cell>
          <cell r="AG544">
            <v>1062</v>
          </cell>
          <cell r="AH544">
            <v>1062</v>
          </cell>
          <cell r="AI544">
            <v>1062</v>
          </cell>
          <cell r="AJ544">
            <v>1062</v>
          </cell>
          <cell r="AK544">
            <v>1062</v>
          </cell>
          <cell r="AL544">
            <v>1062</v>
          </cell>
          <cell r="AM544">
            <v>1062</v>
          </cell>
          <cell r="AN544">
            <v>1062</v>
          </cell>
          <cell r="AO544">
            <v>1062</v>
          </cell>
          <cell r="AP544">
            <v>1062</v>
          </cell>
          <cell r="AQ544">
            <v>0</v>
          </cell>
          <cell r="AR544">
            <v>12744</v>
          </cell>
          <cell r="AS544">
            <v>236</v>
          </cell>
          <cell r="AT544">
            <v>236</v>
          </cell>
          <cell r="AU544">
            <v>236</v>
          </cell>
        </row>
        <row r="545">
          <cell r="A545">
            <v>539</v>
          </cell>
          <cell r="B545" t="str">
            <v>E5. INSTITUCIONAL</v>
          </cell>
          <cell r="C545" t="str">
            <v>FORTALECER LAS CAPACIDADES DEL ESTADO CON ÉNFASIS EN LA ADMINISTRACIÓN DE JUSTICIA Y EFICIENCIA EN LOS PROCESOS DE REGULACIÓN Y CONTROL, CON DEPENDENCIA Y AUTONOMÍA</v>
          </cell>
          <cell r="D545" t="str">
            <v>FORTALECER LAS CAPACIDADES INSTITUCIONALES</v>
          </cell>
          <cell r="E545">
            <v>0</v>
          </cell>
          <cell r="F545" t="str">
            <v>01: ADMINISTRACIÓN CENTRAL</v>
          </cell>
          <cell r="G545" t="str">
            <v>DIRECCIÓN DE ADMINISTRACIÓN DE TALENTO HUMANO</v>
          </cell>
          <cell r="H545" t="str">
            <v>SIN PROYECTO</v>
          </cell>
          <cell r="I545" t="str">
            <v>ADQUISICIÓN DE MATERIALES PARA CREDENCIALES INSTITUCIONALES DE LA DIGERCIC</v>
          </cell>
          <cell r="J545" t="str">
            <v>NUEVO</v>
          </cell>
          <cell r="K545" t="str">
            <v>53</v>
          </cell>
          <cell r="L545">
            <v>530813</v>
          </cell>
          <cell r="M545" t="str">
            <v>Repuestos y Accesorios</v>
          </cell>
          <cell r="N545">
            <v>1701</v>
          </cell>
          <cell r="O545">
            <v>2</v>
          </cell>
          <cell r="P545">
            <v>0</v>
          </cell>
          <cell r="Q545">
            <v>0</v>
          </cell>
          <cell r="R545">
            <v>0</v>
          </cell>
          <cell r="S545">
            <v>0</v>
          </cell>
          <cell r="T545">
            <v>0</v>
          </cell>
          <cell r="U545">
            <v>0</v>
          </cell>
          <cell r="V545">
            <v>0</v>
          </cell>
          <cell r="W545">
            <v>0</v>
          </cell>
          <cell r="X545">
            <v>0</v>
          </cell>
          <cell r="Y545">
            <v>0</v>
          </cell>
          <cell r="Z545">
            <v>0</v>
          </cell>
          <cell r="AA545">
            <v>2240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cell r="AS545">
            <v>0</v>
          </cell>
          <cell r="AT545">
            <v>0</v>
          </cell>
          <cell r="AU545">
            <v>0</v>
          </cell>
        </row>
        <row r="546">
          <cell r="A546">
            <v>540</v>
          </cell>
          <cell r="B546" t="str">
            <v>E5. INSTITUCIONAL</v>
          </cell>
          <cell r="C546" t="str">
            <v>FORTALECER LAS CAPACIDADES DEL ESTADO CON ÉNFASIS EN LA ADMINISTRACIÓN DE JUSTICIA Y EFICIENCIA EN LOS PROCESOS DE REGULACIÓN Y CONTROL, CON DEPENDENCIA Y AUTONOMÍA</v>
          </cell>
          <cell r="D546" t="str">
            <v>FORTALECER LAS CAPACIDADES INSTITUCIONALES</v>
          </cell>
          <cell r="E546">
            <v>0</v>
          </cell>
          <cell r="F546" t="str">
            <v>01: ADMINISTRACIÓN CENTRAL</v>
          </cell>
          <cell r="G546" t="str">
            <v>DIRECCIÓN DE ADMINISTRACIÓN DE TALENTO HUMANO</v>
          </cell>
          <cell r="H546" t="str">
            <v>SIN PROYECTO</v>
          </cell>
          <cell r="I546" t="str">
            <v>ADQUISICIÓN DE MATERIALES PARA CREDENCIALES INSTITUCIONALES DE LA DIGERCIC</v>
          </cell>
          <cell r="J546" t="str">
            <v>NUEVO</v>
          </cell>
          <cell r="K546" t="str">
            <v>53</v>
          </cell>
          <cell r="L546">
            <v>530804</v>
          </cell>
          <cell r="M546" t="str">
            <v>Materiales de Oficina</v>
          </cell>
          <cell r="N546">
            <v>1701</v>
          </cell>
          <cell r="O546">
            <v>2</v>
          </cell>
          <cell r="P546">
            <v>0</v>
          </cell>
          <cell r="Q546">
            <v>0</v>
          </cell>
          <cell r="R546">
            <v>0</v>
          </cell>
          <cell r="S546">
            <v>0</v>
          </cell>
          <cell r="T546">
            <v>0</v>
          </cell>
          <cell r="U546">
            <v>0</v>
          </cell>
          <cell r="V546">
            <v>0</v>
          </cell>
          <cell r="W546">
            <v>0</v>
          </cell>
          <cell r="X546">
            <v>0</v>
          </cell>
          <cell r="Y546">
            <v>0</v>
          </cell>
          <cell r="Z546">
            <v>0</v>
          </cell>
          <cell r="AA546">
            <v>6300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cell r="AS546">
            <v>0</v>
          </cell>
          <cell r="AT546">
            <v>0</v>
          </cell>
          <cell r="AU546">
            <v>0</v>
          </cell>
        </row>
        <row r="547">
          <cell r="A547">
            <v>541</v>
          </cell>
          <cell r="B547" t="str">
            <v>E5. INSTITUCIONAL</v>
          </cell>
          <cell r="C547" t="str">
            <v>FORTALECER LAS CAPACIDADES DEL ESTADO CON ÉNFASIS EN LA ADMINISTRACIÓN DE JUSTICIA Y EFICIENCIA EN LOS PROCESOS DE REGULACIÓN Y CONTROL, CON DEPENDENCIA Y AUTONOMÍA</v>
          </cell>
          <cell r="D547" t="str">
            <v>FORTALECER LAS CAPACIDADES INSTITUCIONALES</v>
          </cell>
          <cell r="E547">
            <v>0</v>
          </cell>
          <cell r="F547" t="str">
            <v>01: ADMINISTRACIÓN CENTRAL</v>
          </cell>
          <cell r="G547" t="str">
            <v>DIRECCIÓN DE ADMINISTRACIÓN DE TALENTO HUMANO</v>
          </cell>
          <cell r="H547" t="str">
            <v>SIN PROYECTO</v>
          </cell>
          <cell r="I547" t="str">
            <v>ADQUISICIÓN DE IMPRESORA PARA CREDENCIALES QUE INCLUYE EL SERVICIO DE MANTENIMIENTO</v>
          </cell>
          <cell r="J547" t="str">
            <v>NUEVO</v>
          </cell>
          <cell r="K547" t="str">
            <v>84</v>
          </cell>
          <cell r="L547">
            <v>840107</v>
          </cell>
          <cell r="M547" t="str">
            <v>Equipos, Sistemas y Paquetes Informáticos</v>
          </cell>
          <cell r="N547">
            <v>1701</v>
          </cell>
          <cell r="O547">
            <v>2</v>
          </cell>
          <cell r="P547">
            <v>0</v>
          </cell>
          <cell r="Q547">
            <v>0</v>
          </cell>
          <cell r="R547">
            <v>2000</v>
          </cell>
          <cell r="S547">
            <v>0</v>
          </cell>
          <cell r="T547">
            <v>0</v>
          </cell>
          <cell r="U547">
            <v>0</v>
          </cell>
          <cell r="V547">
            <v>0</v>
          </cell>
          <cell r="W547">
            <v>0</v>
          </cell>
          <cell r="X547">
            <v>0</v>
          </cell>
          <cell r="Y547">
            <v>2000</v>
          </cell>
          <cell r="Z547">
            <v>0</v>
          </cell>
          <cell r="AA547">
            <v>0</v>
          </cell>
          <cell r="AB547">
            <v>2000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cell r="AS547">
            <v>0</v>
          </cell>
          <cell r="AT547">
            <v>0</v>
          </cell>
          <cell r="AU547">
            <v>0</v>
          </cell>
        </row>
        <row r="548">
          <cell r="A548">
            <v>542</v>
          </cell>
          <cell r="B548" t="str">
            <v>E5. INSTITUCIONAL</v>
          </cell>
          <cell r="C548" t="str">
            <v>FORTALECER LAS CAPACIDADES DEL ESTADO CON ÉNFASIS EN LA ADMINISTRACIÓN DE JUSTICIA Y EFICIENCIA EN LOS PROCESOS DE REGULACIÓN Y CONTROL, CON DEPENDENCIA Y AUTONOMÍA</v>
          </cell>
          <cell r="D548" t="str">
            <v>FORTALECER LAS CAPACIDADES INSTITUCIONALES</v>
          </cell>
          <cell r="E548">
            <v>0</v>
          </cell>
          <cell r="F548" t="str">
            <v>01: ADMINISTRACIÓN CENTRAL</v>
          </cell>
          <cell r="G548" t="str">
            <v>DIRECCIÓN DE ADMINISTRACIÓN DE TALENTO HUMANO</v>
          </cell>
          <cell r="H548" t="str">
            <v>SIN PROYECTO</v>
          </cell>
          <cell r="I548" t="str">
            <v>ADQUISICIÓN DE ROPA DE TRABAJO PARA EL PERSONAL DE CÓDIGO DE TRABAJO Y LOSEP CON FACTORES DE RIESGO LABORAL</v>
          </cell>
          <cell r="J548" t="str">
            <v>ARRASTRE</v>
          </cell>
          <cell r="K548" t="str">
            <v>53</v>
          </cell>
          <cell r="L548">
            <v>530802</v>
          </cell>
          <cell r="M548" t="str">
            <v>Vestuario, Lencería, Prendas de Protección, Insumos y Accesorios para uniformes del personal de Protección, Vigilancia y Seguridad</v>
          </cell>
          <cell r="N548">
            <v>1701</v>
          </cell>
          <cell r="O548">
            <v>2</v>
          </cell>
          <cell r="P548">
            <v>0</v>
          </cell>
          <cell r="Q548">
            <v>0</v>
          </cell>
          <cell r="R548">
            <v>2023.88</v>
          </cell>
          <cell r="S548">
            <v>1082.8800000000001</v>
          </cell>
          <cell r="T548">
            <v>0</v>
          </cell>
          <cell r="U548">
            <v>0</v>
          </cell>
          <cell r="V548">
            <v>2023.88</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2023.88</v>
          </cell>
          <cell r="AS548">
            <v>2023.88</v>
          </cell>
          <cell r="AT548">
            <v>2023.88</v>
          </cell>
          <cell r="AU548">
            <v>2023.88</v>
          </cell>
        </row>
        <row r="549">
          <cell r="A549">
            <v>543</v>
          </cell>
          <cell r="B549" t="str">
            <v>E5. INSTITUCIONAL</v>
          </cell>
          <cell r="C549" t="str">
            <v>FORTALECER LAS CAPACIDADES DEL ESTADO CON ÉNFASIS EN LA ADMINISTRACIÓN DE JUSTICIA Y EFICIENCIA EN LOS PROCESOS DE REGULACIÓN Y CONTROL, CON DEPENDENCIA Y AUTONOMÍA</v>
          </cell>
          <cell r="D549" t="str">
            <v>FORTALECER LAS CAPACIDADES INSTITUCIONALES</v>
          </cell>
          <cell r="E549">
            <v>0</v>
          </cell>
          <cell r="F549" t="str">
            <v>01: ADMINISTRACIÓN CENTRAL</v>
          </cell>
          <cell r="G549" t="str">
            <v>DIRECCIÓN DE ASESORÍA JURÍDICA</v>
          </cell>
          <cell r="H549" t="str">
            <v>SIN PROYECTO</v>
          </cell>
          <cell r="I549" t="str">
            <v>ACTIVACIÓN DE USUARIOS EN EL SISTEMA DE CONSULTAS LEGALES</v>
          </cell>
          <cell r="J549" t="str">
            <v>NUEVO</v>
          </cell>
          <cell r="K549" t="str">
            <v>53</v>
          </cell>
          <cell r="L549">
            <v>530702</v>
          </cell>
          <cell r="M549" t="str">
            <v>Arrendamiento y Licencias de Uso de Paquetes Informáticos</v>
          </cell>
          <cell r="N549">
            <v>1701</v>
          </cell>
          <cell r="O549">
            <v>2</v>
          </cell>
          <cell r="P549">
            <v>0</v>
          </cell>
          <cell r="Q549">
            <v>0</v>
          </cell>
          <cell r="R549">
            <v>6300</v>
          </cell>
          <cell r="S549">
            <v>0</v>
          </cell>
          <cell r="T549">
            <v>0</v>
          </cell>
          <cell r="U549">
            <v>6300</v>
          </cell>
          <cell r="V549">
            <v>6300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1950</v>
          </cell>
          <cell r="AS549">
            <v>1950</v>
          </cell>
          <cell r="AT549">
            <v>0</v>
          </cell>
          <cell r="AU549">
            <v>0</v>
          </cell>
        </row>
        <row r="550">
          <cell r="A550">
            <v>544</v>
          </cell>
          <cell r="B550" t="str">
            <v>E5. INSTITUCIONAL</v>
          </cell>
          <cell r="C550" t="str">
            <v>FORTALECER LAS CAPACIDADES DEL ESTADO CON ÉNFASIS EN LA ADMINISTRACIÓN DE JUSTICIA Y EFICIENCIA EN LOS PROCESOS DE REGULACIÓN Y CONTROL, CON DEPENDENCIA Y AUTONOMÍA</v>
          </cell>
          <cell r="D550" t="str">
            <v>INCREMENTAR LOS NIVELES DE SATISFACCIÓN DE LOS USUARIOS</v>
          </cell>
          <cell r="E550">
            <v>0</v>
          </cell>
          <cell r="F550" t="str">
            <v>01: ADMINISTRACIÓN CENTRAL</v>
          </cell>
          <cell r="G550" t="str">
            <v>DIRECCIÓN DE COMUNICACIÓN SOCIAL</v>
          </cell>
          <cell r="H550" t="str">
            <v>SIN PROYECTO</v>
          </cell>
          <cell r="I550" t="str">
            <v>CONTRATACIÓN DE UNA EMPRESA ESPECIALIZADA EN EL SERVICIO DE MONITOREO DE MEDIOS DE COMUNICACIÓN Y REDES SOCIALES PARA LA DIGERCIC</v>
          </cell>
          <cell r="J550" t="str">
            <v>NUEVO</v>
          </cell>
          <cell r="K550" t="str">
            <v>53</v>
          </cell>
          <cell r="L550">
            <v>530241</v>
          </cell>
          <cell r="M550" t="str">
            <v>Servicio de Monitoreo de la Información en Televisión, Radio, Prensa, Medios On-Line y Otros</v>
          </cell>
          <cell r="N550">
            <v>1701</v>
          </cell>
          <cell r="O550">
            <v>2</v>
          </cell>
          <cell r="P550">
            <v>0</v>
          </cell>
          <cell r="Q550">
            <v>0</v>
          </cell>
          <cell r="R550">
            <v>3500</v>
          </cell>
          <cell r="S550">
            <v>0</v>
          </cell>
          <cell r="T550">
            <v>0</v>
          </cell>
          <cell r="U550">
            <v>0</v>
          </cell>
          <cell r="V550">
            <v>0</v>
          </cell>
          <cell r="W550">
            <v>350</v>
          </cell>
          <cell r="X550">
            <v>0</v>
          </cell>
          <cell r="Y550">
            <v>350</v>
          </cell>
          <cell r="Z550">
            <v>0</v>
          </cell>
          <cell r="AA550">
            <v>350</v>
          </cell>
          <cell r="AB550">
            <v>0</v>
          </cell>
          <cell r="AC550">
            <v>350</v>
          </cell>
          <cell r="AD550">
            <v>500</v>
          </cell>
          <cell r="AE550">
            <v>350</v>
          </cell>
          <cell r="AF550">
            <v>500</v>
          </cell>
          <cell r="AG550">
            <v>350</v>
          </cell>
          <cell r="AH550">
            <v>500</v>
          </cell>
          <cell r="AI550">
            <v>350</v>
          </cell>
          <cell r="AJ550">
            <v>500</v>
          </cell>
          <cell r="AK550">
            <v>350</v>
          </cell>
          <cell r="AL550">
            <v>500</v>
          </cell>
          <cell r="AM550">
            <v>350</v>
          </cell>
          <cell r="AN550">
            <v>500</v>
          </cell>
          <cell r="AO550">
            <v>350</v>
          </cell>
          <cell r="AP550">
            <v>500</v>
          </cell>
          <cell r="AQ550">
            <v>0</v>
          </cell>
          <cell r="AR550">
            <v>0</v>
          </cell>
          <cell r="AS550">
            <v>0</v>
          </cell>
          <cell r="AT550">
            <v>0</v>
          </cell>
          <cell r="AU550">
            <v>0</v>
          </cell>
        </row>
        <row r="551">
          <cell r="A551">
            <v>545</v>
          </cell>
          <cell r="B551" t="str">
            <v>E5. INSTITUCIONAL</v>
          </cell>
          <cell r="C551" t="str">
            <v>FORTALECER LAS CAPACIDADES DEL ESTADO CON ÉNFASIS EN LA ADMINISTRACIÓN DE JUSTICIA Y EFICIENCIA EN LOS PROCESOS DE REGULACIÓN Y CONTROL, CON DEPENDENCIA Y AUTONOMÍA</v>
          </cell>
          <cell r="D551" t="str">
            <v>INCREMENTAR LOS NIVELES DE SATISFACCIÓN DE LOS USUARIOS</v>
          </cell>
          <cell r="E551">
            <v>0</v>
          </cell>
          <cell r="F551" t="str">
            <v>01: ADMINISTRACIÓN CENTRAL</v>
          </cell>
          <cell r="G551" t="str">
            <v>DIRECCIÓN DE COMUNICACIÓN SOCIAL</v>
          </cell>
          <cell r="H551" t="str">
            <v>SIN PROYECTO</v>
          </cell>
          <cell r="I551" t="str">
            <v>CONTRATACIÓN DE LOS SERVICIOS DE UNA EMPRESA O AGENCIA ESPECIALIZADA EN LA CREACIÓN Y EJECUCIÓN DE CAMPAÑAS DE COMUNICACIÓN INTEGRAL EN MEDIOS TRADICIONALES, DIGITALES Y MATERIAL INFORMATIVO PARA DIFUNDIR LOS SERVICIOS DEL REGISTRO CIVIL EN BENEFICIO DE L</v>
          </cell>
          <cell r="J551" t="str">
            <v>NUEVO</v>
          </cell>
          <cell r="K551" t="str">
            <v>53</v>
          </cell>
          <cell r="L551">
            <v>530207</v>
          </cell>
          <cell r="M551" t="str">
            <v>Difusión, Información y Publicidad</v>
          </cell>
          <cell r="N551">
            <v>1701</v>
          </cell>
          <cell r="O551">
            <v>2</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cell r="AS551">
            <v>0</v>
          </cell>
          <cell r="AT551">
            <v>0</v>
          </cell>
          <cell r="AU551">
            <v>0</v>
          </cell>
        </row>
        <row r="552">
          <cell r="A552">
            <v>546</v>
          </cell>
          <cell r="B552" t="str">
            <v>E5. INSTITUCIONAL</v>
          </cell>
          <cell r="C552" t="str">
            <v>FORTALECER LAS CAPACIDADES DEL ESTADO CON ÉNFASIS EN LA ADMINISTRACIÓN DE JUSTICIA Y EFICIENCIA EN LOS PROCESOS DE REGULACIÓN Y CONTROL, CON DEPENDENCIA Y AUTONOMÍA</v>
          </cell>
          <cell r="D552" t="str">
            <v>INCREMENTAR LOS NIVELES DE SATISFACCIÓN DE LOS USUARIOS</v>
          </cell>
          <cell r="E552">
            <v>0</v>
          </cell>
          <cell r="F552" t="str">
            <v>01: ADMINISTRACIÓN CENTRAL</v>
          </cell>
          <cell r="G552" t="str">
            <v>DIRECCIÓN DE COMUNICACIÓN SOCIAL</v>
          </cell>
          <cell r="H552" t="str">
            <v>SIN PROYECTO</v>
          </cell>
          <cell r="I552" t="str">
            <v>ADQUISICIÓN DE EQUIPOS Y ACCESORIOS DE COMUNICACIÓN PARA LAS ACTIVIDADES DE LA DIRECCIÓN GENERAL DE REGISTRO CIVIL, IDENTIFICACIÓN Y CEDULACIÓN EN MATRIZ Y TERRITORIO</v>
          </cell>
          <cell r="J552" t="str">
            <v>NUEVO</v>
          </cell>
          <cell r="K552" t="str">
            <v>53</v>
          </cell>
          <cell r="L552">
            <v>531404</v>
          </cell>
          <cell r="M552" t="str">
            <v>Maquinarias y Equipos</v>
          </cell>
          <cell r="N552">
            <v>1701</v>
          </cell>
          <cell r="O552">
            <v>2</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cell r="AS552">
            <v>0</v>
          </cell>
          <cell r="AT552">
            <v>0</v>
          </cell>
          <cell r="AU552">
            <v>0</v>
          </cell>
        </row>
        <row r="553">
          <cell r="A553">
            <v>547</v>
          </cell>
          <cell r="B553" t="str">
            <v>E5. INSTITUCIONAL</v>
          </cell>
          <cell r="C553" t="str">
            <v>FORTALECER LAS CAPACIDADES DEL ESTADO CON ÉNFASIS EN LA ADMINISTRACIÓN DE JUSTICIA Y EFICIENCIA EN LOS PROCESOS DE REGULACIÓN Y CONTROL, CON DEPENDENCIA Y AUTONOMÍA</v>
          </cell>
          <cell r="D553" t="str">
            <v>INCREMENTAR LOS NIVELES DE SATISFACCIÓN DE LOS USUARIOS</v>
          </cell>
          <cell r="E553">
            <v>0</v>
          </cell>
          <cell r="F553" t="str">
            <v>01: ADMINISTRACIÓN CENTRAL</v>
          </cell>
          <cell r="G553" t="str">
            <v>DIRECCIÓN DE COMUNICACIÓN SOCIAL</v>
          </cell>
          <cell r="H553" t="str">
            <v>SIN PROYECTO</v>
          </cell>
          <cell r="I553" t="str">
            <v>ADQUISICIÓN DE LICENCIAS DE SOFTWARE PARA DISEÑO GRÁFICO, EDICIÓN Y POST PRODUCCIÓN DE PRODUCTOS COMUNICACIONALES DEL REGISTRO CIVIL DEL ECUADOR</v>
          </cell>
          <cell r="J553" t="str">
            <v>NUEVO</v>
          </cell>
          <cell r="K553" t="str">
            <v>53</v>
          </cell>
          <cell r="L553">
            <v>530702</v>
          </cell>
          <cell r="M553" t="str">
            <v>Arrendamiento y Licencias de Uso de Paquetes Informáticos</v>
          </cell>
          <cell r="N553">
            <v>1701</v>
          </cell>
          <cell r="O553">
            <v>2</v>
          </cell>
          <cell r="P553">
            <v>0</v>
          </cell>
          <cell r="Q553">
            <v>0</v>
          </cell>
          <cell r="R553">
            <v>6300</v>
          </cell>
          <cell r="S553">
            <v>0</v>
          </cell>
          <cell r="T553">
            <v>0</v>
          </cell>
          <cell r="U553">
            <v>6300</v>
          </cell>
          <cell r="V553">
            <v>0</v>
          </cell>
          <cell r="W553">
            <v>0</v>
          </cell>
          <cell r="X553">
            <v>0</v>
          </cell>
          <cell r="Y553">
            <v>0</v>
          </cell>
          <cell r="Z553">
            <v>0</v>
          </cell>
          <cell r="AA553">
            <v>0</v>
          </cell>
          <cell r="AB553">
            <v>0</v>
          </cell>
          <cell r="AC553">
            <v>0</v>
          </cell>
          <cell r="AD553">
            <v>6300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row>
        <row r="554">
          <cell r="A554">
            <v>548</v>
          </cell>
          <cell r="B554" t="str">
            <v>E5. INSTITUCIONAL</v>
          </cell>
          <cell r="C554" t="str">
            <v>FORTALECER LAS CAPACIDADES DEL ESTADO CON ÉNFASIS EN LA ADMINISTRACIÓN DE JUSTICIA Y EFICIENCIA EN LOS PROCESOS DE REGULACIÓN Y CONTROL, CON DEPENDENCIA Y AUTONOMÍA</v>
          </cell>
          <cell r="D554" t="str">
            <v>INCREMENTAR LOS NIVELES DE SATISFACCIÓN DE LOS USUARIOS</v>
          </cell>
          <cell r="E554">
            <v>0</v>
          </cell>
          <cell r="F554" t="str">
            <v>01: ADMINISTRACIÓN CENTRAL</v>
          </cell>
          <cell r="G554" t="str">
            <v>DIRECCIÓN DE COMUNICACIÓN SOCIAL</v>
          </cell>
          <cell r="H554" t="str">
            <v>SIN PROYECTO</v>
          </cell>
          <cell r="I554" t="str">
            <v>CONTRATACIÓN DE UNA EMPRESA ESPECIALIZADA EN EL SERVICIO DE MONITOREO DE MEDIOS DE COMUNICACIÓN Y REDES SOCIALES PARA LA DIGERCIC</v>
          </cell>
          <cell r="J554" t="str">
            <v>ARRASTRE</v>
          </cell>
          <cell r="K554" t="str">
            <v>53</v>
          </cell>
          <cell r="L554">
            <v>530241</v>
          </cell>
          <cell r="M554" t="str">
            <v>Servicio de Monitoreo de la Información en Televisión, Radio, Prensa, Medios On-Line y Otros</v>
          </cell>
          <cell r="N554">
            <v>1701</v>
          </cell>
          <cell r="O554">
            <v>2</v>
          </cell>
          <cell r="P554">
            <v>0</v>
          </cell>
          <cell r="Q554">
            <v>0</v>
          </cell>
          <cell r="R554">
            <v>700</v>
          </cell>
          <cell r="S554">
            <v>0</v>
          </cell>
          <cell r="T554">
            <v>0</v>
          </cell>
          <cell r="U554">
            <v>700</v>
          </cell>
          <cell r="V554">
            <v>700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350</v>
          </cell>
          <cell r="AS554">
            <v>350</v>
          </cell>
          <cell r="AT554">
            <v>350</v>
          </cell>
          <cell r="AU554">
            <v>350</v>
          </cell>
        </row>
        <row r="555">
          <cell r="A555">
            <v>549</v>
          </cell>
          <cell r="B555" t="str">
            <v>E5. INSTITUCIONAL</v>
          </cell>
          <cell r="C555" t="str">
            <v>FORTALECER LAS CAPACIDADES DEL ESTADO CON ÉNFASIS EN LA ADMINISTRACIÓN DE JUSTICIA Y EFICIENCIA EN LOS PROCESOS DE REGULACIÓN Y CONTROL, CON DEPENDENCIA Y AUTONOMÍA</v>
          </cell>
          <cell r="D555" t="str">
            <v>INCREMENTAR LOS NIVELES DE SATISFACCIÓN DE LOS USUARIOS</v>
          </cell>
          <cell r="E555">
            <v>0</v>
          </cell>
          <cell r="F555" t="str">
            <v>55: IDENTIFICACION CEDULACION Y REGISTRO DE HECHOS Y ACTOS RELATIVOS AL ESTADO CIVIL DE LOS CIUDADANOS</v>
          </cell>
          <cell r="G555" t="str">
            <v>DIRECCIÓN DE INFRAESTRUCTURA Y OPERACIONES TIC</v>
          </cell>
          <cell r="H555" t="str">
            <v>SIN PROYECTO</v>
          </cell>
          <cell r="I555" t="str">
            <v>CONTRATACIÓN DE SERVICIO DE RED INALÁMBRICA PARA LA DIGERCIC EN MATRIZ Y LA COORDINACIÓN ZONAL 9 CON UN SISTEMA CENTRALIZADO DE GESTIÓN, SOPORTE Y MANTENIMIENTO</v>
          </cell>
          <cell r="J555" t="str">
            <v>NUEVO</v>
          </cell>
          <cell r="K555" t="str">
            <v>84</v>
          </cell>
          <cell r="L555">
            <v>840107</v>
          </cell>
          <cell r="M555" t="str">
            <v>Equipos, Sistemas y Paquetes Informáticos</v>
          </cell>
          <cell r="N555">
            <v>1701</v>
          </cell>
          <cell r="O555">
            <v>2</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cell r="AS555">
            <v>0</v>
          </cell>
          <cell r="AT555">
            <v>0</v>
          </cell>
          <cell r="AU555">
            <v>0</v>
          </cell>
        </row>
        <row r="556">
          <cell r="A556">
            <v>550</v>
          </cell>
          <cell r="B556" t="str">
            <v>E5. INSTITUCIONAL</v>
          </cell>
          <cell r="C556" t="str">
            <v>FORTALECER LAS CAPACIDADES DEL ESTADO CON ÉNFASIS EN LA ADMINISTRACIÓN DE JUSTICIA Y EFICIENCIA EN LOS PROCESOS DE REGULACIÓN Y CONTROL, CON DEPENDENCIA Y AUTONOMÍA</v>
          </cell>
          <cell r="D556" t="str">
            <v>INCREMENTAR LOS NIVELES DE SATISFACCIÓN DE LOS USUARIOS</v>
          </cell>
          <cell r="E556">
            <v>0</v>
          </cell>
          <cell r="F556" t="str">
            <v>55: IDENTIFICACION CEDULACION Y REGISTRO DE HECHOS Y ACTOS RELATIVOS AL ESTADO CIVIL DE LOS CIUDADANOS</v>
          </cell>
          <cell r="G556" t="str">
            <v>DIRECCIÓN DE INFRAESTRUCTURA Y OPERACIONES TIC</v>
          </cell>
          <cell r="H556" t="str">
            <v>SIN PROYECTO</v>
          </cell>
          <cell r="I556" t="str">
            <v>ADQUISICIÓN DE FIREWALLS DE SEGURIDAD PERIMETRAL, LICENCIAMIENTO, CONFIGURACIÓN Y SOPORTE TÉCNICO PARA LA PROTECCIÓN DE LA INFRAESTRUCTURA TECNOLÓGICA DE LA DIGERCIC</v>
          </cell>
          <cell r="J556" t="str">
            <v>NUEVO</v>
          </cell>
          <cell r="K556" t="str">
            <v>53</v>
          </cell>
          <cell r="L556">
            <v>530703</v>
          </cell>
          <cell r="M556" t="str">
            <v>Arrendamiento de Equipos Informáticos</v>
          </cell>
          <cell r="N556">
            <v>1701</v>
          </cell>
          <cell r="O556">
            <v>2</v>
          </cell>
          <cell r="P556">
            <v>0</v>
          </cell>
          <cell r="Q556">
            <v>0</v>
          </cell>
          <cell r="R556">
            <v>0</v>
          </cell>
          <cell r="S556">
            <v>0</v>
          </cell>
          <cell r="T556">
            <v>0</v>
          </cell>
          <cell r="U556">
            <v>0</v>
          </cell>
          <cell r="V556">
            <v>0</v>
          </cell>
          <cell r="W556">
            <v>11600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cell r="AS556">
            <v>0</v>
          </cell>
          <cell r="AT556">
            <v>0</v>
          </cell>
          <cell r="AU556">
            <v>0</v>
          </cell>
        </row>
        <row r="557">
          <cell r="A557">
            <v>551</v>
          </cell>
          <cell r="B557" t="str">
            <v>E5. INSTITUCIONAL</v>
          </cell>
          <cell r="C557" t="str">
            <v>FORTALECER LAS CAPACIDADES DEL ESTADO CON ÉNFASIS EN LA ADMINISTRACIÓN DE JUSTICIA Y EFICIENCIA EN LOS PROCESOS DE REGULACIÓN Y CONTROL, CON DEPENDENCIA Y AUTONOMÍA</v>
          </cell>
          <cell r="D557" t="str">
            <v>INCREMENTAR LOS NIVELES DE SATISFACCIÓN DE LOS USUARIOS</v>
          </cell>
          <cell r="E557">
            <v>0</v>
          </cell>
          <cell r="F557" t="str">
            <v>55: IDENTIFICACION CEDULACION Y REGISTRO DE HECHOS Y ACTOS RELATIVOS AL ESTADO CIVIL DE LOS CIUDADANOS</v>
          </cell>
          <cell r="G557" t="str">
            <v>DIRECCIÓN DE INFRAESTRUCTURA Y OPERACIONES TIC</v>
          </cell>
          <cell r="H557" t="str">
            <v>SIN PROYECTO</v>
          </cell>
          <cell r="I557" t="str">
            <v>ADQUISICIÓN DE FIREWALLS DE SEGURIDAD PERIMETRAL, LICENCIAMIENTO, CONFIGURACIÓN Y SOPORTE TÉCNICO PARA LA PROTECCIÓN DE LA INFRAESTRUCTURA TECNOLÓGICA DE LA DIGERCIC</v>
          </cell>
          <cell r="J557" t="str">
            <v>NUEVO</v>
          </cell>
          <cell r="K557" t="str">
            <v>53</v>
          </cell>
          <cell r="L557">
            <v>530703</v>
          </cell>
          <cell r="M557" t="str">
            <v>Arrendamiento de Equipos Informáticos</v>
          </cell>
          <cell r="N557">
            <v>1701</v>
          </cell>
          <cell r="O557">
            <v>2</v>
          </cell>
          <cell r="P557">
            <v>0</v>
          </cell>
          <cell r="Q557">
            <v>0</v>
          </cell>
          <cell r="R557">
            <v>0</v>
          </cell>
          <cell r="S557">
            <v>0</v>
          </cell>
          <cell r="T557">
            <v>0</v>
          </cell>
          <cell r="U557">
            <v>0</v>
          </cell>
          <cell r="V557">
            <v>0</v>
          </cell>
          <cell r="W557">
            <v>120326</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cell r="AS557">
            <v>0</v>
          </cell>
          <cell r="AT557">
            <v>0</v>
          </cell>
          <cell r="AU557">
            <v>0</v>
          </cell>
        </row>
        <row r="558">
          <cell r="A558">
            <v>552</v>
          </cell>
          <cell r="B558" t="str">
            <v>E5. INSTITUCIONAL</v>
          </cell>
          <cell r="C558" t="str">
            <v>FORTALECER LAS CAPACIDADES DEL ESTADO CON ÉNFASIS EN LA ADMINISTRACIÓN DE JUSTICIA Y EFICIENCIA EN LOS PROCESOS DE REGULACIÓN Y CONTROL, CON DEPENDENCIA Y AUTONOMÍA</v>
          </cell>
          <cell r="D558" t="str">
            <v>INCREMENTAR LOS NIVELES DE SATISFACCIÓN DE LOS USUARIOS</v>
          </cell>
          <cell r="E558">
            <v>0</v>
          </cell>
          <cell r="F558" t="str">
            <v>55: IDENTIFICACION CEDULACION Y REGISTRO DE HECHOS Y ACTOS RELATIVOS AL ESTADO CIVIL DE LOS CIUDADANOS</v>
          </cell>
          <cell r="G558" t="str">
            <v>DIRECCIÓN DE INFRAESTRUCTURA Y OPERACIONES TIC</v>
          </cell>
          <cell r="H558" t="str">
            <v>SIN PROYECTO</v>
          </cell>
          <cell r="I558" t="str">
            <v>ADQUISICIÓN DE FIREWALLS DE SEGURIDAD PERIMETRAL, LICENCIAMIENTO, CONFIGURACIÓN Y SOPORTE TÉCNICO PARA LA PROTECCIÓN DE LA INFRAESTRUCTURA TECNOLÓGICA DE LA DIGERCIC</v>
          </cell>
          <cell r="J558" t="str">
            <v>NUEVO</v>
          </cell>
          <cell r="K558" t="str">
            <v>53</v>
          </cell>
          <cell r="L558">
            <v>530703</v>
          </cell>
          <cell r="M558" t="str">
            <v>Arrendamiento de Equipos Informáticos</v>
          </cell>
          <cell r="N558">
            <v>1701</v>
          </cell>
          <cell r="O558">
            <v>2</v>
          </cell>
          <cell r="P558">
            <v>0</v>
          </cell>
          <cell r="Q558">
            <v>0</v>
          </cell>
          <cell r="R558">
            <v>0</v>
          </cell>
          <cell r="S558">
            <v>0</v>
          </cell>
          <cell r="T558">
            <v>0</v>
          </cell>
          <cell r="U558">
            <v>0</v>
          </cell>
          <cell r="V558">
            <v>0</v>
          </cell>
          <cell r="W558">
            <v>488880</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cell r="AS558">
            <v>0</v>
          </cell>
          <cell r="AT558">
            <v>0</v>
          </cell>
          <cell r="AU558">
            <v>0</v>
          </cell>
        </row>
        <row r="559">
          <cell r="A559">
            <v>553</v>
          </cell>
          <cell r="B559" t="str">
            <v>E5. INSTITUCIONAL</v>
          </cell>
          <cell r="C559" t="str">
            <v>FORTALECER LAS CAPACIDADES DEL ESTADO CON ÉNFASIS EN LA ADMINISTRACIÓN DE JUSTICIA Y EFICIENCIA EN LOS PROCESOS DE REGULACIÓN Y CONTROL, CON DEPENDENCIA Y AUTONOMÍA</v>
          </cell>
          <cell r="D559" t="str">
            <v>INCREMENTAR LOS NIVELES DE SATISFACCIÓN DE LOS USUARIOS</v>
          </cell>
          <cell r="E559">
            <v>0</v>
          </cell>
          <cell r="F559" t="str">
            <v>55: IDENTIFICACION CEDULACION Y REGISTRO DE HECHOS Y ACTOS RELATIVOS AL ESTADO CIVIL DE LOS CIUDADANOS</v>
          </cell>
          <cell r="G559" t="str">
            <v>DIRECCIÓN DE INFRAESTRUCTURA Y OPERACIONES TIC</v>
          </cell>
          <cell r="H559" t="str">
            <v>SIN PROYECTO</v>
          </cell>
          <cell r="I559" t="str">
            <v>ADQUISICIÓN DE SWITCH DE ACCESO, CONFIGURACIÓN CON HERRAMIENTA CENTRALIZADA Y SOPORTE DE FABRICA</v>
          </cell>
          <cell r="J559" t="str">
            <v>NUEVO</v>
          </cell>
          <cell r="K559" t="str">
            <v>84</v>
          </cell>
          <cell r="L559">
            <v>840107</v>
          </cell>
          <cell r="M559" t="str">
            <v>Equipos, Sistemas y Paquetes Informáticos</v>
          </cell>
          <cell r="N559">
            <v>1701</v>
          </cell>
          <cell r="O559">
            <v>2</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cell r="AS559">
            <v>0</v>
          </cell>
          <cell r="AT559">
            <v>0</v>
          </cell>
          <cell r="AU559">
            <v>0</v>
          </cell>
        </row>
        <row r="560">
          <cell r="A560">
            <v>554</v>
          </cell>
          <cell r="B560" t="str">
            <v>E5. INSTITUCIONAL</v>
          </cell>
          <cell r="C560" t="str">
            <v>FORTALECER LAS CAPACIDADES DEL ESTADO CON ÉNFASIS EN LA ADMINISTRACIÓN DE JUSTICIA Y EFICIENCIA EN LOS PROCESOS DE REGULACIÓN Y CONTROL, CON DEPENDENCIA Y AUTONOMÍA</v>
          </cell>
          <cell r="D560" t="str">
            <v>INCREMENTAR LOS NIVELES DE SATISFACCIÓN DE LOS USUARIOS</v>
          </cell>
          <cell r="E560">
            <v>0</v>
          </cell>
          <cell r="F560" t="str">
            <v>55: IDENTIFICACION CEDULACION Y REGISTRO DE HECHOS Y ACTOS RELATIVOS AL ESTADO CIVIL DE LOS CIUDADANOS</v>
          </cell>
          <cell r="G560" t="str">
            <v>DIRECCIÓN DE INFRAESTRUCTURA Y OPERACIONES TIC</v>
          </cell>
          <cell r="H560" t="str">
            <v>SIN PROYECTO</v>
          </cell>
          <cell r="I560" t="str">
            <v>ADQUISICIÓN DE SWITCH DE ACCESO, CONFIGURACIÓN CON HERRAMIENTA CENTRALIZADA Y SOPORTE DE FABRICA</v>
          </cell>
          <cell r="J560" t="str">
            <v>NUEVO</v>
          </cell>
          <cell r="K560" t="str">
            <v>53</v>
          </cell>
          <cell r="L560">
            <v>530704</v>
          </cell>
          <cell r="M560" t="str">
            <v>Mantenimiento y Reparación de Equipos y Sistemas Informáticos</v>
          </cell>
          <cell r="N560">
            <v>1701</v>
          </cell>
          <cell r="O560">
            <v>2</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cell r="AS560">
            <v>0</v>
          </cell>
          <cell r="AT560">
            <v>0</v>
          </cell>
          <cell r="AU560">
            <v>0</v>
          </cell>
        </row>
        <row r="561">
          <cell r="A561">
            <v>555</v>
          </cell>
          <cell r="B561" t="str">
            <v>E5. INSTITUCIONAL</v>
          </cell>
          <cell r="C561" t="str">
            <v>FORTALECER LAS CAPACIDADES DEL ESTADO CON ÉNFASIS EN LA ADMINISTRACIÓN DE JUSTICIA Y EFICIENCIA EN LOS PROCESOS DE REGULACIÓN Y CONTROL, CON DEPENDENCIA Y AUTONOMÍA</v>
          </cell>
          <cell r="D561" t="str">
            <v>INCREMENTAR LOS NIVELES DE SATISFACCIÓN DE LOS USUARIOS</v>
          </cell>
          <cell r="E561">
            <v>0</v>
          </cell>
          <cell r="F561" t="str">
            <v>55: IDENTIFICACION CEDULACION Y REGISTRO DE HECHOS Y ACTOS RELATIVOS AL ESTADO CIVIL DE LOS CIUDADANOS</v>
          </cell>
          <cell r="G561" t="str">
            <v>DIRECCIÓN DE INFRAESTRUCTURA Y OPERACIONES TIC</v>
          </cell>
          <cell r="H561" t="str">
            <v>SIN PROYECTO</v>
          </cell>
          <cell r="I561" t="str">
            <v>ADQUISICIÓN DE SWITCH DE ACCESO, CONFIGURACIÓN CON HERRAMIENTA CENTRALIZADA Y SOPORTE DE FABRICA</v>
          </cell>
          <cell r="J561" t="str">
            <v>NUEVO</v>
          </cell>
          <cell r="K561" t="str">
            <v>53</v>
          </cell>
          <cell r="L561">
            <v>530701</v>
          </cell>
          <cell r="M561" t="str">
            <v>Desarrollo, Actualización, Asistencia Técnica y Soporte de Sistemas Informáticos</v>
          </cell>
          <cell r="N561">
            <v>1701</v>
          </cell>
          <cell r="O561">
            <v>2</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cell r="AS561">
            <v>0</v>
          </cell>
          <cell r="AT561">
            <v>0</v>
          </cell>
          <cell r="AU561">
            <v>0</v>
          </cell>
        </row>
        <row r="562">
          <cell r="A562">
            <v>556</v>
          </cell>
          <cell r="B562" t="str">
            <v>E5. INSTITUCIONAL</v>
          </cell>
          <cell r="C562" t="str">
            <v>FORTALECER LAS CAPACIDADES DEL ESTADO CON ÉNFASIS EN LA ADMINISTRACIÓN DE JUSTICIA Y EFICIENCIA EN LOS PROCESOS DE REGULACIÓN Y CONTROL, CON DEPENDENCIA Y AUTONOMÍA</v>
          </cell>
          <cell r="D562" t="str">
            <v>INCREMENTAR LOS NIVELES DE SATISFACCIÓN DE LOS USUARIOS</v>
          </cell>
          <cell r="E562">
            <v>0</v>
          </cell>
          <cell r="F562" t="str">
            <v>55: IDENTIFICACION CEDULACION Y REGISTRO DE HECHOS Y ACTOS RELATIVOS AL ESTADO CIVIL DE LOS CIUDADANOS</v>
          </cell>
          <cell r="G562" t="str">
            <v>DIRECCIÓN DE INFRAESTRUCTURA Y OPERACIONES TIC</v>
          </cell>
          <cell r="H562" t="str">
            <v>SIN PROYECTO</v>
          </cell>
          <cell r="I562" t="str">
            <v>ADQUISICIÓN DE UNA LICENCIA PARA EL MONITOREO DE ENLACES DE DATOS E INTERNET DE LA DIGERCIC</v>
          </cell>
          <cell r="J562" t="str">
            <v>ARRASTRE</v>
          </cell>
          <cell r="K562" t="str">
            <v>53</v>
          </cell>
          <cell r="L562">
            <v>530702</v>
          </cell>
          <cell r="M562" t="str">
            <v>Arrendamiento y Licencias de Uso de Paquetes Informáticos</v>
          </cell>
          <cell r="N562">
            <v>1701</v>
          </cell>
          <cell r="O562">
            <v>2</v>
          </cell>
          <cell r="P562">
            <v>0</v>
          </cell>
          <cell r="Q562">
            <v>0</v>
          </cell>
          <cell r="R562">
            <v>0</v>
          </cell>
          <cell r="S562">
            <v>0</v>
          </cell>
          <cell r="T562">
            <v>0</v>
          </cell>
          <cell r="U562">
            <v>0</v>
          </cell>
          <cell r="V562">
            <v>0</v>
          </cell>
          <cell r="W562">
            <v>4898</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row>
        <row r="563">
          <cell r="A563">
            <v>557</v>
          </cell>
          <cell r="B563" t="str">
            <v>E5. INSTITUCIONAL</v>
          </cell>
          <cell r="C563" t="str">
            <v>FORTALECER LAS CAPACIDADES DEL ESTADO CON ÉNFASIS EN LA ADMINISTRACIÓN DE JUSTICIA Y EFICIENCIA EN LOS PROCESOS DE REGULACIÓN Y CONTROL, CON DEPENDENCIA Y AUTONOMÍA</v>
          </cell>
          <cell r="D563" t="str">
            <v>INCREMENTAR LOS NIVELES DE SATISFACCIÓN DE LOS USUARIOS</v>
          </cell>
          <cell r="E563">
            <v>0</v>
          </cell>
          <cell r="F563" t="str">
            <v>55: IDENTIFICACION CEDULACION Y REGISTRO DE HECHOS Y ACTOS RELATIVOS AL ESTADO CIVIL DE LOS CIUDADANOS</v>
          </cell>
          <cell r="G563" t="str">
            <v>DIRECCIÓN DE INFRAESTRUCTURA Y OPERACIONES TIC</v>
          </cell>
          <cell r="H563" t="str">
            <v>SIN PROYECTO</v>
          </cell>
          <cell r="I563" t="str">
            <v>ARRENDAMIENTO DE CASILLEROS DE SEGURIDAD</v>
          </cell>
          <cell r="J563" t="str">
            <v>NUEVO</v>
          </cell>
          <cell r="K563" t="str">
            <v>53</v>
          </cell>
          <cell r="L563">
            <v>530502</v>
          </cell>
          <cell r="M563" t="str">
            <v>Edificios, Locales y Residencias, Parqueaderos, Casilleros Judiciales y Bancarios (Arrendamiento)</v>
          </cell>
          <cell r="N563">
            <v>1701</v>
          </cell>
          <cell r="O563">
            <v>2</v>
          </cell>
          <cell r="P563">
            <v>0</v>
          </cell>
          <cell r="Q563">
            <v>0</v>
          </cell>
          <cell r="R563">
            <v>200</v>
          </cell>
          <cell r="S563">
            <v>0</v>
          </cell>
          <cell r="T563">
            <v>0</v>
          </cell>
          <cell r="U563">
            <v>0</v>
          </cell>
          <cell r="V563">
            <v>0</v>
          </cell>
          <cell r="W563">
            <v>200</v>
          </cell>
          <cell r="X563">
            <v>0</v>
          </cell>
          <cell r="Y563">
            <v>0</v>
          </cell>
          <cell r="Z563">
            <v>0</v>
          </cell>
          <cell r="AA563">
            <v>0</v>
          </cell>
          <cell r="AB563">
            <v>0</v>
          </cell>
          <cell r="AC563">
            <v>0</v>
          </cell>
          <cell r="AD563">
            <v>200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row>
        <row r="564">
          <cell r="A564">
            <v>558</v>
          </cell>
          <cell r="B564" t="str">
            <v>E5. INSTITUCIONAL</v>
          </cell>
          <cell r="C564" t="str">
            <v>FORTALECER LAS CAPACIDADES DEL ESTADO CON ÉNFASIS EN LA ADMINISTRACIÓN DE JUSTICIA Y EFICIENCIA EN LOS PROCESOS DE REGULACIÓN Y CONTROL, CON DEPENDENCIA Y AUTONOMÍA</v>
          </cell>
          <cell r="D564" t="str">
            <v>INCREMENTAR LOS NIVELES DE SATISFACCIÓN DE LOS USUARIOS</v>
          </cell>
          <cell r="E564">
            <v>0</v>
          </cell>
          <cell r="F564" t="str">
            <v>55: IDENTIFICACION CEDULACION Y REGISTRO DE HECHOS Y ACTOS RELATIVOS AL ESTADO CIVIL DE LOS CIUDADANOS</v>
          </cell>
          <cell r="G564" t="str">
            <v>DIRECCIÓN DE INFRAESTRUCTURA Y OPERACIONES TIC</v>
          </cell>
          <cell r="H564" t="str">
            <v>SIN PROYECTO</v>
          </cell>
          <cell r="I564" t="str">
            <v>CONTRATACIÓN DE ENLACES DE DATOS E INTERNET DE CONTINGENCIA PARA LAS AGENCIAS DE QUITO Y GUAYAQUIL, Y ENLACES DE DATOS PARA DE TODAS LAS AGENCIAS DE LA DIGERCIC</v>
          </cell>
          <cell r="J564" t="str">
            <v>NUEVO</v>
          </cell>
          <cell r="K564" t="str">
            <v>53</v>
          </cell>
          <cell r="L564">
            <v>530105</v>
          </cell>
          <cell r="M564" t="str">
            <v>Telecomunicaciones</v>
          </cell>
          <cell r="N564">
            <v>1701</v>
          </cell>
          <cell r="O564">
            <v>2</v>
          </cell>
          <cell r="P564">
            <v>0</v>
          </cell>
          <cell r="Q564">
            <v>0</v>
          </cell>
          <cell r="R564">
            <v>300285.45</v>
          </cell>
          <cell r="S564">
            <v>0</v>
          </cell>
          <cell r="T564">
            <v>0</v>
          </cell>
          <cell r="U564">
            <v>95438.7</v>
          </cell>
          <cell r="V564">
            <v>0</v>
          </cell>
          <cell r="W564">
            <v>40219.35</v>
          </cell>
          <cell r="X564">
            <v>0</v>
          </cell>
          <cell r="Y564">
            <v>40219.35</v>
          </cell>
          <cell r="Z564">
            <v>10000</v>
          </cell>
          <cell r="AA564">
            <v>40219.35</v>
          </cell>
          <cell r="AB564">
            <v>0</v>
          </cell>
          <cell r="AC564">
            <v>40219.35</v>
          </cell>
          <cell r="AD564">
            <v>41469.35</v>
          </cell>
          <cell r="AE564">
            <v>40219.35</v>
          </cell>
          <cell r="AF564">
            <v>41469.35</v>
          </cell>
          <cell r="AG564">
            <v>0</v>
          </cell>
          <cell r="AH564">
            <v>41469.35</v>
          </cell>
          <cell r="AI564">
            <v>0</v>
          </cell>
          <cell r="AJ564">
            <v>41469.35</v>
          </cell>
          <cell r="AK564">
            <v>0</v>
          </cell>
          <cell r="AL564">
            <v>41469.35</v>
          </cell>
          <cell r="AM564">
            <v>0</v>
          </cell>
          <cell r="AN564">
            <v>41469.35</v>
          </cell>
          <cell r="AO564">
            <v>0</v>
          </cell>
          <cell r="AP564">
            <v>41469.35</v>
          </cell>
          <cell r="AQ564">
            <v>0</v>
          </cell>
          <cell r="AR564">
            <v>0</v>
          </cell>
          <cell r="AS564">
            <v>0</v>
          </cell>
          <cell r="AT564">
            <v>0</v>
          </cell>
          <cell r="AU564">
            <v>0</v>
          </cell>
        </row>
        <row r="565">
          <cell r="A565">
            <v>559</v>
          </cell>
          <cell r="B565" t="str">
            <v>E5. INSTITUCIONAL</v>
          </cell>
          <cell r="C565" t="str">
            <v>FORTALECER LAS CAPACIDADES DEL ESTADO CON ÉNFASIS EN LA ADMINISTRACIÓN DE JUSTICIA Y EFICIENCIA EN LOS PROCESOS DE REGULACIÓN Y CONTROL, CON DEPENDENCIA Y AUTONOMÍA</v>
          </cell>
          <cell r="D565" t="str">
            <v>INCREMENTAR LOS NIVELES DE SATISFACCIÓN DE LOS USUARIOS</v>
          </cell>
          <cell r="E565">
            <v>0</v>
          </cell>
          <cell r="F565" t="str">
            <v>55: IDENTIFICACION CEDULACION Y REGISTRO DE HECHOS Y ACTOS RELATIVOS AL ESTADO CIVIL DE LOS CIUDADANOS</v>
          </cell>
          <cell r="G565" t="str">
            <v>DIRECCIÓN DE INFRAESTRUCTURA Y OPERACIONES TIC</v>
          </cell>
          <cell r="H565" t="str">
            <v>SIN PROYECTO</v>
          </cell>
          <cell r="I565" t="str">
            <v>CONTRATACIÓN DE ENLACES DE DATOS E INTERNET DE CONTINGENCIA PARA LAS AGENCIAS DE QUITO Y GUAYAQUIL, Y ENLACES DE DATOS PARA DE TODAS LAS AGENCIAS DE LA DIGERCIC</v>
          </cell>
          <cell r="J565" t="str">
            <v>ARRASTRE</v>
          </cell>
          <cell r="K565" t="str">
            <v>53</v>
          </cell>
          <cell r="L565">
            <v>530105</v>
          </cell>
          <cell r="M565" t="str">
            <v>Telecomunicaciones</v>
          </cell>
          <cell r="N565">
            <v>1701</v>
          </cell>
          <cell r="O565">
            <v>2</v>
          </cell>
          <cell r="P565">
            <v>0</v>
          </cell>
          <cell r="Q565">
            <v>0</v>
          </cell>
          <cell r="R565">
            <v>21431.66</v>
          </cell>
          <cell r="S565">
            <v>0</v>
          </cell>
          <cell r="T565">
            <v>0</v>
          </cell>
          <cell r="U565">
            <v>0</v>
          </cell>
          <cell r="V565">
            <v>0</v>
          </cell>
          <cell r="W565">
            <v>40000</v>
          </cell>
          <cell r="X565">
            <v>21431.66</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21431.66</v>
          </cell>
          <cell r="AS565">
            <v>21431.66</v>
          </cell>
          <cell r="AT565">
            <v>21431.66</v>
          </cell>
          <cell r="AU565">
            <v>21431.66</v>
          </cell>
        </row>
        <row r="566">
          <cell r="A566">
            <v>560</v>
          </cell>
          <cell r="B566" t="str">
            <v>E5. INSTITUCIONAL</v>
          </cell>
          <cell r="C566" t="str">
            <v>FORTALECER LAS CAPACIDADES DEL ESTADO CON ÉNFASIS EN LA ADMINISTRACIÓN DE JUSTICIA Y EFICIENCIA EN LOS PROCESOS DE REGULACIÓN Y CONTROL, CON DEPENDENCIA Y AUTONOMÍA</v>
          </cell>
          <cell r="D566" t="str">
            <v>INCREMENTAR LOS NIVELES DE SATISFACCIÓN DE LOS USUARIOS</v>
          </cell>
          <cell r="E566">
            <v>0</v>
          </cell>
          <cell r="F566" t="str">
            <v>55: IDENTIFICACION CEDULACION Y REGISTRO DE HECHOS Y ACTOS RELATIVOS AL ESTADO CIVIL DE LOS CIUDADANOS</v>
          </cell>
          <cell r="G566" t="str">
            <v>DIRECCIÓN DE INFRAESTRUCTURA Y OPERACIONES TIC</v>
          </cell>
          <cell r="H566" t="str">
            <v>SIN PROYECTO</v>
          </cell>
          <cell r="I566" t="str">
            <v>CONTRATACIÓN DE GARANTIA EXTENDIDA DE PARTES Y SERVICIO DE MANTENIMIENTO PREVENTIVO PARA LOS EQUIPOS COMPUTACIONALES DE MARCA IBM</v>
          </cell>
          <cell r="J566" t="str">
            <v>NUEVO</v>
          </cell>
          <cell r="K566" t="str">
            <v>53</v>
          </cell>
          <cell r="L566">
            <v>530243</v>
          </cell>
          <cell r="M566" t="str">
            <v>Garantía Extendida de Bienes</v>
          </cell>
          <cell r="N566">
            <v>1701</v>
          </cell>
          <cell r="O566">
            <v>2</v>
          </cell>
          <cell r="P566">
            <v>0</v>
          </cell>
          <cell r="Q566">
            <v>0</v>
          </cell>
          <cell r="R566">
            <v>100000</v>
          </cell>
          <cell r="S566">
            <v>0</v>
          </cell>
          <cell r="T566">
            <v>0</v>
          </cell>
          <cell r="U566">
            <v>0</v>
          </cell>
          <cell r="V566">
            <v>0</v>
          </cell>
          <cell r="W566">
            <v>160000</v>
          </cell>
          <cell r="X566">
            <v>0</v>
          </cell>
          <cell r="Y566">
            <v>0</v>
          </cell>
          <cell r="Z566">
            <v>0</v>
          </cell>
          <cell r="AA566">
            <v>0</v>
          </cell>
          <cell r="AB566">
            <v>100000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cell r="AS566">
            <v>0</v>
          </cell>
          <cell r="AT566">
            <v>0</v>
          </cell>
          <cell r="AU566">
            <v>0</v>
          </cell>
        </row>
        <row r="567">
          <cell r="A567">
            <v>561</v>
          </cell>
          <cell r="B567" t="str">
            <v>E5. INSTITUCIONAL</v>
          </cell>
          <cell r="C567" t="str">
            <v>FORTALECER LAS CAPACIDADES DEL ESTADO CON ÉNFASIS EN LA ADMINISTRACIÓN DE JUSTICIA Y EFICIENCIA EN LOS PROCESOS DE REGULACIÓN Y CONTROL, CON DEPENDENCIA Y AUTONOMÍA</v>
          </cell>
          <cell r="D567" t="str">
            <v>INCREMENTAR LOS NIVELES DE SATISFACCIÓN DE LOS USUARIOS</v>
          </cell>
          <cell r="E567">
            <v>0</v>
          </cell>
          <cell r="F567" t="str">
            <v>55: IDENTIFICACION CEDULACION Y REGISTRO DE HECHOS Y ACTOS RELATIVOS AL ESTADO CIVIL DE LOS CIUDADANOS</v>
          </cell>
          <cell r="G567" t="str">
            <v>DIRECCIÓN DE INFRAESTRUCTURA Y OPERACIONES TIC</v>
          </cell>
          <cell r="H567" t="str">
            <v>SIN PROYECTO</v>
          </cell>
          <cell r="I567" t="str">
            <v>CONTRATACIÓN DE GARANTIA EXTENDIDA DE PARTES Y SERVICIO DE MANTENIMIENTO PREVENTIVO PARA LOS EQUIPOS COMPUTACIONALES DE MARCA IBM</v>
          </cell>
          <cell r="J567" t="str">
            <v>NUEVO</v>
          </cell>
          <cell r="K567" t="str">
            <v>53</v>
          </cell>
          <cell r="L567">
            <v>530704</v>
          </cell>
          <cell r="M567" t="str">
            <v>Mantenimiento y Reparación de Equipos y Sistemas Informáticos</v>
          </cell>
          <cell r="N567">
            <v>1701</v>
          </cell>
          <cell r="O567">
            <v>2</v>
          </cell>
          <cell r="P567">
            <v>0</v>
          </cell>
          <cell r="Q567">
            <v>0</v>
          </cell>
          <cell r="R567">
            <v>8000</v>
          </cell>
          <cell r="S567">
            <v>0</v>
          </cell>
          <cell r="T567">
            <v>0</v>
          </cell>
          <cell r="U567">
            <v>0</v>
          </cell>
          <cell r="V567">
            <v>0</v>
          </cell>
          <cell r="W567">
            <v>4000</v>
          </cell>
          <cell r="X567">
            <v>0</v>
          </cell>
          <cell r="Y567">
            <v>0</v>
          </cell>
          <cell r="Z567">
            <v>4000</v>
          </cell>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4000</v>
          </cell>
          <cell r="AP567">
            <v>4000</v>
          </cell>
          <cell r="AQ567">
            <v>0</v>
          </cell>
          <cell r="AR567">
            <v>0</v>
          </cell>
          <cell r="AS567">
            <v>0</v>
          </cell>
          <cell r="AT567">
            <v>0</v>
          </cell>
          <cell r="AU567">
            <v>0</v>
          </cell>
        </row>
        <row r="568">
          <cell r="A568">
            <v>562</v>
          </cell>
          <cell r="B568" t="str">
            <v>E5. INSTITUCIONAL</v>
          </cell>
          <cell r="C568" t="str">
            <v>FORTALECER LAS CAPACIDADES DEL ESTADO CON ÉNFASIS EN LA ADMINISTRACIÓN DE JUSTICIA Y EFICIENCIA EN LOS PROCESOS DE REGULACIÓN Y CONTROL, CON DEPENDENCIA Y AUTONOMÍA</v>
          </cell>
          <cell r="D568" t="str">
            <v>INCREMENTAR LOS NIVELES DE SATISFACCIÓN DE LOS USUARIOS</v>
          </cell>
          <cell r="E568">
            <v>0</v>
          </cell>
          <cell r="F568" t="str">
            <v>01: ADMINISTRACIÓN CENTRAL</v>
          </cell>
          <cell r="G568" t="str">
            <v>DIRECCIÓN DE INFRAESTRUCTURA Y OPERACIONES TIC</v>
          </cell>
          <cell r="H568" t="str">
            <v>SIN PROYECTO</v>
          </cell>
          <cell r="I568" t="str">
            <v>CONTRATACIÓN DE LOS SERVICIOS DE ARRENDAMIENTO DE UN EQUIPO DE CÓMPUTO (SERVIDOR) Y ALOJAMIENTO EN EL CENTRO DE DATOS DE LA CNT EN LA CIUDAD DE GUAYAQUIL</v>
          </cell>
          <cell r="J568" t="str">
            <v>ARRASTRE</v>
          </cell>
          <cell r="K568" t="str">
            <v>53</v>
          </cell>
          <cell r="L568">
            <v>530502</v>
          </cell>
          <cell r="M568" t="str">
            <v>Edificios, Locales y Residencias, Parqueaderos, Casilleros Judiciales y Bancarios (Arrendamiento)</v>
          </cell>
          <cell r="N568">
            <v>1701</v>
          </cell>
          <cell r="O568">
            <v>2</v>
          </cell>
          <cell r="P568">
            <v>0</v>
          </cell>
          <cell r="Q568">
            <v>0</v>
          </cell>
          <cell r="R568">
            <v>9184</v>
          </cell>
          <cell r="S568">
            <v>0</v>
          </cell>
          <cell r="T568">
            <v>0</v>
          </cell>
          <cell r="U568">
            <v>0</v>
          </cell>
          <cell r="V568">
            <v>0</v>
          </cell>
          <cell r="W568">
            <v>9184</v>
          </cell>
          <cell r="X568">
            <v>0</v>
          </cell>
          <cell r="Y568">
            <v>0</v>
          </cell>
          <cell r="Z568">
            <v>0</v>
          </cell>
          <cell r="AA568">
            <v>0</v>
          </cell>
          <cell r="AB568">
            <v>9184</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cell r="AS568">
            <v>0</v>
          </cell>
          <cell r="AT568">
            <v>0</v>
          </cell>
          <cell r="AU568">
            <v>0</v>
          </cell>
        </row>
        <row r="569">
          <cell r="A569">
            <v>563</v>
          </cell>
          <cell r="B569" t="str">
            <v>E5. INSTITUCIONAL</v>
          </cell>
          <cell r="C569" t="str">
            <v>FORTALECER LAS CAPACIDADES DEL ESTADO CON ÉNFASIS EN LA ADMINISTRACIÓN DE JUSTICIA Y EFICIENCIA EN LOS PROCESOS DE REGULACIÓN Y CONTROL, CON DEPENDENCIA Y AUTONOMÍA</v>
          </cell>
          <cell r="D569" t="str">
            <v>INCREMENTAR LOS NIVELES DE SATISFACCIÓN DE LOS USUARIOS</v>
          </cell>
          <cell r="E569">
            <v>0</v>
          </cell>
          <cell r="F569" t="str">
            <v>01: ADMINISTRACIÓN CENTRAL</v>
          </cell>
          <cell r="G569" t="str">
            <v>DIRECCIÓN DE INFRAESTRUCTURA Y OPERACIONES TIC</v>
          </cell>
          <cell r="H569" t="str">
            <v>SIN PROYECTO</v>
          </cell>
          <cell r="I569" t="str">
            <v>CONTRATACIÓN DE LOS SERVICIOS DE ARRENDAMIENTO DE UN EQUIPO DE CÓMPUTO (SERVIDOR) Y ALOJAMIENTO EN EL CENTRO DE DATOS DE LA CNT EN LA CIUDAD DE GUAYAQUIL</v>
          </cell>
          <cell r="J569" t="str">
            <v>ARRASTRE</v>
          </cell>
          <cell r="K569" t="str">
            <v>53</v>
          </cell>
          <cell r="L569">
            <v>530703</v>
          </cell>
          <cell r="M569" t="str">
            <v>Arrendamiento de Equipos Informáticos</v>
          </cell>
          <cell r="N569">
            <v>1701</v>
          </cell>
          <cell r="O569">
            <v>2</v>
          </cell>
          <cell r="P569">
            <v>0</v>
          </cell>
          <cell r="Q569">
            <v>0</v>
          </cell>
          <cell r="R569">
            <v>5600</v>
          </cell>
          <cell r="S569">
            <v>0</v>
          </cell>
          <cell r="T569">
            <v>0</v>
          </cell>
          <cell r="U569">
            <v>0</v>
          </cell>
          <cell r="V569">
            <v>0</v>
          </cell>
          <cell r="W569">
            <v>5600</v>
          </cell>
          <cell r="X569">
            <v>0</v>
          </cell>
          <cell r="Y569">
            <v>0</v>
          </cell>
          <cell r="Z569">
            <v>0</v>
          </cell>
          <cell r="AA569">
            <v>0</v>
          </cell>
          <cell r="AB569">
            <v>5600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row>
        <row r="570">
          <cell r="A570">
            <v>564</v>
          </cell>
          <cell r="B570" t="str">
            <v>E5. INSTITUCIONAL</v>
          </cell>
          <cell r="C570" t="str">
            <v>FORTALECER LAS CAPACIDADES DEL ESTADO CON ÉNFASIS EN LA ADMINISTRACIÓN DE JUSTICIA Y EFICIENCIA EN LOS PROCESOS DE REGULACIÓN Y CONTROL, CON DEPENDENCIA Y AUTONOMÍA</v>
          </cell>
          <cell r="D570" t="str">
            <v>INCREMENTAR LOS NIVELES DE SATISFACCIÓN DE LOS USUARIOS</v>
          </cell>
          <cell r="E570">
            <v>0</v>
          </cell>
          <cell r="F570" t="str">
            <v>55: IDENTIFICACION CEDULACION Y REGISTRO DE HECHOS Y ACTOS RELATIVOS AL ESTADO CIVIL DE LOS CIUDADANOS</v>
          </cell>
          <cell r="G570" t="str">
            <v>DIRECCIÓN DE INFRAESTRUCTURA Y OPERACIONES TIC</v>
          </cell>
          <cell r="H570" t="str">
            <v>SIN PROYECTO</v>
          </cell>
          <cell r="I570" t="str">
            <v>CONTRATACION DEL SERVICIO DE ARRENDAMIENTO DE EQUIPOS DE COMPUTO, ALMACENAMIENTO Y RESPALDOS DE INFORMACION PARA ALOJAR SISTEMAS Y SERVICIOS INFORMATICOS DE LA DIGERCIC</v>
          </cell>
          <cell r="J570" t="str">
            <v>ARRASTRE</v>
          </cell>
          <cell r="K570" t="str">
            <v>53</v>
          </cell>
          <cell r="L570">
            <v>530703</v>
          </cell>
          <cell r="M570" t="str">
            <v>Arrendamiento de Equipos Informáticos</v>
          </cell>
          <cell r="N570">
            <v>1701</v>
          </cell>
          <cell r="O570">
            <v>2</v>
          </cell>
          <cell r="P570">
            <v>0</v>
          </cell>
          <cell r="Q570">
            <v>0</v>
          </cell>
          <cell r="R570">
            <v>562500</v>
          </cell>
          <cell r="S570">
            <v>0</v>
          </cell>
          <cell r="T570">
            <v>0</v>
          </cell>
          <cell r="U570">
            <v>450000</v>
          </cell>
          <cell r="V570">
            <v>450000</v>
          </cell>
          <cell r="W570">
            <v>37500</v>
          </cell>
          <cell r="X570">
            <v>0</v>
          </cell>
          <cell r="Y570">
            <v>37500</v>
          </cell>
          <cell r="Z570">
            <v>75000</v>
          </cell>
          <cell r="AA570">
            <v>37500</v>
          </cell>
          <cell r="AB570">
            <v>37500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484687.5</v>
          </cell>
          <cell r="AS570">
            <v>484687.5</v>
          </cell>
          <cell r="AT570">
            <v>484687.5</v>
          </cell>
          <cell r="AU570">
            <v>0</v>
          </cell>
        </row>
        <row r="571">
          <cell r="A571">
            <v>565</v>
          </cell>
          <cell r="B571" t="str">
            <v>E5. INSTITUCIONAL</v>
          </cell>
          <cell r="C571" t="str">
            <v>FORTALECER LAS CAPACIDADES DEL ESTADO CON ÉNFASIS EN LA ADMINISTRACIÓN DE JUSTICIA Y EFICIENCIA EN LOS PROCESOS DE REGULACIÓN Y CONTROL, CON DEPENDENCIA Y AUTONOMÍA</v>
          </cell>
          <cell r="D571" t="str">
            <v>INCREMENTAR LOS NIVELES DE SATISFACCIÓN DE LOS USUARIOS</v>
          </cell>
          <cell r="E571">
            <v>0</v>
          </cell>
          <cell r="F571" t="str">
            <v>55: IDENTIFICACION CEDULACION Y REGISTRO DE HECHOS Y ACTOS RELATIVOS AL ESTADO CIVIL DE LOS CIUDADANOS</v>
          </cell>
          <cell r="G571" t="str">
            <v>DIRECCIÓN DE INFRAESTRUCTURA Y OPERACIONES TIC</v>
          </cell>
          <cell r="H571" t="str">
            <v>SIN PROYECTO</v>
          </cell>
          <cell r="I571" t="str">
            <v>CONTRATACIÓN DEL SERVICIO PARA LA IMPLEMENTACIÓN, MIGRACIÓN Y BACKUP DEL SERVIDOR DE CORREO ELECTRÓNICO INSTITUCIONAL PARA LA DIGERCIC INCLUIDO EL ARRENDAMIENTO DE EQUIPOS, SOPORTE Y LICENCIAMIENTO</v>
          </cell>
          <cell r="J571" t="str">
            <v>ARRASTRE</v>
          </cell>
          <cell r="K571" t="str">
            <v>53</v>
          </cell>
          <cell r="L571">
            <v>530701</v>
          </cell>
          <cell r="M571" t="str">
            <v>Desarrollo, Actualización, Asistencia Técnica y Soporte de Sistemas Informáticos</v>
          </cell>
          <cell r="N571">
            <v>1701</v>
          </cell>
          <cell r="O571">
            <v>2</v>
          </cell>
          <cell r="P571">
            <v>0</v>
          </cell>
          <cell r="Q571">
            <v>0</v>
          </cell>
          <cell r="R571">
            <v>3900</v>
          </cell>
          <cell r="S571">
            <v>0</v>
          </cell>
          <cell r="T571">
            <v>0</v>
          </cell>
          <cell r="U571">
            <v>0</v>
          </cell>
          <cell r="V571">
            <v>0</v>
          </cell>
          <cell r="W571">
            <v>109697.41</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K571">
            <v>0</v>
          </cell>
          <cell r="AL571">
            <v>0</v>
          </cell>
          <cell r="AM571">
            <v>1950</v>
          </cell>
          <cell r="AN571">
            <v>3900</v>
          </cell>
          <cell r="AO571">
            <v>0</v>
          </cell>
          <cell r="AP571">
            <v>0</v>
          </cell>
          <cell r="AQ571">
            <v>1950</v>
          </cell>
          <cell r="AR571">
            <v>1950</v>
          </cell>
          <cell r="AS571">
            <v>1950</v>
          </cell>
          <cell r="AT571">
            <v>0</v>
          </cell>
          <cell r="AU571">
            <v>0</v>
          </cell>
        </row>
        <row r="572">
          <cell r="A572">
            <v>566</v>
          </cell>
          <cell r="B572" t="str">
            <v>E5. INSTITUCIONAL</v>
          </cell>
          <cell r="C572" t="str">
            <v>FORTALECER LAS CAPACIDADES DEL ESTADO CON ÉNFASIS EN LA ADMINISTRACIÓN DE JUSTICIA Y EFICIENCIA EN LOS PROCESOS DE REGULACIÓN Y CONTROL, CON DEPENDENCIA Y AUTONOMÍA</v>
          </cell>
          <cell r="D572" t="str">
            <v>INCREMENTAR LOS NIVELES DE SATISFACCIÓN DE LOS USUARIOS</v>
          </cell>
          <cell r="E572">
            <v>0</v>
          </cell>
          <cell r="F572" t="str">
            <v>55: IDENTIFICACION CEDULACION Y REGISTRO DE HECHOS Y ACTOS RELATIVOS AL ESTADO CIVIL DE LOS CIUDADANOS</v>
          </cell>
          <cell r="G572" t="str">
            <v>DIRECCIÓN DE INFRAESTRUCTURA Y OPERACIONES TIC</v>
          </cell>
          <cell r="H572" t="str">
            <v>SIN PROYECTO</v>
          </cell>
          <cell r="I572" t="str">
            <v>CONTRATACIÓN DEL SERVICIO PARA LA IMPLEMENTACIÓN, MIGRACIÓN Y BACKUP DEL SERVIDOR DE CORREO ELECTRÓNICO INSTITUCIONAL PARA LA DIGERCIC INCLUIDO EL ARRENDAMIENTO DE EQUIPOS, SOPORTE Y LICENCIAMIENTO</v>
          </cell>
          <cell r="J572" t="str">
            <v>ARRASTRE</v>
          </cell>
          <cell r="K572" t="str">
            <v>53</v>
          </cell>
          <cell r="L572">
            <v>530702</v>
          </cell>
          <cell r="M572" t="str">
            <v>Arrendamiento y Licencias de Uso de Paquetes Informáticos</v>
          </cell>
          <cell r="N572">
            <v>1701</v>
          </cell>
          <cell r="O572">
            <v>2</v>
          </cell>
          <cell r="P572">
            <v>0</v>
          </cell>
          <cell r="Q572">
            <v>0</v>
          </cell>
          <cell r="R572">
            <v>0</v>
          </cell>
          <cell r="S572">
            <v>0</v>
          </cell>
          <cell r="T572">
            <v>0</v>
          </cell>
          <cell r="U572">
            <v>0</v>
          </cell>
          <cell r="V572">
            <v>0</v>
          </cell>
          <cell r="W572">
            <v>200150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cell r="AS572">
            <v>0</v>
          </cell>
          <cell r="AT572">
            <v>0</v>
          </cell>
          <cell r="AU572">
            <v>0</v>
          </cell>
        </row>
        <row r="573">
          <cell r="A573">
            <v>567</v>
          </cell>
          <cell r="B573" t="str">
            <v>E5. INSTITUCIONAL</v>
          </cell>
          <cell r="C573" t="str">
            <v>FORTALECER LAS CAPACIDADES DEL ESTADO CON ÉNFASIS EN LA ADMINISTRACIÓN DE JUSTICIA Y EFICIENCIA EN LOS PROCESOS DE REGULACIÓN Y CONTROL, CON DEPENDENCIA Y AUTONOMÍA</v>
          </cell>
          <cell r="D573" t="str">
            <v>INCREMENTAR LOS NIVELES DE SATISFACCIÓN DE LOS USUARIOS</v>
          </cell>
          <cell r="E573">
            <v>0</v>
          </cell>
          <cell r="F573" t="str">
            <v>55: IDENTIFICACION CEDULACION Y REGISTRO DE HECHOS Y ACTOS RELATIVOS AL ESTADO CIVIL DE LOS CIUDADANOS</v>
          </cell>
          <cell r="G573" t="str">
            <v>DIRECCIÓN DE INFRAESTRUCTURA Y OPERACIONES TIC</v>
          </cell>
          <cell r="H573" t="str">
            <v>SIN PROYECTO</v>
          </cell>
          <cell r="I573" t="str">
            <v>CONTRATACIÓN DEL SERVICIO PARA LA IMPLEMENTACIÓN, MIGRACIÓN Y BACKUP DEL SERVIDOR DE CORREO ELECTRÓNICO INSTITUCIONAL PARA LA DIGERCIC INCLUIDO EL ARRENDAMIENTO DE EQUIPOS, SOPORTE Y LICENCIAMIENTO</v>
          </cell>
          <cell r="J573" t="str">
            <v>ARRASTRE</v>
          </cell>
          <cell r="K573" t="str">
            <v>53</v>
          </cell>
          <cell r="L573">
            <v>530703</v>
          </cell>
          <cell r="M573" t="str">
            <v>Arrendamiento de Equipos Informáticos</v>
          </cell>
          <cell r="N573">
            <v>1701</v>
          </cell>
          <cell r="O573">
            <v>2</v>
          </cell>
          <cell r="P573">
            <v>0</v>
          </cell>
          <cell r="Q573">
            <v>0</v>
          </cell>
          <cell r="R573">
            <v>12050</v>
          </cell>
          <cell r="S573">
            <v>0</v>
          </cell>
          <cell r="T573">
            <v>0</v>
          </cell>
          <cell r="U573">
            <v>0</v>
          </cell>
          <cell r="V573">
            <v>0</v>
          </cell>
          <cell r="W573">
            <v>2008</v>
          </cell>
          <cell r="X573">
            <v>0</v>
          </cell>
          <cell r="Y573">
            <v>0</v>
          </cell>
          <cell r="Z573">
            <v>2008.33</v>
          </cell>
          <cell r="AA573">
            <v>0</v>
          </cell>
          <cell r="AB573">
            <v>2008.33</v>
          </cell>
          <cell r="AC573">
            <v>0</v>
          </cell>
          <cell r="AD573">
            <v>0</v>
          </cell>
          <cell r="AE573">
            <v>0</v>
          </cell>
          <cell r="AF573">
            <v>2008.33</v>
          </cell>
          <cell r="AG573">
            <v>0</v>
          </cell>
          <cell r="AH573">
            <v>0</v>
          </cell>
          <cell r="AI573">
            <v>0</v>
          </cell>
          <cell r="AJ573">
            <v>2008.33</v>
          </cell>
          <cell r="AK573">
            <v>0</v>
          </cell>
          <cell r="AL573">
            <v>0</v>
          </cell>
          <cell r="AM573">
            <v>12050</v>
          </cell>
          <cell r="AN573">
            <v>2008.33</v>
          </cell>
          <cell r="AO573">
            <v>0</v>
          </cell>
          <cell r="AP573">
            <v>2008.35</v>
          </cell>
          <cell r="AQ573">
            <v>12050</v>
          </cell>
          <cell r="AR573">
            <v>12050</v>
          </cell>
          <cell r="AS573">
            <v>12050</v>
          </cell>
          <cell r="AT573">
            <v>0</v>
          </cell>
          <cell r="AU573">
            <v>0</v>
          </cell>
        </row>
        <row r="574">
          <cell r="A574">
            <v>568</v>
          </cell>
          <cell r="B574" t="str">
            <v>E5. INSTITUCIONAL</v>
          </cell>
          <cell r="C574" t="str">
            <v>FORTALECER LAS CAPACIDADES DEL ESTADO CON ÉNFASIS EN LA ADMINISTRACIÓN DE JUSTICIA Y EFICIENCIA EN LOS PROCESOS DE REGULACIÓN Y CONTROL, CON DEPENDENCIA Y AUTONOMÍA</v>
          </cell>
          <cell r="D574" t="str">
            <v>INCREMENTAR LOS NIVELES DE SATISFACCIÓN DE LOS USUARIOS</v>
          </cell>
          <cell r="E574">
            <v>0</v>
          </cell>
          <cell r="F574" t="str">
            <v>55: IDENTIFICACION CEDULACION Y REGISTRO DE HECHOS Y ACTOS RELATIVOS AL ESTADO CIVIL DE LOS CIUDADANOS</v>
          </cell>
          <cell r="G574" t="str">
            <v>DIRECCIÓN DE INFRAESTRUCTURA Y OPERACIONES TIC</v>
          </cell>
          <cell r="H574" t="str">
            <v>SIN PROYECTO</v>
          </cell>
          <cell r="I574" t="str">
            <v>CONTRATO COMPLEMENTARIO DEL CONTRATO No. CGAJ-DAJ-CON-2022-012 “CONTRATACION DE ENLACES DE DATOS E INTERNET DE CONTINGENCIA PARA LAS AGENCIAS MATRIZ QUITO Y MATRIZ GUAYAQUIL, Y ENLACES DE DATOS DE CONTINGENCIA PARA TODAS LAS AGENCIAS DE LA DIGERCIC”</v>
          </cell>
          <cell r="J574" t="str">
            <v>ARRASTRE</v>
          </cell>
          <cell r="K574" t="str">
            <v>53</v>
          </cell>
          <cell r="L574">
            <v>530105</v>
          </cell>
          <cell r="M574" t="str">
            <v>Telecomunicaciones</v>
          </cell>
          <cell r="N574">
            <v>1701</v>
          </cell>
          <cell r="O574">
            <v>2</v>
          </cell>
          <cell r="P574">
            <v>0</v>
          </cell>
          <cell r="Q574">
            <v>0</v>
          </cell>
          <cell r="R574">
            <v>33993.58</v>
          </cell>
          <cell r="S574">
            <v>0</v>
          </cell>
          <cell r="T574">
            <v>0</v>
          </cell>
          <cell r="U574">
            <v>0</v>
          </cell>
          <cell r="V574">
            <v>0</v>
          </cell>
          <cell r="W574">
            <v>35000</v>
          </cell>
          <cell r="X574">
            <v>33993.58</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cell r="AS574">
            <v>33993.58</v>
          </cell>
          <cell r="AT574">
            <v>33993.58</v>
          </cell>
          <cell r="AU574">
            <v>33839.46</v>
          </cell>
        </row>
        <row r="575">
          <cell r="A575">
            <v>569</v>
          </cell>
          <cell r="B575" t="str">
            <v>E5. INSTITUCIONAL</v>
          </cell>
          <cell r="C575" t="str">
            <v>FORTALECER LAS CAPACIDADES DEL ESTADO CON ÉNFASIS EN LA ADMINISTRACIÓN DE JUSTICIA Y EFICIENCIA EN LOS PROCESOS DE REGULACIÓN Y CONTROL, CON DEPENDENCIA Y AUTONOMÍA</v>
          </cell>
          <cell r="D575" t="str">
            <v>INCREMENTAR LOS NIVELES DE SATISFACCIÓN DE LOS USUARIOS</v>
          </cell>
          <cell r="E575">
            <v>0</v>
          </cell>
          <cell r="F575" t="str">
            <v>55: IDENTIFICACION CEDULACION Y REGISTRO DE HECHOS Y ACTOS RELATIVOS AL ESTADO CIVIL DE LOS CIUDADANOS</v>
          </cell>
          <cell r="G575" t="str">
            <v>DIRECCIÓN DE INFRAESTRUCTURA Y OPERACIONES TIC</v>
          </cell>
          <cell r="H575" t="str">
            <v>SIN PROYECTO</v>
          </cell>
          <cell r="I575" t="str">
            <v>CONTRATO COMPLEMENTARIO DEL CONTRATO No. CGAJ-DAJ-CON-2023-002 PARA EL LICENCIAMIENTO, ARRENDAMIENTO Y CONFIGURACIÓN DE EQUIPAMIENTO DE SEGURIDAD PERIMETRAL PARA GARANTIZAR LA DISPONIBILIDAD Y CONTINUIDAD DE APLICACIONES Y SERVICIOS TECNOLÓGICOS DE LA DIG</v>
          </cell>
          <cell r="J575" t="str">
            <v>ARRASTRE</v>
          </cell>
          <cell r="K575" t="str">
            <v>53</v>
          </cell>
          <cell r="L575">
            <v>530702</v>
          </cell>
          <cell r="M575" t="str">
            <v>Arrendamiento y Licencias de Uso de Paquetes Informáticos</v>
          </cell>
          <cell r="N575">
            <v>1701</v>
          </cell>
          <cell r="O575">
            <v>2</v>
          </cell>
          <cell r="P575">
            <v>0</v>
          </cell>
          <cell r="Q575">
            <v>0</v>
          </cell>
          <cell r="R575">
            <v>1600</v>
          </cell>
          <cell r="S575">
            <v>0</v>
          </cell>
          <cell r="T575">
            <v>0</v>
          </cell>
          <cell r="U575">
            <v>0</v>
          </cell>
          <cell r="V575">
            <v>0</v>
          </cell>
          <cell r="W575">
            <v>1600</v>
          </cell>
          <cell r="X575">
            <v>1600</v>
          </cell>
          <cell r="Y575">
            <v>0</v>
          </cell>
          <cell r="Z575">
            <v>0</v>
          </cell>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1600</v>
          </cell>
          <cell r="AS575">
            <v>1600</v>
          </cell>
          <cell r="AT575">
            <v>0</v>
          </cell>
          <cell r="AU575">
            <v>0</v>
          </cell>
        </row>
        <row r="576">
          <cell r="A576">
            <v>570</v>
          </cell>
          <cell r="B576" t="str">
            <v>E5. INSTITUCIONAL</v>
          </cell>
          <cell r="C576" t="str">
            <v>FORTALECER LAS CAPACIDADES DEL ESTADO CON ÉNFASIS EN LA ADMINISTRACIÓN DE JUSTICIA Y EFICIENCIA EN LOS PROCESOS DE REGULACIÓN Y CONTROL, CON DEPENDENCIA Y AUTONOMÍA</v>
          </cell>
          <cell r="D576" t="str">
            <v>INCREMENTAR LOS NIVELES DE SATISFACCIÓN DE LOS USUARIOS</v>
          </cell>
          <cell r="E576">
            <v>0</v>
          </cell>
          <cell r="F576" t="str">
            <v>55: IDENTIFICACION CEDULACION Y REGISTRO DE HECHOS Y ACTOS RELATIVOS AL ESTADO CIVIL DE LOS CIUDADANOS</v>
          </cell>
          <cell r="G576" t="str">
            <v>DIRECCIÓN DE INFRAESTRUCTURA Y OPERACIONES TIC</v>
          </cell>
          <cell r="H576" t="str">
            <v>SIN PROYECTO</v>
          </cell>
          <cell r="I576" t="str">
            <v>CONTRATO COMPLEMENTARIO DEL CONTRATO No. CGAJ-DAJ-CON-2023-002 PARA EL LICENCIAMIENTO, ARRENDAMIENTO Y CONFIGURACIÓN DE EQUIPAMIENTO DE SEGURIDAD PERIMETRAL PARA GARANTIZAR LA DISPONIBILIDAD Y CONTINUIDAD DE APLICACIONES Y SERVICIOS TECNOLÓGICOS DE LA DIG</v>
          </cell>
          <cell r="J576" t="str">
            <v>ARRASTRE</v>
          </cell>
          <cell r="K576" t="str">
            <v>53</v>
          </cell>
          <cell r="L576">
            <v>530703</v>
          </cell>
          <cell r="M576" t="str">
            <v>Arrendamiento de Equipos Informáticos</v>
          </cell>
          <cell r="N576">
            <v>1701</v>
          </cell>
          <cell r="O576">
            <v>2</v>
          </cell>
          <cell r="P576">
            <v>0</v>
          </cell>
          <cell r="Q576">
            <v>0</v>
          </cell>
          <cell r="R576">
            <v>1213.06</v>
          </cell>
          <cell r="S576">
            <v>0</v>
          </cell>
          <cell r="T576">
            <v>0</v>
          </cell>
          <cell r="U576">
            <v>0</v>
          </cell>
          <cell r="V576">
            <v>0</v>
          </cell>
          <cell r="W576">
            <v>1213.06</v>
          </cell>
          <cell r="X576">
            <v>1213.06</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1213.06</v>
          </cell>
          <cell r="AS576">
            <v>1213.06</v>
          </cell>
          <cell r="AT576">
            <v>0</v>
          </cell>
          <cell r="AU576">
            <v>0</v>
          </cell>
        </row>
        <row r="577">
          <cell r="A577">
            <v>571</v>
          </cell>
          <cell r="B577" t="str">
            <v>E5. INSTITUCIONAL</v>
          </cell>
          <cell r="C577" t="str">
            <v>FORTALECER LAS CAPACIDADES DEL ESTADO CON ÉNFASIS EN LA ADMINISTRACIÓN DE JUSTICIA Y EFICIENCIA EN LOS PROCESOS DE REGULACIÓN Y CONTROL, CON DEPENDENCIA Y AUTONOMÍA</v>
          </cell>
          <cell r="D577" t="str">
            <v>INCREMENTAR LOS NIVELES DE SATISFACCIÓN DE LOS USUARIOS</v>
          </cell>
          <cell r="E577">
            <v>0</v>
          </cell>
          <cell r="F577" t="str">
            <v>55: IDENTIFICACION CEDULACION Y REGISTRO DE HECHOS Y ACTOS RELATIVOS AL ESTADO CIVIL DE LOS CIUDADANOS</v>
          </cell>
          <cell r="G577" t="str">
            <v>DIRECCIÓN DE INFRAESTRUCTURA Y OPERACIONES TIC</v>
          </cell>
          <cell r="H577" t="str">
            <v>SIN PROYECTO</v>
          </cell>
          <cell r="I577" t="str">
            <v>RENOVACION DE CERTIFICADOS SSL PARA LOS SISTEMAS Y SERVICIOS INFORMATICOS DE LA DIGERCIC</v>
          </cell>
          <cell r="J577" t="str">
            <v>ARRASTRE</v>
          </cell>
          <cell r="K577" t="str">
            <v>53</v>
          </cell>
          <cell r="L577">
            <v>530702</v>
          </cell>
          <cell r="M577" t="str">
            <v>Arrendamiento y Licencias de Uso de Paquetes Informáticos</v>
          </cell>
          <cell r="N577">
            <v>1701</v>
          </cell>
          <cell r="O577">
            <v>2</v>
          </cell>
          <cell r="P577">
            <v>0</v>
          </cell>
          <cell r="Q577">
            <v>0</v>
          </cell>
          <cell r="R577">
            <v>0</v>
          </cell>
          <cell r="S577">
            <v>0</v>
          </cell>
          <cell r="T577">
            <v>0</v>
          </cell>
          <cell r="U577">
            <v>0</v>
          </cell>
          <cell r="V577">
            <v>0</v>
          </cell>
          <cell r="W577">
            <v>4640.76</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row>
        <row r="578">
          <cell r="A578">
            <v>572</v>
          </cell>
          <cell r="B578" t="str">
            <v>E5. INSTITUCIONAL</v>
          </cell>
          <cell r="C578" t="str">
            <v>FORTALECER LAS CAPACIDADES DEL ESTADO CON ÉNFASIS EN LA ADMINISTRACIÓN DE JUSTICIA Y EFICIENCIA EN LOS PROCESOS DE REGULACIÓN Y CONTROL, CON DEPENDENCIA Y AUTONOMÍA</v>
          </cell>
          <cell r="D578" t="str">
            <v>INCREMENTAR LOS NIVELES DE SATISFACCIÓN DE LOS USUARIOS</v>
          </cell>
          <cell r="E578">
            <v>0</v>
          </cell>
          <cell r="F578" t="str">
            <v>55: IDENTIFICACION CEDULACION Y REGISTRO DE HECHOS Y ACTOS RELATIVOS AL ESTADO CIVIL DE LOS CIUDADANOS</v>
          </cell>
          <cell r="G578" t="str">
            <v>DIRECCIÓN DE INFRAESTRUCTURA Y OPERACIONES TIC</v>
          </cell>
          <cell r="H578" t="str">
            <v>SIN PROYECTO</v>
          </cell>
          <cell r="I578" t="str">
            <v>RENOVACIÓN DE GARANTÍA TÉCNICA Y MANTENIMIENTOS PREVENTIVOS DE LA INFRAESTRUCTURA TECNOLÓGICA DE MARCA HITACHI DE LA DIGERCIC</v>
          </cell>
          <cell r="J578" t="str">
            <v>ARRASTRE</v>
          </cell>
          <cell r="K578" t="str">
            <v>53</v>
          </cell>
          <cell r="L578">
            <v>530704</v>
          </cell>
          <cell r="M578" t="str">
            <v>Mantenimiento y Reparación de Equipos y Sistemas Informáticos</v>
          </cell>
          <cell r="N578">
            <v>1701</v>
          </cell>
          <cell r="O578">
            <v>2</v>
          </cell>
          <cell r="P578">
            <v>0</v>
          </cell>
          <cell r="Q578">
            <v>0</v>
          </cell>
          <cell r="R578">
            <v>1888.88</v>
          </cell>
          <cell r="S578">
            <v>0</v>
          </cell>
          <cell r="T578">
            <v>0</v>
          </cell>
          <cell r="U578">
            <v>0</v>
          </cell>
          <cell r="V578">
            <v>0</v>
          </cell>
          <cell r="W578">
            <v>944.44</v>
          </cell>
          <cell r="X578">
            <v>0</v>
          </cell>
          <cell r="Y578">
            <v>0</v>
          </cell>
          <cell r="Z578">
            <v>944.44</v>
          </cell>
          <cell r="AA578">
            <v>0</v>
          </cell>
          <cell r="AB578">
            <v>0</v>
          </cell>
          <cell r="AC578">
            <v>0</v>
          </cell>
          <cell r="AD578">
            <v>0</v>
          </cell>
          <cell r="AE578">
            <v>0</v>
          </cell>
          <cell r="AF578">
            <v>0</v>
          </cell>
          <cell r="AG578">
            <v>944.44</v>
          </cell>
          <cell r="AH578">
            <v>944.44</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row>
        <row r="579">
          <cell r="A579">
            <v>573</v>
          </cell>
          <cell r="B579" t="str">
            <v>E5. INSTITUCIONAL</v>
          </cell>
          <cell r="C579" t="str">
            <v>FORTALECER LAS CAPACIDADES DEL ESTADO CON ÉNFASIS EN LA ADMINISTRACIÓN DE JUSTICIA Y EFICIENCIA EN LOS PROCESOS DE REGULACIÓN Y CONTROL, CON DEPENDENCIA Y AUTONOMÍA</v>
          </cell>
          <cell r="D579" t="str">
            <v>INCREMENTAR LOS NIVELES DE SATISFACCIÓN DE LOS USUARIOS</v>
          </cell>
          <cell r="E579">
            <v>0</v>
          </cell>
          <cell r="F579" t="str">
            <v>55: IDENTIFICACION CEDULACION Y REGISTRO DE HECHOS Y ACTOS RELATIVOS AL ESTADO CIVIL DE LOS CIUDADANOS</v>
          </cell>
          <cell r="G579" t="str">
            <v>DIRECCIÓN DE INFRAESTRUCTURA Y OPERACIONES TIC</v>
          </cell>
          <cell r="H579" t="str">
            <v>SIN PROYECTO</v>
          </cell>
          <cell r="I579" t="str">
            <v>RENOVACIÓN DE GARANTÍA TÉCNICA, MANTENIMIENTOS PREVENTIVOS Y SOPORTE TÉCNICO ESPECIALIZADO PARA LOS SWITCH DE CORE DE LA DIGERCIC</v>
          </cell>
          <cell r="J579" t="str">
            <v>ARRASTRE</v>
          </cell>
          <cell r="K579" t="str">
            <v>53</v>
          </cell>
          <cell r="L579">
            <v>530243</v>
          </cell>
          <cell r="M579" t="str">
            <v>Garantía Extendida de Bienes</v>
          </cell>
          <cell r="N579">
            <v>1701</v>
          </cell>
          <cell r="O579">
            <v>2</v>
          </cell>
          <cell r="P579">
            <v>0</v>
          </cell>
          <cell r="Q579">
            <v>0</v>
          </cell>
          <cell r="R579">
            <v>149250.38</v>
          </cell>
          <cell r="S579">
            <v>0</v>
          </cell>
          <cell r="T579">
            <v>0</v>
          </cell>
          <cell r="U579">
            <v>0</v>
          </cell>
          <cell r="V579">
            <v>0</v>
          </cell>
          <cell r="W579">
            <v>162711.20000000001</v>
          </cell>
          <cell r="X579">
            <v>149250.38</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149250.38</v>
          </cell>
          <cell r="AS579">
            <v>149250.38</v>
          </cell>
          <cell r="AT579">
            <v>149250.38</v>
          </cell>
          <cell r="AU579">
            <v>149250.38</v>
          </cell>
        </row>
        <row r="580">
          <cell r="A580">
            <v>574</v>
          </cell>
          <cell r="B580" t="str">
            <v>E5. INSTITUCIONAL</v>
          </cell>
          <cell r="C580" t="str">
            <v>FORTALECER LAS CAPACIDADES DEL ESTADO CON ÉNFASIS EN LA ADMINISTRACIÓN DE JUSTICIA Y EFICIENCIA EN LOS PROCESOS DE REGULACIÓN Y CONTROL, CON DEPENDENCIA Y AUTONOMÍA</v>
          </cell>
          <cell r="D580" t="str">
            <v>INCREMENTAR LOS NIVELES DE SATISFACCIÓN DE LOS USUARIOS</v>
          </cell>
          <cell r="E580">
            <v>0</v>
          </cell>
          <cell r="F580" t="str">
            <v>55: IDENTIFICACION CEDULACION Y REGISTRO DE HECHOS Y ACTOS RELATIVOS AL ESTADO CIVIL DE LOS CIUDADANOS</v>
          </cell>
          <cell r="G580" t="str">
            <v>DIRECCIÓN DE INFRAESTRUCTURA Y OPERACIONES TIC</v>
          </cell>
          <cell r="H580" t="str">
            <v>SIN PROYECTO</v>
          </cell>
          <cell r="I580" t="str">
            <v>RENOVACIÓN DE GARANTÍA TÉCNICA, MANTENIMIENTOS PREVENTIVOS Y SOPORTE TÉCNICO ESPECIALIZADO PARA LOS SWITCH DE CORE DE LA DIGERCIC</v>
          </cell>
          <cell r="J580" t="str">
            <v>ARRASTRE</v>
          </cell>
          <cell r="K580" t="str">
            <v>53</v>
          </cell>
          <cell r="L580">
            <v>530704</v>
          </cell>
          <cell r="M580" t="str">
            <v>Mantenimiento y Reparación de Equipos y Sistemas Informáticos</v>
          </cell>
          <cell r="N580">
            <v>1701</v>
          </cell>
          <cell r="O580">
            <v>2</v>
          </cell>
          <cell r="P580">
            <v>0</v>
          </cell>
          <cell r="Q580">
            <v>0</v>
          </cell>
          <cell r="R580">
            <v>6351.08</v>
          </cell>
          <cell r="S580">
            <v>0</v>
          </cell>
          <cell r="T580">
            <v>0</v>
          </cell>
          <cell r="U580">
            <v>0</v>
          </cell>
          <cell r="V580">
            <v>0</v>
          </cell>
          <cell r="W580">
            <v>3175.54</v>
          </cell>
          <cell r="X580">
            <v>0</v>
          </cell>
          <cell r="Y580">
            <v>0</v>
          </cell>
          <cell r="Z580">
            <v>0</v>
          </cell>
          <cell r="AA580">
            <v>0</v>
          </cell>
          <cell r="AB580">
            <v>0</v>
          </cell>
          <cell r="AC580">
            <v>0</v>
          </cell>
          <cell r="AD580">
            <v>0</v>
          </cell>
          <cell r="AE580">
            <v>0</v>
          </cell>
          <cell r="AF580">
            <v>3175.54</v>
          </cell>
          <cell r="AG580">
            <v>0</v>
          </cell>
          <cell r="AH580">
            <v>0</v>
          </cell>
          <cell r="AI580">
            <v>0</v>
          </cell>
          <cell r="AJ580">
            <v>0</v>
          </cell>
          <cell r="AK580">
            <v>0</v>
          </cell>
          <cell r="AL580">
            <v>0</v>
          </cell>
          <cell r="AM580">
            <v>3175.54</v>
          </cell>
          <cell r="AN580">
            <v>3175.54</v>
          </cell>
          <cell r="AO580">
            <v>0</v>
          </cell>
          <cell r="AP580">
            <v>0</v>
          </cell>
          <cell r="AQ580">
            <v>0</v>
          </cell>
          <cell r="AR580">
            <v>6351.08</v>
          </cell>
          <cell r="AS580">
            <v>6351.08</v>
          </cell>
          <cell r="AT580">
            <v>6351.08</v>
          </cell>
          <cell r="AU580">
            <v>0</v>
          </cell>
        </row>
        <row r="581">
          <cell r="A581">
            <v>575</v>
          </cell>
          <cell r="B581" t="str">
            <v>E5. INSTITUCIONAL</v>
          </cell>
          <cell r="C581" t="str">
            <v>FORTALECER LAS CAPACIDADES DEL ESTADO CON ÉNFASIS EN LA ADMINISTRACIÓN DE JUSTICIA Y EFICIENCIA EN LOS PROCESOS DE REGULACIÓN Y CONTROL, CON DEPENDENCIA Y AUTONOMÍA</v>
          </cell>
          <cell r="D581" t="str">
            <v>INCREMENTAR LOS NIVELES DE SATISFACCIÓN DE LOS USUARIOS</v>
          </cell>
          <cell r="E581">
            <v>0</v>
          </cell>
          <cell r="F581" t="str">
            <v>55: IDENTIFICACION CEDULACION Y REGISTRO DE HECHOS Y ACTOS RELATIVOS AL ESTADO CIVIL DE LOS CIUDADANOS</v>
          </cell>
          <cell r="G581" t="str">
            <v>DIRECCIÓN DE INFRAESTRUCTURA Y OPERACIONES TIC</v>
          </cell>
          <cell r="H581" t="str">
            <v>SIN PROYECTO</v>
          </cell>
          <cell r="I581" t="str">
            <v>RENOVACIÓN DE LICENCIAMIENTO DE LA HERRAMIENTA DE FILTRADO DE CORREOS ELECTRÓNICOS NO DESEADOS (ANTISPAM) PARA EL SERVICIO DE CORREO ELECTRÓNICO DE LA DIGERCIC</v>
          </cell>
          <cell r="J581" t="str">
            <v>NUEVO</v>
          </cell>
          <cell r="K581" t="str">
            <v>53</v>
          </cell>
          <cell r="L581">
            <v>530702</v>
          </cell>
          <cell r="M581" t="str">
            <v>Arrendamiento y Licencias de Uso de Paquetes Informáticos</v>
          </cell>
          <cell r="N581">
            <v>1701</v>
          </cell>
          <cell r="O581">
            <v>2</v>
          </cell>
          <cell r="P581">
            <v>0</v>
          </cell>
          <cell r="Q581">
            <v>0</v>
          </cell>
          <cell r="R581">
            <v>60000</v>
          </cell>
          <cell r="S581">
            <v>0</v>
          </cell>
          <cell r="T581">
            <v>0</v>
          </cell>
          <cell r="U581">
            <v>0</v>
          </cell>
          <cell r="V581">
            <v>0</v>
          </cell>
          <cell r="W581">
            <v>0</v>
          </cell>
          <cell r="X581">
            <v>0</v>
          </cell>
          <cell r="Y581">
            <v>0</v>
          </cell>
          <cell r="Z581">
            <v>0</v>
          </cell>
          <cell r="AA581">
            <v>0</v>
          </cell>
          <cell r="AB581">
            <v>0</v>
          </cell>
          <cell r="AC581">
            <v>0</v>
          </cell>
          <cell r="AD581">
            <v>60000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row>
        <row r="582">
          <cell r="A582">
            <v>576</v>
          </cell>
          <cell r="B582" t="str">
            <v>E5. INSTITUCIONAL</v>
          </cell>
          <cell r="C582" t="str">
            <v>FORTALECER LAS CAPACIDADES DEL ESTADO CON ÉNFASIS EN LA ADMINISTRACIÓN DE JUSTICIA Y EFICIENCIA EN LOS PROCESOS DE REGULACIÓN Y CONTROL, CON DEPENDENCIA Y AUTONOMÍA</v>
          </cell>
          <cell r="D582" t="str">
            <v>INCREMENTAR LOS NIVELES DE SATISFACCIÓN DE LOS USUARIOS</v>
          </cell>
          <cell r="E582">
            <v>0</v>
          </cell>
          <cell r="F582" t="str">
            <v>55: IDENTIFICACION CEDULACION Y REGISTRO DE HECHOS Y ACTOS RELATIVOS AL ESTADO CIVIL DE LOS CIUDADANOS</v>
          </cell>
          <cell r="G582" t="str">
            <v>DIRECCIÓN DE INFRAESTRUCTURA Y OPERACIONES TIC</v>
          </cell>
          <cell r="H582" t="str">
            <v>SIN PROYECTO</v>
          </cell>
          <cell r="I582" t="str">
            <v>SERVICIO DE  RECUPERACIÓN DE INFORMACIÓN DEL EQUIPO DE ALMACENAMIENTO HITACHI</v>
          </cell>
          <cell r="J582" t="str">
            <v>NUEVO</v>
          </cell>
          <cell r="K582" t="str">
            <v>53</v>
          </cell>
          <cell r="L582">
            <v>530701</v>
          </cell>
          <cell r="M582" t="str">
            <v>Desarrollo, Actualización, Asistencia Técnica y Soporte de Sistemas Informáticos</v>
          </cell>
          <cell r="N582">
            <v>1701</v>
          </cell>
          <cell r="O582">
            <v>2</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row>
        <row r="583">
          <cell r="A583">
            <v>577</v>
          </cell>
          <cell r="B583" t="str">
            <v>E5. INSTITUCIONAL</v>
          </cell>
          <cell r="C583" t="str">
            <v>FORTALECER LAS CAPACIDADES DEL ESTADO CON ÉNFASIS EN LA ADMINISTRACIÓN DE JUSTICIA Y EFICIENCIA EN LOS PROCESOS DE REGULACIÓN Y CONTROL, CON DEPENDENCIA Y AUTONOMÍA</v>
          </cell>
          <cell r="D583" t="str">
            <v>INCREMENTAR LOS NIVELES DE SATISFACCIÓN DE LOS USUARIOS</v>
          </cell>
          <cell r="E583">
            <v>0</v>
          </cell>
          <cell r="F583" t="str">
            <v>55: IDENTIFICACION CEDULACION Y REGISTRO DE HECHOS Y ACTOS RELATIVOS AL ESTADO CIVIL DE LOS CIUDADANOS</v>
          </cell>
          <cell r="G583" t="str">
            <v>DIRECCIÓN DE INFRAESTRUCTURA Y OPERACIONES TIC</v>
          </cell>
          <cell r="H583" t="str">
            <v>SIN PROYECTO</v>
          </cell>
          <cell r="I583" t="str">
            <v>SERVICIO DE MANTENIMIENTO PREVENTIVO Y CORRECTIVO PARA LOS EQUIPOS DE AIRE ACONDICIONADO DE PRECISIÓN DEL CENTRO DE DATOS No. 3 DE LA DIGERCIC</v>
          </cell>
          <cell r="J583" t="str">
            <v>NUEVO</v>
          </cell>
          <cell r="K583" t="str">
            <v>53</v>
          </cell>
          <cell r="L583">
            <v>530404</v>
          </cell>
          <cell r="M583" t="str">
            <v>Maquinarias y Equipos (Instalación, Mantenimiento y Reparación)</v>
          </cell>
          <cell r="N583">
            <v>1701</v>
          </cell>
          <cell r="O583">
            <v>2</v>
          </cell>
          <cell r="P583">
            <v>0</v>
          </cell>
          <cell r="Q583">
            <v>0</v>
          </cell>
          <cell r="R583">
            <v>20000</v>
          </cell>
          <cell r="S583">
            <v>0</v>
          </cell>
          <cell r="T583">
            <v>0</v>
          </cell>
          <cell r="U583">
            <v>0</v>
          </cell>
          <cell r="V583">
            <v>0</v>
          </cell>
          <cell r="W583">
            <v>0</v>
          </cell>
          <cell r="X583">
            <v>0</v>
          </cell>
          <cell r="Y583">
            <v>20000</v>
          </cell>
          <cell r="Z583">
            <v>0</v>
          </cell>
          <cell r="AA583">
            <v>0</v>
          </cell>
          <cell r="AB583">
            <v>0</v>
          </cell>
          <cell r="AC583">
            <v>0</v>
          </cell>
          <cell r="AD583">
            <v>20000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row>
        <row r="584">
          <cell r="A584">
            <v>578</v>
          </cell>
          <cell r="B584" t="str">
            <v>E5. INSTITUCIONAL</v>
          </cell>
          <cell r="C584" t="str">
            <v>FORTALECER LAS CAPACIDADES DEL ESTADO CON ÉNFASIS EN LA ADMINISTRACIÓN DE JUSTICIA Y EFICIENCIA EN LOS PROCESOS DE REGULACIÓN Y CONTROL, CON DEPENDENCIA Y AUTONOMÍA</v>
          </cell>
          <cell r="D584" t="str">
            <v>INCREMENTAR LOS NIVELES DE SATISFACCIÓN DE LOS USUARIOS</v>
          </cell>
          <cell r="E584">
            <v>0</v>
          </cell>
          <cell r="F584" t="str">
            <v>55: IDENTIFICACION CEDULACION Y REGISTRO DE HECHOS Y ACTOS RELATIVOS AL ESTADO CIVIL DE LOS CIUDADANOS</v>
          </cell>
          <cell r="G584" t="str">
            <v>DIRECCIÓN DE INFRAESTRUCTURA Y OPERACIONES TIC</v>
          </cell>
          <cell r="H584" t="str">
            <v>SIN PROYECTO</v>
          </cell>
          <cell r="I584" t="str">
            <v>SERVICIO DE MANTENIMIENTO PREVENTIVO Y CORRECTIVO PARA LOS EQUIPOS DE AIRE ACONDICIONADO DE PRECISIÓN DEL CENTRO DE DATOS No. 3 DE LA DIGERCIC</v>
          </cell>
          <cell r="J584" t="str">
            <v>NUEVO</v>
          </cell>
          <cell r="K584" t="str">
            <v>53</v>
          </cell>
          <cell r="L584">
            <v>530813</v>
          </cell>
          <cell r="M584" t="str">
            <v>Repuestos y Accesorios</v>
          </cell>
          <cell r="N584">
            <v>1701</v>
          </cell>
          <cell r="O584">
            <v>2</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row>
        <row r="585">
          <cell r="A585">
            <v>579</v>
          </cell>
          <cell r="B585" t="str">
            <v>E5. INSTITUCIONAL</v>
          </cell>
          <cell r="C585" t="str">
            <v>FORTALECER LAS CAPACIDADES DEL ESTADO CON ÉNFASIS EN LA ADMINISTRACIÓN DE JUSTICIA Y EFICIENCIA EN LOS PROCESOS DE REGULACIÓN Y CONTROL, CON DEPENDENCIA Y AUTONOMÍA</v>
          </cell>
          <cell r="D585" t="str">
            <v>INCREMENTAR LOS NIVELES DE SATISFACCIÓN DE LOS USUARIOS</v>
          </cell>
          <cell r="E585">
            <v>0</v>
          </cell>
          <cell r="F585" t="str">
            <v>55: IDENTIFICACION CEDULACION Y REGISTRO DE HECHOS Y ACTOS RELATIVOS AL ESTADO CIVIL DE LOS CIUDADANOS</v>
          </cell>
          <cell r="G585" t="str">
            <v>DIRECCIÓN DE INFRAESTRUCTURA Y OPERACIONES TIC</v>
          </cell>
          <cell r="H585" t="str">
            <v>SIN PROYECTO</v>
          </cell>
          <cell r="I585" t="str">
            <v>SERVICIO DE MANTENIMIENTO PREVENTIVO Y CORRECTIVO PARA LOS EQUIPOS DE AIRE ACONDICIONADO DE PRECISIÓN Y DE LOS SISTEMAS DE DETECCIÓN Y EXTINCIÓN DE INCENDIOS DE LOS CENTRO DE DATOS No. 1  Y No. 2 DE LA DIGERCIC</v>
          </cell>
          <cell r="J585" t="str">
            <v>ARRASTRE</v>
          </cell>
          <cell r="K585" t="str">
            <v>53</v>
          </cell>
          <cell r="L585">
            <v>530404</v>
          </cell>
          <cell r="M585" t="str">
            <v>Maquinarias y Equipos (Instalación, Mantenimiento y Reparación)</v>
          </cell>
          <cell r="N585">
            <v>1701</v>
          </cell>
          <cell r="O585">
            <v>2</v>
          </cell>
          <cell r="P585">
            <v>0</v>
          </cell>
          <cell r="Q585">
            <v>0</v>
          </cell>
          <cell r="R585">
            <v>8710</v>
          </cell>
          <cell r="S585">
            <v>0</v>
          </cell>
          <cell r="T585">
            <v>0</v>
          </cell>
          <cell r="U585">
            <v>0</v>
          </cell>
          <cell r="V585">
            <v>0</v>
          </cell>
          <cell r="W585">
            <v>1220</v>
          </cell>
          <cell r="X585">
            <v>1220</v>
          </cell>
          <cell r="Y585">
            <v>0</v>
          </cell>
          <cell r="Z585">
            <v>0</v>
          </cell>
          <cell r="AA585">
            <v>0</v>
          </cell>
          <cell r="AB585">
            <v>0</v>
          </cell>
          <cell r="AC585">
            <v>0</v>
          </cell>
          <cell r="AD585">
            <v>0</v>
          </cell>
          <cell r="AE585">
            <v>1220</v>
          </cell>
          <cell r="AF585">
            <v>0</v>
          </cell>
          <cell r="AG585">
            <v>0</v>
          </cell>
          <cell r="AH585">
            <v>1220</v>
          </cell>
          <cell r="AI585">
            <v>5050</v>
          </cell>
          <cell r="AJ585">
            <v>0</v>
          </cell>
          <cell r="AK585">
            <v>1220</v>
          </cell>
          <cell r="AL585">
            <v>0</v>
          </cell>
          <cell r="AM585">
            <v>0</v>
          </cell>
          <cell r="AN585">
            <v>6270</v>
          </cell>
          <cell r="AO585">
            <v>0</v>
          </cell>
          <cell r="AP585">
            <v>0</v>
          </cell>
          <cell r="AQ585">
            <v>0</v>
          </cell>
          <cell r="AR585">
            <v>8710</v>
          </cell>
          <cell r="AS585">
            <v>8710</v>
          </cell>
          <cell r="AT585">
            <v>1148</v>
          </cell>
          <cell r="AU585">
            <v>1148</v>
          </cell>
        </row>
        <row r="586">
          <cell r="A586">
            <v>580</v>
          </cell>
          <cell r="B586" t="str">
            <v>E5. INSTITUCIONAL</v>
          </cell>
          <cell r="C586" t="str">
            <v>FORTALECER LAS CAPACIDADES DEL ESTADO CON ÉNFASIS EN LA ADMINISTRACIÓN DE JUSTICIA Y EFICIENCIA EN LOS PROCESOS DE REGULACIÓN Y CONTROL, CON DEPENDENCIA Y AUTONOMÍA</v>
          </cell>
          <cell r="D586" t="str">
            <v>INCREMENTAR LOS NIVELES DE SATISFACCIÓN DE LOS USUARIOS</v>
          </cell>
          <cell r="E586">
            <v>0</v>
          </cell>
          <cell r="F586" t="str">
            <v>55: IDENTIFICACION CEDULACION Y REGISTRO DE HECHOS Y ACTOS RELATIVOS AL ESTADO CIVIL DE LOS CIUDADANOS</v>
          </cell>
          <cell r="G586" t="str">
            <v>DIRECCIÓN DE INFRAESTRUCTURA Y OPERACIONES TIC</v>
          </cell>
          <cell r="H586" t="str">
            <v>SIN PROYECTO</v>
          </cell>
          <cell r="I586" t="str">
            <v>SERVICIO DE MANTENIMIENTO PREVENTIVO Y CORRECTIVO PARA LOS EQUIPOS DE AIRE ACONDICIONADO DE PRECISIÓN Y DE LOS SISTEMAS DE DETECCIÓN Y EXTINCIÓN DE INCENDIOS DE LOS CENTRO DE DATOS No. 1  Y No. 2 DE LA DIGERCIC</v>
          </cell>
          <cell r="J586" t="str">
            <v>ARRASTRE</v>
          </cell>
          <cell r="K586" t="str">
            <v>53</v>
          </cell>
          <cell r="L586">
            <v>530813</v>
          </cell>
          <cell r="M586" t="str">
            <v>Repuestos y Accesorios</v>
          </cell>
          <cell r="N586">
            <v>1701</v>
          </cell>
          <cell r="O586">
            <v>2</v>
          </cell>
          <cell r="P586">
            <v>0</v>
          </cell>
          <cell r="Q586">
            <v>0</v>
          </cell>
          <cell r="R586">
            <v>8421.9</v>
          </cell>
          <cell r="S586">
            <v>0</v>
          </cell>
          <cell r="T586">
            <v>0</v>
          </cell>
          <cell r="U586">
            <v>0</v>
          </cell>
          <cell r="V586">
            <v>0</v>
          </cell>
          <cell r="W586">
            <v>1115.32</v>
          </cell>
          <cell r="X586">
            <v>0</v>
          </cell>
          <cell r="Y586">
            <v>0</v>
          </cell>
          <cell r="Z586">
            <v>0</v>
          </cell>
          <cell r="AA586">
            <v>0</v>
          </cell>
          <cell r="AB586">
            <v>0</v>
          </cell>
          <cell r="AC586">
            <v>0</v>
          </cell>
          <cell r="AD586">
            <v>0</v>
          </cell>
          <cell r="AE586">
            <v>1153.24</v>
          </cell>
          <cell r="AF586">
            <v>0</v>
          </cell>
          <cell r="AG586">
            <v>0</v>
          </cell>
          <cell r="AH586">
            <v>0</v>
          </cell>
          <cell r="AI586">
            <v>5000</v>
          </cell>
          <cell r="AJ586">
            <v>0</v>
          </cell>
          <cell r="AK586">
            <v>1153.3399999999999</v>
          </cell>
          <cell r="AL586">
            <v>0</v>
          </cell>
          <cell r="AM586">
            <v>0</v>
          </cell>
          <cell r="AN586">
            <v>8421.9</v>
          </cell>
          <cell r="AO586">
            <v>0</v>
          </cell>
          <cell r="AP586">
            <v>0</v>
          </cell>
          <cell r="AQ586">
            <v>0</v>
          </cell>
          <cell r="AR586">
            <v>8421.9</v>
          </cell>
          <cell r="AS586">
            <v>8421.9</v>
          </cell>
          <cell r="AT586">
            <v>0</v>
          </cell>
          <cell r="AU586">
            <v>0</v>
          </cell>
        </row>
        <row r="587">
          <cell r="A587">
            <v>581</v>
          </cell>
          <cell r="B587" t="str">
            <v>E5. INSTITUCIONAL</v>
          </cell>
          <cell r="C587" t="str">
            <v>FORTALECER LAS CAPACIDADES DEL ESTADO CON ÉNFASIS EN LA ADMINISTRACIÓN DE JUSTICIA Y EFICIENCIA EN LOS PROCESOS DE REGULACIÓN Y CONTROL, CON DEPENDENCIA Y AUTONOMÍA</v>
          </cell>
          <cell r="D587" t="str">
            <v>INCREMENTAR LOS NIVELES DE SATISFACCIÓN DE LOS USUARIOS</v>
          </cell>
          <cell r="E587">
            <v>0</v>
          </cell>
          <cell r="F587" t="str">
            <v>55: IDENTIFICACION CEDULACION Y REGISTRO DE HECHOS Y ACTOS RELATIVOS AL ESTADO CIVIL DE LOS CIUDADANOS</v>
          </cell>
          <cell r="G587" t="str">
            <v>DIRECCIÓN DE INFRAESTRUCTURA Y OPERACIONES TIC</v>
          </cell>
          <cell r="H587" t="str">
            <v>SIN PROYECTO</v>
          </cell>
          <cell r="I587" t="str">
            <v>SERVICIO DE SOPORTE PARA LA MEJORA DEL DESEMPEÑO DE BASES DE DATOS DE LA DIGERCIC</v>
          </cell>
          <cell r="J587" t="str">
            <v>ARRASTRE</v>
          </cell>
          <cell r="K587" t="str">
            <v>53</v>
          </cell>
          <cell r="L587">
            <v>530701</v>
          </cell>
          <cell r="M587" t="str">
            <v>Desarrollo, Actualización, Asistencia Técnica y Soporte de Sistemas Informáticos</v>
          </cell>
          <cell r="N587">
            <v>1701</v>
          </cell>
          <cell r="O587">
            <v>2</v>
          </cell>
          <cell r="P587">
            <v>0</v>
          </cell>
          <cell r="Q587">
            <v>0</v>
          </cell>
          <cell r="R587">
            <v>5000</v>
          </cell>
          <cell r="S587">
            <v>0</v>
          </cell>
          <cell r="T587">
            <v>0</v>
          </cell>
          <cell r="U587">
            <v>0</v>
          </cell>
          <cell r="V587">
            <v>0</v>
          </cell>
          <cell r="W587">
            <v>5000</v>
          </cell>
          <cell r="X587">
            <v>0</v>
          </cell>
          <cell r="Y587">
            <v>0</v>
          </cell>
          <cell r="Z587">
            <v>0</v>
          </cell>
          <cell r="AA587">
            <v>0</v>
          </cell>
          <cell r="AB587">
            <v>5000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row>
        <row r="588">
          <cell r="A588">
            <v>582</v>
          </cell>
          <cell r="B588" t="str">
            <v>E5. INSTITUCIONAL</v>
          </cell>
          <cell r="C588" t="str">
            <v>FORTALECER LAS CAPACIDADES DEL ESTADO CON ÉNFASIS EN LA ADMINISTRACIÓN DE JUSTICIA Y EFICIENCIA EN LOS PROCESOS DE REGULACIÓN Y CONTROL, CON DEPENDENCIA Y AUTONOMÍA</v>
          </cell>
          <cell r="D588" t="str">
            <v>INCREMENTAR LOS NIVELES DE SATISFACCIÓN DE LOS USUARIOS</v>
          </cell>
          <cell r="E588">
            <v>0</v>
          </cell>
          <cell r="F588" t="str">
            <v>55: IDENTIFICACION CEDULACION Y REGISTRO DE HECHOS Y ACTOS RELATIVOS AL ESTADO CIVIL DE LOS CIUDADANOS</v>
          </cell>
          <cell r="G588" t="str">
            <v>DIRECCIÓN DE INFRAESTRUCTURA Y OPERACIONES TIC</v>
          </cell>
          <cell r="H588" t="str">
            <v>SIN PROYECTO</v>
          </cell>
          <cell r="I588" t="str">
            <v>SERVICIOS PORTADORES</v>
          </cell>
          <cell r="J588" t="str">
            <v>ARRASTRE</v>
          </cell>
          <cell r="K588" t="str">
            <v>53</v>
          </cell>
          <cell r="L588">
            <v>530105</v>
          </cell>
          <cell r="M588" t="str">
            <v>Telecomunicaciones</v>
          </cell>
          <cell r="N588">
            <v>1701</v>
          </cell>
          <cell r="O588">
            <v>2</v>
          </cell>
          <cell r="P588">
            <v>0</v>
          </cell>
          <cell r="Q588">
            <v>0</v>
          </cell>
          <cell r="R588">
            <v>49957.41</v>
          </cell>
          <cell r="S588">
            <v>0</v>
          </cell>
          <cell r="T588">
            <v>0</v>
          </cell>
          <cell r="U588">
            <v>0</v>
          </cell>
          <cell r="V588">
            <v>0</v>
          </cell>
          <cell r="W588">
            <v>53000</v>
          </cell>
          <cell r="X588">
            <v>49957.41</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53000</v>
          </cell>
          <cell r="AS588">
            <v>49957.41</v>
          </cell>
          <cell r="AT588">
            <v>49957.41</v>
          </cell>
          <cell r="AU588">
            <v>49957.41</v>
          </cell>
        </row>
        <row r="589">
          <cell r="A589">
            <v>583</v>
          </cell>
          <cell r="B589" t="str">
            <v>E5. INSTITUCIONAL</v>
          </cell>
          <cell r="C589" t="str">
            <v>FORTALECER LAS CAPACIDADES DEL ESTADO CON ÉNFASIS EN LA ADMINISTRACIÓN DE JUSTICIA Y EFICIENCIA EN LOS PROCESOS DE REGULACIÓN Y CONTROL, CON DEPENDENCIA Y AUTONOMÍA</v>
          </cell>
          <cell r="D589" t="str">
            <v>INCREMENTAR LOS NIVELES DE SATISFACCIÓN DE LOS USUARIOS</v>
          </cell>
          <cell r="E589">
            <v>0</v>
          </cell>
          <cell r="F589" t="str">
            <v>55: IDENTIFICACION CEDULACION Y REGISTRO DE HECHOS Y ACTOS RELATIVOS AL ESTADO CIVIL DE LOS CIUDADANOS</v>
          </cell>
          <cell r="G589" t="str">
            <v>DIRECCIÓN DE INFRAESTRUCTURA Y OPERACIONES TIC</v>
          </cell>
          <cell r="H589" t="str">
            <v>SIN PROYECTO</v>
          </cell>
          <cell r="I589" t="str">
            <v>SERVICIOS PORTADORES</v>
          </cell>
          <cell r="J589" t="str">
            <v>NUEVO</v>
          </cell>
          <cell r="K589" t="str">
            <v>53</v>
          </cell>
          <cell r="L589">
            <v>530105</v>
          </cell>
          <cell r="M589" t="str">
            <v>Telecomunicaciones</v>
          </cell>
          <cell r="N589">
            <v>1701</v>
          </cell>
          <cell r="O589">
            <v>2</v>
          </cell>
          <cell r="P589">
            <v>0</v>
          </cell>
          <cell r="Q589">
            <v>0</v>
          </cell>
          <cell r="R589">
            <v>390000</v>
          </cell>
          <cell r="S589">
            <v>0</v>
          </cell>
          <cell r="T589">
            <v>0</v>
          </cell>
          <cell r="U589">
            <v>0</v>
          </cell>
          <cell r="V589">
            <v>0</v>
          </cell>
          <cell r="W589">
            <v>195000</v>
          </cell>
          <cell r="X589">
            <v>100000</v>
          </cell>
          <cell r="Y589">
            <v>65000</v>
          </cell>
          <cell r="Z589">
            <v>65000</v>
          </cell>
          <cell r="AA589">
            <v>65000</v>
          </cell>
          <cell r="AB589">
            <v>65000</v>
          </cell>
          <cell r="AC589">
            <v>65000</v>
          </cell>
          <cell r="AD589">
            <v>65000</v>
          </cell>
          <cell r="AE589">
            <v>65000</v>
          </cell>
          <cell r="AF589">
            <v>65000</v>
          </cell>
          <cell r="AG589">
            <v>0</v>
          </cell>
          <cell r="AH589">
            <v>30000</v>
          </cell>
          <cell r="AI589">
            <v>0</v>
          </cell>
          <cell r="AJ589">
            <v>0</v>
          </cell>
          <cell r="AK589">
            <v>0</v>
          </cell>
          <cell r="AL589">
            <v>0</v>
          </cell>
          <cell r="AM589">
            <v>0</v>
          </cell>
          <cell r="AN589">
            <v>0</v>
          </cell>
          <cell r="AO589">
            <v>0</v>
          </cell>
          <cell r="AP589">
            <v>0</v>
          </cell>
          <cell r="AQ589">
            <v>0</v>
          </cell>
          <cell r="AR589">
            <v>390000</v>
          </cell>
          <cell r="AS589">
            <v>390000</v>
          </cell>
          <cell r="AT589">
            <v>195000</v>
          </cell>
          <cell r="AU589">
            <v>99965.14</v>
          </cell>
        </row>
        <row r="590">
          <cell r="A590">
            <v>584</v>
          </cell>
          <cell r="B590" t="str">
            <v>E5. INSTITUCIONAL</v>
          </cell>
          <cell r="C590" t="str">
            <v>FORTALECER LAS CAPACIDADES DEL ESTADO CON ÉNFASIS EN LA ADMINISTRACIÓN DE JUSTICIA Y EFICIENCIA EN LOS PROCESOS DE REGULACIÓN Y CONTROL, CON DEPENDENCIA Y AUTONOMÍA</v>
          </cell>
          <cell r="D590" t="str">
            <v>INCREMENTAR LOS NIVELES DE SATISFACCIÓN DE LOS USUARIOS</v>
          </cell>
          <cell r="E590">
            <v>0</v>
          </cell>
          <cell r="F590" t="str">
            <v>55: IDENTIFICACION CEDULACION Y REGISTRO DE HECHOS Y ACTOS RELATIVOS AL ESTADO CIVIL DE LOS CIUDADANOS</v>
          </cell>
          <cell r="G590" t="str">
            <v>DIRECCIÓN DE INFRAESTRUCTURA Y OPERACIONES TIC</v>
          </cell>
          <cell r="H590" t="str">
            <v>SIN PROYECTO</v>
          </cell>
          <cell r="I590" t="str">
            <v>SOPORTE PREVENTIVO Y CORRECTIVO DE LAS CENTRALES TELEFÓNICAS ELASTIX DE LA DIGERCIC</v>
          </cell>
          <cell r="J590" t="str">
            <v>NUEVO</v>
          </cell>
          <cell r="K590" t="str">
            <v>53</v>
          </cell>
          <cell r="L590">
            <v>530701</v>
          </cell>
          <cell r="M590" t="str">
            <v>Desarrollo, Actualización, Asistencia Técnica y Soporte de Sistemas Informáticos</v>
          </cell>
          <cell r="N590">
            <v>1701</v>
          </cell>
          <cell r="O590">
            <v>2</v>
          </cell>
          <cell r="P590">
            <v>0</v>
          </cell>
          <cell r="Q590">
            <v>0</v>
          </cell>
          <cell r="R590">
            <v>6300</v>
          </cell>
          <cell r="S590">
            <v>0</v>
          </cell>
          <cell r="T590">
            <v>0</v>
          </cell>
          <cell r="U590">
            <v>0</v>
          </cell>
          <cell r="V590">
            <v>0</v>
          </cell>
          <cell r="W590">
            <v>6300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6300</v>
          </cell>
          <cell r="AM590">
            <v>0</v>
          </cell>
          <cell r="AN590">
            <v>0</v>
          </cell>
          <cell r="AO590">
            <v>0</v>
          </cell>
          <cell r="AP590">
            <v>0</v>
          </cell>
          <cell r="AQ590">
            <v>0</v>
          </cell>
          <cell r="AR590">
            <v>0</v>
          </cell>
          <cell r="AS590">
            <v>0</v>
          </cell>
          <cell r="AT590">
            <v>0</v>
          </cell>
          <cell r="AU590">
            <v>0</v>
          </cell>
        </row>
        <row r="591">
          <cell r="A591">
            <v>585</v>
          </cell>
          <cell r="B591" t="str">
            <v>E5. INSTITUCIONAL</v>
          </cell>
          <cell r="C591" t="str">
            <v>FORTALECER LAS CAPACIDADES DEL ESTADO CON ÉNFASIS EN LA ADMINISTRACIÓN DE JUSTICIA Y EFICIENCIA EN LOS PROCESOS DE REGULACIÓN Y CONTROL, CON DEPENDENCIA Y AUTONOMÍA</v>
          </cell>
          <cell r="D591" t="str">
            <v>INCREMENTAR LOS NIVELES DE SATISFACCIÓN DE LOS USUARIOS</v>
          </cell>
          <cell r="E591">
            <v>0</v>
          </cell>
          <cell r="F591" t="str">
            <v>55: IDENTIFICACION CEDULACION Y REGISTRO DE HECHOS Y ACTOS RELATIVOS AL ESTADO CIVIL DE LOS CIUDADANOS</v>
          </cell>
          <cell r="G591" t="str">
            <v>DIRECCIÓN DE INFRAESTRUCTURA Y OPERACIONES TIC</v>
          </cell>
          <cell r="H591" t="str">
            <v>SIN PROYECTO</v>
          </cell>
          <cell r="I591" t="str">
            <v>LICENCIAMIENTO, ARRENDAMIENTO Y CONFIGURACIÓN DE EQUIPAMIENTO DE SEGURIDAD PERIMETRAL PARA GARANTIZAR LA DISPONIBILIDAD Y CONTINUIDAD DE APLICACIONES Y SERVICIOS TECNOLÓGICOS DE LA DIGERCIC</v>
          </cell>
          <cell r="J591" t="str">
            <v>ARRASTRE</v>
          </cell>
          <cell r="K591" t="str">
            <v>53</v>
          </cell>
          <cell r="L591">
            <v>530703</v>
          </cell>
          <cell r="M591" t="str">
            <v>Arrendamiento de Equipos Informáticos</v>
          </cell>
          <cell r="N591">
            <v>1701</v>
          </cell>
          <cell r="O591">
            <v>2</v>
          </cell>
          <cell r="P591">
            <v>0</v>
          </cell>
          <cell r="Q591">
            <v>0</v>
          </cell>
          <cell r="R591">
            <v>5000</v>
          </cell>
          <cell r="S591">
            <v>0</v>
          </cell>
          <cell r="T591">
            <v>0</v>
          </cell>
          <cell r="U591">
            <v>0</v>
          </cell>
          <cell r="V591">
            <v>0</v>
          </cell>
          <cell r="W591">
            <v>5000</v>
          </cell>
          <cell r="X591">
            <v>5000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5000</v>
          </cell>
          <cell r="AS591">
            <v>5000</v>
          </cell>
          <cell r="AT591">
            <v>4249.9399999999996</v>
          </cell>
          <cell r="AU591">
            <v>4249.9399999999996</v>
          </cell>
        </row>
        <row r="592">
          <cell r="A592">
            <v>586</v>
          </cell>
          <cell r="B592" t="str">
            <v>E5. INSTITUCIONAL</v>
          </cell>
          <cell r="C592" t="str">
            <v>FORTALECER LAS CAPACIDADES DEL ESTADO CON ÉNFASIS EN LA ADMINISTRACIÓN DE JUSTICIA Y EFICIENCIA EN LOS PROCESOS DE REGULACIÓN Y CONTROL, CON DEPENDENCIA Y AUTONOMÍA</v>
          </cell>
          <cell r="D592" t="str">
            <v>FORTALECER LAS CAPACIDADES INSTITUCIONALES</v>
          </cell>
          <cell r="E592">
            <v>0</v>
          </cell>
          <cell r="F592" t="str">
            <v>01: ADMINISTRACIÓN CENTRAL</v>
          </cell>
          <cell r="G592" t="str">
            <v>DIRECCIÓN DE PATROCINIO Y NORMATIVA</v>
          </cell>
          <cell r="H592" t="str">
            <v>SIN PROYECTO</v>
          </cell>
          <cell r="I592" t="str">
            <v>PUBLICACIONES EN PRENSA ESCRITA</v>
          </cell>
          <cell r="J592" t="str">
            <v>NUEVO</v>
          </cell>
          <cell r="K592" t="str">
            <v>53</v>
          </cell>
          <cell r="L592">
            <v>530204</v>
          </cell>
          <cell r="M592" t="str">
            <v>Edición, Impresión, Reproducción, Publicaciones, Suscripciones, Fotocopiado, Traducción, Empastado, Enmarcación, Serigrafía, Fotografía, Carnetización, Filmación e Imágenes Satelitales</v>
          </cell>
          <cell r="N592">
            <v>1701</v>
          </cell>
          <cell r="O592">
            <v>2</v>
          </cell>
          <cell r="P592">
            <v>0</v>
          </cell>
          <cell r="Q592">
            <v>0</v>
          </cell>
          <cell r="R592">
            <v>401</v>
          </cell>
          <cell r="S592">
            <v>0</v>
          </cell>
          <cell r="T592">
            <v>0</v>
          </cell>
          <cell r="U592">
            <v>0</v>
          </cell>
          <cell r="V592">
            <v>0</v>
          </cell>
          <cell r="W592">
            <v>0</v>
          </cell>
          <cell r="X592">
            <v>0</v>
          </cell>
          <cell r="Y592">
            <v>0</v>
          </cell>
          <cell r="Z592">
            <v>0</v>
          </cell>
          <cell r="AA592">
            <v>0</v>
          </cell>
          <cell r="AB592">
            <v>0</v>
          </cell>
          <cell r="AC592">
            <v>500</v>
          </cell>
          <cell r="AD592">
            <v>401</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row>
        <row r="593">
          <cell r="A593">
            <v>587</v>
          </cell>
          <cell r="B593" t="str">
            <v>E5. INSTITUCIONAL</v>
          </cell>
          <cell r="C593" t="str">
            <v>FORTALECER LAS CAPACIDADES DEL ESTADO CON ÉNFASIS EN LA ADMINISTRACIÓN DE JUSTICIA Y EFICIENCIA EN LOS PROCESOS DE REGULACIÓN Y CONTROL, CON DEPENDENCIA Y AUTONOMÍA</v>
          </cell>
          <cell r="D593" t="str">
            <v>FORTALECER LAS CAPACIDADES INSTITUCIONALES</v>
          </cell>
          <cell r="E593">
            <v>0</v>
          </cell>
          <cell r="F593" t="str">
            <v>01: ADMINISTRACIÓN CENTRAL</v>
          </cell>
          <cell r="G593" t="str">
            <v>DIRECCIÓN DE PATROCINIO Y NORMATIVA</v>
          </cell>
          <cell r="H593" t="str">
            <v>SIN PROYECTO</v>
          </cell>
          <cell r="I593" t="str">
            <v>PAGO DE PERITAJES</v>
          </cell>
          <cell r="J593" t="str">
            <v>NUEVO</v>
          </cell>
          <cell r="K593" t="str">
            <v>57</v>
          </cell>
          <cell r="L593">
            <v>570206</v>
          </cell>
          <cell r="M593" t="str">
            <v>Costas Judiciales, Trámites Notariales, Legalización de Documentos y Arreglos Extrajudiciales</v>
          </cell>
          <cell r="N593">
            <v>1701</v>
          </cell>
          <cell r="O593">
            <v>2</v>
          </cell>
          <cell r="P593">
            <v>0</v>
          </cell>
          <cell r="Q593">
            <v>0</v>
          </cell>
          <cell r="R593">
            <v>500</v>
          </cell>
          <cell r="S593">
            <v>0</v>
          </cell>
          <cell r="T593">
            <v>0</v>
          </cell>
          <cell r="U593">
            <v>0</v>
          </cell>
          <cell r="V593">
            <v>0</v>
          </cell>
          <cell r="W593">
            <v>0</v>
          </cell>
          <cell r="X593">
            <v>0</v>
          </cell>
          <cell r="Y593">
            <v>0</v>
          </cell>
          <cell r="Z593">
            <v>0</v>
          </cell>
          <cell r="AA593">
            <v>0</v>
          </cell>
          <cell r="AB593">
            <v>0</v>
          </cell>
          <cell r="AC593">
            <v>500</v>
          </cell>
          <cell r="AD593">
            <v>500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row>
        <row r="594">
          <cell r="A594">
            <v>588</v>
          </cell>
          <cell r="B594" t="str">
            <v>E5. INSTITUCIONAL</v>
          </cell>
          <cell r="C594" t="str">
            <v>FORTALECER LAS CAPACIDADES DEL ESTADO CON ÉNFASIS EN LA ADMINISTRACIÓN DE JUSTICIA Y EFICIENCIA EN LOS PROCESOS DE REGULACIÓN Y CONTROL, CON DEPENDENCIA Y AUTONOMÍA</v>
          </cell>
          <cell r="D594" t="str">
            <v>FORTALECER LAS CAPACIDADES INSTITUCIONALES</v>
          </cell>
          <cell r="E594">
            <v>0</v>
          </cell>
          <cell r="F594" t="str">
            <v>01: ADMINISTRACIÓN CENTRAL</v>
          </cell>
          <cell r="G594" t="str">
            <v>DIRECCIÓN DE PATROCINIO Y NORMATIVA</v>
          </cell>
          <cell r="H594" t="str">
            <v>SIN PROYECTO</v>
          </cell>
          <cell r="I594" t="str">
            <v>CASILLEROS JUDICIALES</v>
          </cell>
          <cell r="J594" t="str">
            <v>NUEVO</v>
          </cell>
          <cell r="K594" t="str">
            <v>53</v>
          </cell>
          <cell r="L594">
            <v>530502</v>
          </cell>
          <cell r="M594" t="str">
            <v>Edificios, Locales y Residencias, Parqueaderos, Casilleros Judiciales y Bancarios (Arrendamiento)</v>
          </cell>
          <cell r="N594">
            <v>1701</v>
          </cell>
          <cell r="O594">
            <v>2</v>
          </cell>
          <cell r="P594">
            <v>0</v>
          </cell>
          <cell r="Q594">
            <v>0</v>
          </cell>
          <cell r="R594">
            <v>50</v>
          </cell>
          <cell r="S594">
            <v>0</v>
          </cell>
          <cell r="T594">
            <v>0</v>
          </cell>
          <cell r="U594">
            <v>0</v>
          </cell>
          <cell r="V594">
            <v>0</v>
          </cell>
          <cell r="W594">
            <v>0</v>
          </cell>
          <cell r="X594">
            <v>0</v>
          </cell>
          <cell r="Y594">
            <v>25</v>
          </cell>
          <cell r="Z594">
            <v>25</v>
          </cell>
          <cell r="AA594">
            <v>0</v>
          </cell>
          <cell r="AB594">
            <v>0</v>
          </cell>
          <cell r="AC594">
            <v>0</v>
          </cell>
          <cell r="AD594">
            <v>0</v>
          </cell>
          <cell r="AE594">
            <v>25</v>
          </cell>
          <cell r="AF594">
            <v>25</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row>
        <row r="595">
          <cell r="A595">
            <v>589</v>
          </cell>
          <cell r="B595" t="str">
            <v>E5. INSTITUCIONAL</v>
          </cell>
          <cell r="C595" t="str">
            <v>FOMENTAR LA ÉTICA PÚBLICA, LA TRANSPARENCIA Y LA LUCHA CONTRA LA CORRUPCIÓN</v>
          </cell>
          <cell r="D595" t="str">
            <v>INCREMENTAR LA OPORTUNIDAD Y CALIDAD EN LA IDENTIFICACIÓN DE LOS ECUATORIANOS Y EXTRANJEROS QUE RESIDEN LEGALMENTE EN EL PAÍS</v>
          </cell>
          <cell r="E595">
            <v>0</v>
          </cell>
          <cell r="F595" t="str">
            <v>55: IDENTIFICACION CEDULACION Y REGISTRO DE HECHOS Y ACTOS RELATIVOS AL ESTADO CIVIL DE LOS CIUDADANOS</v>
          </cell>
          <cell r="G595" t="str">
            <v>DIRECCIÓN DE SERVICIOS DE IDENTIFICACIÓN Y CEDULACIÓN</v>
          </cell>
          <cell r="H595" t="str">
            <v>SIN PROYECTO</v>
          </cell>
          <cell r="I595" t="str">
            <v>ADQUISICIÓN DE 1.000.000 DE LÁMINAS HOLOGRÁFICAS TRANSPARENTES PARA PASAPORTES ORDINARIOS ELECTRÓNICOS PARA LOS EJERCICIOS FISCALES 2024 - 2025</v>
          </cell>
          <cell r="J595" t="str">
            <v>NUEVO</v>
          </cell>
          <cell r="K595" t="str">
            <v>53</v>
          </cell>
          <cell r="L595">
            <v>530807</v>
          </cell>
          <cell r="M595" t="str">
            <v>Materiales de Impresión, Fotografía, Reproducción y Publicaciones</v>
          </cell>
          <cell r="N595">
            <v>1701</v>
          </cell>
          <cell r="O595">
            <v>2</v>
          </cell>
          <cell r="P595">
            <v>0</v>
          </cell>
          <cell r="Q595">
            <v>0</v>
          </cell>
          <cell r="R595">
            <v>1000000</v>
          </cell>
          <cell r="S595">
            <v>0</v>
          </cell>
          <cell r="T595">
            <v>0</v>
          </cell>
          <cell r="U595">
            <v>0</v>
          </cell>
          <cell r="V595">
            <v>0</v>
          </cell>
          <cell r="W595">
            <v>0</v>
          </cell>
          <cell r="X595">
            <v>0</v>
          </cell>
          <cell r="Y595">
            <v>1000000</v>
          </cell>
          <cell r="Z595">
            <v>0</v>
          </cell>
          <cell r="AA595">
            <v>0</v>
          </cell>
          <cell r="AB595">
            <v>1000000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row>
        <row r="596">
          <cell r="A596">
            <v>590</v>
          </cell>
          <cell r="B596" t="str">
            <v>E5. INSTITUCIONAL</v>
          </cell>
          <cell r="C596" t="str">
            <v>FOMENTAR LA ÉTICA PÚBLICA, LA TRANSPARENCIA Y LA LUCHA CONTRA LA CORRUPCIÓN</v>
          </cell>
          <cell r="D596" t="str">
            <v>INCREMENTAR LA OPORTUNIDAD Y CALIDAD EN LA IDENTIFICACIÓN DE LOS ECUATORIANOS Y EXTRANJEROS QUE RESIDEN LEGALMENTE EN EL PAÍS</v>
          </cell>
          <cell r="E596">
            <v>0</v>
          </cell>
          <cell r="F596" t="str">
            <v>55: IDENTIFICACION CEDULACION Y REGISTRO DE HECHOS Y ACTOS RELATIVOS AL ESTADO CIVIL DE LOS CIUDADANOS</v>
          </cell>
          <cell r="G596" t="str">
            <v>DIRECCIÓN DE SERVICIOS DE IDENTIFICACIÓN Y CEDULACIÓN</v>
          </cell>
          <cell r="H596" t="str">
            <v>SIN PROYECTO</v>
          </cell>
          <cell r="I596" t="str">
            <v>ADQUISICIÓN DE LÁMINAS HOLOGRÁFICAS TRANSPARENTES PARA PASAPORTES ELECTRÓNICOS PARA LOS EJERCICIOS FISCALES 2023 - 2024</v>
          </cell>
          <cell r="J596" t="str">
            <v>ARRASTRE</v>
          </cell>
          <cell r="K596" t="str">
            <v>53</v>
          </cell>
          <cell r="L596">
            <v>530807</v>
          </cell>
          <cell r="M596" t="str">
            <v>Materiales de Impresión, Fotografía, Reproducción y Publicaciones</v>
          </cell>
          <cell r="N596">
            <v>1701</v>
          </cell>
          <cell r="O596">
            <v>2</v>
          </cell>
          <cell r="P596">
            <v>0</v>
          </cell>
          <cell r="Q596">
            <v>0</v>
          </cell>
          <cell r="R596">
            <v>486864</v>
          </cell>
          <cell r="S596">
            <v>0</v>
          </cell>
          <cell r="T596">
            <v>0</v>
          </cell>
          <cell r="U596">
            <v>0</v>
          </cell>
          <cell r="V596">
            <v>0</v>
          </cell>
          <cell r="W596">
            <v>486864</v>
          </cell>
          <cell r="X596">
            <v>0</v>
          </cell>
          <cell r="Y596">
            <v>0</v>
          </cell>
          <cell r="Z596">
            <v>486864</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486864</v>
          </cell>
          <cell r="AS596">
            <v>483000</v>
          </cell>
          <cell r="AT596">
            <v>0</v>
          </cell>
          <cell r="AU596">
            <v>0</v>
          </cell>
        </row>
        <row r="597">
          <cell r="A597">
            <v>591</v>
          </cell>
          <cell r="B597" t="str">
            <v>E5. INSTITUCIONAL</v>
          </cell>
          <cell r="C597" t="str">
            <v>FOMENTAR LA ÉTICA PÚBLICA, LA TRANSPARENCIA Y LA LUCHA CONTRA LA CORRUPCIÓN</v>
          </cell>
          <cell r="D597" t="str">
            <v>INCREMENTAR LA OPORTUNIDAD Y CALIDAD EN LA IDENTIFICACIÓN DE LOS ECUATORIANOS Y EXTRANJEROS QUE RESIDEN LEGALMENTE EN EL PAÍS</v>
          </cell>
          <cell r="E597">
            <v>0</v>
          </cell>
          <cell r="F597" t="str">
            <v>55: IDENTIFICACION CEDULACION Y REGISTRO DE HECHOS Y ACTOS RELATIVOS AL ESTADO CIVIL DE LOS CIUDADANOS</v>
          </cell>
          <cell r="G597" t="str">
            <v>DIRECCIÓN DE SERVICIOS DE IDENTIFICACIÓN Y CEDULACIÓN</v>
          </cell>
          <cell r="H597" t="str">
            <v>SIN PROYECTO</v>
          </cell>
          <cell r="I597" t="str">
            <v>ADQUISICIÓN DE LIBRETINES PARA PASAPORTES ORDINARIOS ELECTRÓNICOS PARA LOS EJERCICIOS FISCALES 2023 - 2024</v>
          </cell>
          <cell r="J597" t="str">
            <v>ARRASTRE</v>
          </cell>
          <cell r="K597" t="str">
            <v>53</v>
          </cell>
          <cell r="L597">
            <v>530204</v>
          </cell>
          <cell r="M597" t="str">
            <v>Edición, Impresión, Reproducción, Publicaciones, Suscripciones, Fotocopiado, Traducción, Empastado, Enmarcación, Serigrafía, Fotografía, Carnetización, Filmación e Imágenes Satelitales</v>
          </cell>
          <cell r="N597">
            <v>1701</v>
          </cell>
          <cell r="O597">
            <v>2</v>
          </cell>
          <cell r="P597">
            <v>0</v>
          </cell>
          <cell r="Q597">
            <v>0</v>
          </cell>
          <cell r="R597">
            <v>335300</v>
          </cell>
          <cell r="S597">
            <v>0</v>
          </cell>
          <cell r="T597">
            <v>0</v>
          </cell>
          <cell r="U597">
            <v>0</v>
          </cell>
          <cell r="V597">
            <v>0</v>
          </cell>
          <cell r="W597">
            <v>335300</v>
          </cell>
          <cell r="X597">
            <v>335300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335300</v>
          </cell>
          <cell r="AS597">
            <v>335300</v>
          </cell>
          <cell r="AT597">
            <v>335300</v>
          </cell>
          <cell r="AU597">
            <v>335300</v>
          </cell>
        </row>
        <row r="598">
          <cell r="A598">
            <v>592</v>
          </cell>
          <cell r="B598" t="str">
            <v>E5. INSTITUCIONAL</v>
          </cell>
          <cell r="C598" t="str">
            <v>FOMENTAR LA ÉTICA PÚBLICA, LA TRANSPARENCIA Y LA LUCHA CONTRA LA CORRUPCIÓN</v>
          </cell>
          <cell r="D598" t="str">
            <v>INCREMENTAR LA OPORTUNIDAD Y CALIDAD EN LA IDENTIFICACIÓN DE LOS ECUATORIANOS Y EXTRANJEROS QUE RESIDEN LEGALMENTE EN EL PAÍS</v>
          </cell>
          <cell r="E598">
            <v>0</v>
          </cell>
          <cell r="F598" t="str">
            <v>55: IDENTIFICACION CEDULACION Y REGISTRO DE HECHOS Y ACTOS RELATIVOS AL ESTADO CIVIL DE LOS CIUDADANOS</v>
          </cell>
          <cell r="G598" t="str">
            <v>DIRECCIÓN DE SERVICIOS DE IDENTIFICACIÓN Y CEDULACIÓN</v>
          </cell>
          <cell r="H598" t="str">
            <v>SIN PROYECTO</v>
          </cell>
          <cell r="I598" t="str">
            <v>SUSCRIPCIÓN DE LA DIRECCIÓN GENERAL DE REGISTRO CIVIL, IDENTIFICACIÓN Y CEDULACIÓN AL DIRECTORIO DE CLAVES PÚBLICAS (PKD) DE LA OACI</v>
          </cell>
          <cell r="J598" t="str">
            <v>NUEVO</v>
          </cell>
          <cell r="K598" t="str">
            <v>53</v>
          </cell>
          <cell r="L598">
            <v>530239</v>
          </cell>
          <cell r="M598" t="str">
            <v>Membrecías</v>
          </cell>
          <cell r="N598">
            <v>1701</v>
          </cell>
          <cell r="O598">
            <v>2</v>
          </cell>
          <cell r="P598">
            <v>0</v>
          </cell>
          <cell r="Q598">
            <v>0</v>
          </cell>
          <cell r="R598">
            <v>22436.51</v>
          </cell>
          <cell r="S598">
            <v>0</v>
          </cell>
          <cell r="T598">
            <v>0</v>
          </cell>
          <cell r="U598">
            <v>0</v>
          </cell>
          <cell r="V598">
            <v>0</v>
          </cell>
          <cell r="W598">
            <v>27000</v>
          </cell>
          <cell r="X598">
            <v>22436.51</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25128.89</v>
          </cell>
          <cell r="AS598">
            <v>22436.51</v>
          </cell>
          <cell r="AT598">
            <v>22436.51</v>
          </cell>
          <cell r="AU598">
            <v>22436.51</v>
          </cell>
        </row>
        <row r="599">
          <cell r="A599">
            <v>593</v>
          </cell>
          <cell r="B599" t="str">
            <v>E5. INSTITUCIONAL</v>
          </cell>
          <cell r="C599" t="str">
            <v>FOMENTAR LA ÉTICA PÚBLICA, LA TRANSPARENCIA Y LA LUCHA CONTRA LA CORRUPCIÓN</v>
          </cell>
          <cell r="D599" t="str">
            <v>INCREMENTAR LA OPORTUNIDAD Y CALIDAD EN LA IDENTIFICACIÓN DE LOS ECUATORIANOS Y EXTRANJEROS QUE RESIDEN LEGALMENTE EN EL PAÍS</v>
          </cell>
          <cell r="E599">
            <v>0</v>
          </cell>
          <cell r="F599" t="str">
            <v>55: IDENTIFICACION CEDULACION Y REGISTRO DE HECHOS Y ACTOS RELATIVOS AL ESTADO CIVIL DE LOS CIUDADANOS</v>
          </cell>
          <cell r="G599" t="str">
            <v>DIRECCIÓN DE SERVICIOS DE IDENTIFICACIÓN Y CEDULACIÓN</v>
          </cell>
          <cell r="H599" t="str">
            <v>SIN PROYECTO</v>
          </cell>
          <cell r="I599" t="str">
            <v>ADQUISICIÓN DE CAJAS DE MANTENIMIENTO PARA IMPRESORAS MÜHLBAUER IDENTIFIER 60 PARA LA IMPRESIÓN DE PASAPORTES ORDINARIOS  ELECTRÓNICOS</v>
          </cell>
          <cell r="J599" t="str">
            <v>NUEVO</v>
          </cell>
          <cell r="K599" t="str">
            <v>53</v>
          </cell>
          <cell r="L599">
            <v>530813</v>
          </cell>
          <cell r="M599" t="str">
            <v>Repuestos y Accesorios</v>
          </cell>
          <cell r="N599">
            <v>1701</v>
          </cell>
          <cell r="O599">
            <v>2</v>
          </cell>
          <cell r="P599">
            <v>0</v>
          </cell>
          <cell r="Q599">
            <v>0</v>
          </cell>
          <cell r="R599">
            <v>6000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6000</v>
          </cell>
          <cell r="AH599">
            <v>6000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row>
        <row r="600">
          <cell r="A600">
            <v>594</v>
          </cell>
          <cell r="B600" t="str">
            <v>E5. INSTITUCIONAL</v>
          </cell>
          <cell r="C600" t="str">
            <v>FOMENTAR LA ÉTICA PÚBLICA, LA TRANSPARENCIA Y LA LUCHA CONTRA LA CORRUPCIÓN</v>
          </cell>
          <cell r="D600" t="str">
            <v>INCREMENTAR LA OPORTUNIDAD Y CALIDAD EN LA IDENTIFICACIÓN DE LOS ECUATORIANOS Y EXTRANJEROS QUE RESIDEN LEGALMENTE EN EL PAÍS</v>
          </cell>
          <cell r="E600">
            <v>0</v>
          </cell>
          <cell r="F600" t="str">
            <v>55: IDENTIFICACION CEDULACION Y REGISTRO DE HECHOS Y ACTOS RELATIVOS AL ESTADO CIVIL DE LOS CIUDADANOS</v>
          </cell>
          <cell r="G600" t="str">
            <v>DIRECCIÓN DE SERVICIOS DE IDENTIFICACIÓN Y CEDULACIÓN</v>
          </cell>
          <cell r="H600" t="str">
            <v>SIN PROYECTO</v>
          </cell>
          <cell r="I600" t="str">
            <v>ADQUISICIÓN DE TINTAS PARA IMPRESORAS MÜHLBAUER IDENTIFIER 60 PARA LA  IMPRESIÓN DE PASAPORTES ORDINARIOS ELECTRÓNICOS</v>
          </cell>
          <cell r="J600" t="str">
            <v>NUEVO</v>
          </cell>
          <cell r="K600" t="str">
            <v>53</v>
          </cell>
          <cell r="L600">
            <v>530807</v>
          </cell>
          <cell r="M600" t="str">
            <v>Materiales de Impresión, Fotografía, Reproducción y Publicaciones</v>
          </cell>
          <cell r="N600">
            <v>1701</v>
          </cell>
          <cell r="O600">
            <v>2</v>
          </cell>
          <cell r="P600">
            <v>0</v>
          </cell>
          <cell r="Q600">
            <v>0</v>
          </cell>
          <cell r="R600">
            <v>160000</v>
          </cell>
          <cell r="S600">
            <v>0</v>
          </cell>
          <cell r="T600">
            <v>0</v>
          </cell>
          <cell r="U600">
            <v>0</v>
          </cell>
          <cell r="V600">
            <v>0</v>
          </cell>
          <cell r="W600">
            <v>160000</v>
          </cell>
          <cell r="X600">
            <v>0</v>
          </cell>
          <cell r="Y600">
            <v>0</v>
          </cell>
          <cell r="Z600">
            <v>0</v>
          </cell>
          <cell r="AA600">
            <v>0</v>
          </cell>
          <cell r="AB600">
            <v>160000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row>
        <row r="601">
          <cell r="A601">
            <v>595</v>
          </cell>
          <cell r="B601" t="str">
            <v>E5. INSTITUCIONAL</v>
          </cell>
          <cell r="C601" t="str">
            <v>FOMENTAR LA ÉTICA PÚBLICA, LA TRANSPARENCIA Y LA LUCHA CONTRA LA CORRUPCIÓN</v>
          </cell>
          <cell r="D601" t="str">
            <v>INCREMENTAR LA OPORTUNIDAD Y CALIDAD EN LA IDENTIFICACIÓN DE LOS ECUATORIANOS Y EXTRANJEROS QUE RESIDEN LEGALMENTE EN EL PAÍS</v>
          </cell>
          <cell r="E601">
            <v>0</v>
          </cell>
          <cell r="F601" t="str">
            <v>55: IDENTIFICACION CEDULACION Y REGISTRO DE HECHOS Y ACTOS RELATIVOS AL ESTADO CIVIL DE LOS CIUDADANOS</v>
          </cell>
          <cell r="G601" t="str">
            <v>DIRECCIÓN DE SERVICIOS DE IDENTIFICACIÓN Y CEDULACIÓN</v>
          </cell>
          <cell r="H601" t="str">
            <v>SIN PROYECTO</v>
          </cell>
          <cell r="I601" t="str">
            <v>CONTRATACIÓN DEL SERVICIO DE CALIBRACIÓN DE 3 CALIBRADORES PIE DE REY DIGITALES</v>
          </cell>
          <cell r="J601" t="str">
            <v>NUEVO</v>
          </cell>
          <cell r="K601" t="str">
            <v>53</v>
          </cell>
          <cell r="L601">
            <v>530404</v>
          </cell>
          <cell r="M601" t="str">
            <v>Maquinarias y Equipos (Instalación, Mantenimiento y Reparación)</v>
          </cell>
          <cell r="N601">
            <v>1701</v>
          </cell>
          <cell r="O601">
            <v>2</v>
          </cell>
          <cell r="P601">
            <v>0</v>
          </cell>
          <cell r="Q601">
            <v>0</v>
          </cell>
          <cell r="R601">
            <v>300</v>
          </cell>
          <cell r="S601">
            <v>0</v>
          </cell>
          <cell r="T601">
            <v>0</v>
          </cell>
          <cell r="U601">
            <v>0</v>
          </cell>
          <cell r="V601">
            <v>0</v>
          </cell>
          <cell r="W601">
            <v>0</v>
          </cell>
          <cell r="X601">
            <v>0</v>
          </cell>
          <cell r="Y601">
            <v>0</v>
          </cell>
          <cell r="Z601">
            <v>0</v>
          </cell>
          <cell r="AA601">
            <v>0</v>
          </cell>
          <cell r="AB601">
            <v>0</v>
          </cell>
          <cell r="AC601">
            <v>300</v>
          </cell>
          <cell r="AD601">
            <v>300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row>
        <row r="602">
          <cell r="A602">
            <v>596</v>
          </cell>
          <cell r="B602" t="str">
            <v>E5. INSTITUCIONAL</v>
          </cell>
          <cell r="C602" t="str">
            <v>FOMENTAR LA ÉTICA PÚBLICA, LA TRANSPARENCIA Y LA LUCHA CONTRA LA CORRUPCIÓN</v>
          </cell>
          <cell r="D602" t="str">
            <v>INCREMENTAR LA OPORTUNIDAD Y CALIDAD EN EL REGISTRO DE HECHOS Y ACTOS CIVILES</v>
          </cell>
          <cell r="E602">
            <v>0</v>
          </cell>
          <cell r="F602" t="str">
            <v>55: IDENTIFICACION CEDULACION Y REGISTRO DE HECHOS Y ACTOS RELATIVOS AL ESTADO CIVIL DE LOS CIUDADANOS</v>
          </cell>
          <cell r="G602" t="str">
            <v>DIRECCIÓN DE SERVICIOS DE REGISTRO CIVIL</v>
          </cell>
          <cell r="H602" t="str">
            <v>SIN PROYECTO</v>
          </cell>
          <cell r="I602" t="str">
            <v>CONTRATACIÓN DE SERVICIO POSTAL PARA LA TRANSPORTACIÓN Y ENTREGA DE ESPECIES VALORADAS, DOCUMENTOS DE SEGURIDAD, PASAPORTES ORDINARIOS, TARJETAS ELECTRÓNICAS Y CONSUMIBLES PARA LA EMISIÓN DE CÉDULAS DE IDENTIDAD Y PASAPORTES EN COBERTURA LOCAL Y NACIONAL,</v>
          </cell>
          <cell r="J602" t="str">
            <v>ARRASTRE</v>
          </cell>
          <cell r="K602" t="str">
            <v>53</v>
          </cell>
          <cell r="L602">
            <v>530106</v>
          </cell>
          <cell r="M602" t="str">
            <v>Servicio de Correo</v>
          </cell>
          <cell r="N602">
            <v>1701</v>
          </cell>
          <cell r="O602">
            <v>2</v>
          </cell>
          <cell r="P602">
            <v>0</v>
          </cell>
          <cell r="Q602">
            <v>0</v>
          </cell>
          <cell r="R602">
            <v>263031.23</v>
          </cell>
          <cell r="S602">
            <v>53031.23</v>
          </cell>
          <cell r="T602">
            <v>0</v>
          </cell>
          <cell r="U602">
            <v>30000</v>
          </cell>
          <cell r="V602">
            <v>0</v>
          </cell>
          <cell r="W602">
            <v>30000</v>
          </cell>
          <cell r="X602">
            <v>51890.65</v>
          </cell>
          <cell r="Y602">
            <v>30000</v>
          </cell>
          <cell r="Z602">
            <v>55522.39</v>
          </cell>
          <cell r="AA602">
            <v>30000</v>
          </cell>
          <cell r="AB602">
            <v>61618.19</v>
          </cell>
          <cell r="AC602">
            <v>30000</v>
          </cell>
          <cell r="AD602">
            <v>30000</v>
          </cell>
          <cell r="AE602">
            <v>30000</v>
          </cell>
          <cell r="AF602">
            <v>32000</v>
          </cell>
          <cell r="AG602">
            <v>30000</v>
          </cell>
          <cell r="AH602">
            <v>32000</v>
          </cell>
          <cell r="AI602">
            <v>0</v>
          </cell>
          <cell r="AJ602">
            <v>0</v>
          </cell>
          <cell r="AK602">
            <v>0</v>
          </cell>
          <cell r="AL602">
            <v>0</v>
          </cell>
          <cell r="AM602">
            <v>0</v>
          </cell>
          <cell r="AN602">
            <v>0</v>
          </cell>
          <cell r="AO602">
            <v>0</v>
          </cell>
          <cell r="AP602">
            <v>0</v>
          </cell>
          <cell r="AQ602">
            <v>0</v>
          </cell>
          <cell r="AR602">
            <v>263031.23</v>
          </cell>
          <cell r="AS602">
            <v>263031.23</v>
          </cell>
          <cell r="AT602">
            <v>263031.23</v>
          </cell>
          <cell r="AU602">
            <v>51880.75</v>
          </cell>
        </row>
        <row r="603">
          <cell r="A603">
            <v>597</v>
          </cell>
          <cell r="B603" t="str">
            <v>E5. INSTITUCIONAL</v>
          </cell>
          <cell r="C603" t="str">
            <v>FOMENTAR LA ÉTICA PÚBLICA, LA TRANSPARENCIA Y LA LUCHA CONTRA LA CORRUPCIÓN</v>
          </cell>
          <cell r="D603" t="str">
            <v>INCREMENTAR LA OPORTUNIDAD Y CALIDAD EN EL REGISTRO DE HECHOS Y ACTOS CIVILES</v>
          </cell>
          <cell r="E603">
            <v>0</v>
          </cell>
          <cell r="F603" t="str">
            <v>55: IDENTIFICACION CEDULACION Y REGISTRO DE HECHOS Y ACTOS RELATIVOS AL ESTADO CIVIL DE LOS CIUDADANOS</v>
          </cell>
          <cell r="G603" t="str">
            <v>DIRECCIÓN DE SERVICIOS DE REGISTRO CIVIL</v>
          </cell>
          <cell r="H603" t="str">
            <v>SIN PROYECTO</v>
          </cell>
          <cell r="I603" t="str">
            <v>ADQUISICIÓN DE DOCUMENTOS ÚNICOS, DOBLES, STICKERS Y ÚNICOS COMPUESTOS DE SEGURIDAD PARA LA ENTREGA DE LOS SERVICIOS INSTITUCIONALES A NIVEL NACIONAL DE LA DIGERCIC</v>
          </cell>
          <cell r="J603" t="str">
            <v>NUEVO</v>
          </cell>
          <cell r="K603" t="str">
            <v>53</v>
          </cell>
          <cell r="L603">
            <v>530204</v>
          </cell>
          <cell r="M603" t="str">
            <v>Edición, Impresión, Reproducción, Publicaciones, Suscripciones, Fotocopiado, Traducción, Empastado, Enmarcación, Serigrafía, Fotografía, Carnetización, Filmación e Imágenes Satelitales</v>
          </cell>
          <cell r="N603">
            <v>1701</v>
          </cell>
          <cell r="O603">
            <v>2</v>
          </cell>
          <cell r="P603">
            <v>0</v>
          </cell>
          <cell r="Q603">
            <v>0</v>
          </cell>
          <cell r="R603">
            <v>115678.04</v>
          </cell>
          <cell r="S603">
            <v>0</v>
          </cell>
          <cell r="T603">
            <v>0</v>
          </cell>
          <cell r="U603">
            <v>0</v>
          </cell>
          <cell r="V603">
            <v>0</v>
          </cell>
          <cell r="W603">
            <v>38000</v>
          </cell>
          <cell r="X603">
            <v>0</v>
          </cell>
          <cell r="Y603">
            <v>38000</v>
          </cell>
          <cell r="Z603">
            <v>0</v>
          </cell>
          <cell r="AA603">
            <v>39678.04</v>
          </cell>
          <cell r="AB603">
            <v>0</v>
          </cell>
          <cell r="AC603">
            <v>0</v>
          </cell>
          <cell r="AD603">
            <v>0</v>
          </cell>
          <cell r="AE603">
            <v>0</v>
          </cell>
          <cell r="AF603">
            <v>0</v>
          </cell>
          <cell r="AG603">
            <v>0</v>
          </cell>
          <cell r="AH603">
            <v>0</v>
          </cell>
          <cell r="AI603">
            <v>0</v>
          </cell>
          <cell r="AJ603">
            <v>0</v>
          </cell>
          <cell r="AK603">
            <v>0</v>
          </cell>
          <cell r="AL603">
            <v>115678.04</v>
          </cell>
          <cell r="AM603">
            <v>0</v>
          </cell>
          <cell r="AN603">
            <v>0</v>
          </cell>
          <cell r="AO603">
            <v>0</v>
          </cell>
          <cell r="AP603">
            <v>0</v>
          </cell>
          <cell r="AQ603">
            <v>0</v>
          </cell>
          <cell r="AR603">
            <v>103582.15</v>
          </cell>
          <cell r="AS603">
            <v>103582.15</v>
          </cell>
          <cell r="AT603">
            <v>0</v>
          </cell>
          <cell r="AU603">
            <v>0</v>
          </cell>
        </row>
        <row r="604">
          <cell r="A604">
            <v>598</v>
          </cell>
          <cell r="B604" t="str">
            <v>E5. INSTITUCIONAL</v>
          </cell>
          <cell r="C604" t="str">
            <v>FOMENTAR LA ÉTICA PÚBLICA, LA TRANSPARENCIA Y LA LUCHA CONTRA LA CORRUPCIÓN</v>
          </cell>
          <cell r="D604" t="str">
            <v>INCREMENTAR LA OPORTUNIDAD Y CALIDAD EN EL REGISTRO DE HECHOS Y ACTOS CIVILES</v>
          </cell>
          <cell r="E604">
            <v>0</v>
          </cell>
          <cell r="F604" t="str">
            <v>55: IDENTIFICACION CEDULACION Y REGISTRO DE HECHOS Y ACTOS RELATIVOS AL ESTADO CIVIL DE LOS CIUDADANOS</v>
          </cell>
          <cell r="G604" t="str">
            <v>DIRECCIÓN DE SERVICIOS DE REGISTRO CIVIL</v>
          </cell>
          <cell r="H604" t="str">
            <v>SIN PROYECTO</v>
          </cell>
          <cell r="I604" t="str">
            <v>ADQUISICIÓN DE ESPECIES VALORADAS  PARA LA PRESTACIÓN DE SERVICIOS EN OFICINAS CONSULARES EN EL EXTERIOR</v>
          </cell>
          <cell r="J604" t="str">
            <v>NUEVO</v>
          </cell>
          <cell r="K604" t="str">
            <v>53</v>
          </cell>
          <cell r="L604">
            <v>530204</v>
          </cell>
          <cell r="M604" t="str">
            <v>Edición, Impresión, Reproducción, Publicaciones, Suscripciones, Fotocopiado, Traducción, Empastado, Enmarcación, Serigrafía, Fotografía, Carnetización, Filmación e Imágenes Satelitales</v>
          </cell>
          <cell r="N604">
            <v>1701</v>
          </cell>
          <cell r="O604">
            <v>2</v>
          </cell>
          <cell r="P604">
            <v>0</v>
          </cell>
          <cell r="Q604">
            <v>0</v>
          </cell>
          <cell r="R604">
            <v>12908.64</v>
          </cell>
          <cell r="S604">
            <v>0</v>
          </cell>
          <cell r="T604">
            <v>0</v>
          </cell>
          <cell r="U604">
            <v>0</v>
          </cell>
          <cell r="V604">
            <v>0</v>
          </cell>
          <cell r="W604">
            <v>12908.64</v>
          </cell>
          <cell r="X604">
            <v>0</v>
          </cell>
          <cell r="Y604">
            <v>0</v>
          </cell>
          <cell r="Z604">
            <v>0</v>
          </cell>
          <cell r="AA604">
            <v>0</v>
          </cell>
          <cell r="AB604">
            <v>12908.64</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11527</v>
          </cell>
          <cell r="AS604">
            <v>11527</v>
          </cell>
          <cell r="AT604">
            <v>0</v>
          </cell>
          <cell r="AU604">
            <v>0</v>
          </cell>
        </row>
        <row r="605">
          <cell r="A605">
            <v>599</v>
          </cell>
          <cell r="B605" t="str">
            <v>E5. INSTITUCIONAL</v>
          </cell>
          <cell r="C605" t="str">
            <v>FOMENTAR LA ÉTICA PÚBLICA, LA TRANSPARENCIA Y LA LUCHA CONTRA LA CORRUPCIÓN</v>
          </cell>
          <cell r="D605" t="str">
            <v>INCREMENTAR LA OPORTUNIDAD Y CALIDAD EN EL REGISTRO DE HECHOS Y ACTOS CIVILES</v>
          </cell>
          <cell r="E605">
            <v>0</v>
          </cell>
          <cell r="F605" t="str">
            <v>55: IDENTIFICACION CEDULACION Y REGISTRO DE HECHOS Y ACTOS RELATIVOS AL ESTADO CIVIL DE LOS CIUDADANOS</v>
          </cell>
          <cell r="G605" t="str">
            <v>DIRECCIÓN DE SERVICIOS DE REGISTRO CIVIL</v>
          </cell>
          <cell r="H605" t="str">
            <v>SIN PROYECTO</v>
          </cell>
          <cell r="I605" t="str">
            <v>CONTRATACIÓN DEL SERVICIO DE DESTRUCCIÓN E INCINERACIÓN DE ESPECIES VALORADAS E INSUMOS DE SEGURIDAD</v>
          </cell>
          <cell r="J605" t="str">
            <v>NUEVO</v>
          </cell>
          <cell r="K605" t="str">
            <v>53</v>
          </cell>
          <cell r="L605">
            <v>530225</v>
          </cell>
          <cell r="M605" t="str">
            <v>Servicio de Incineración de Documentos Públicos, Sustancias Estupefacientes y Psicotrópicas, Bienes Defectuosos y/o Caducados, Productos Agropecuarios Decomisados, Desechos de Laboratorio y Otros</v>
          </cell>
          <cell r="N605">
            <v>1701</v>
          </cell>
          <cell r="O605">
            <v>2</v>
          </cell>
          <cell r="P605">
            <v>0</v>
          </cell>
          <cell r="Q605">
            <v>0</v>
          </cell>
          <cell r="R605">
            <v>6000</v>
          </cell>
          <cell r="S605">
            <v>0</v>
          </cell>
          <cell r="T605">
            <v>0</v>
          </cell>
          <cell r="U605">
            <v>0</v>
          </cell>
          <cell r="V605">
            <v>0</v>
          </cell>
          <cell r="W605">
            <v>0</v>
          </cell>
          <cell r="X605">
            <v>0</v>
          </cell>
          <cell r="Y605">
            <v>0</v>
          </cell>
          <cell r="Z605">
            <v>0</v>
          </cell>
          <cell r="AA605">
            <v>0</v>
          </cell>
          <cell r="AB605">
            <v>0</v>
          </cell>
          <cell r="AC605">
            <v>0</v>
          </cell>
          <cell r="AD605">
            <v>0</v>
          </cell>
          <cell r="AE605">
            <v>6000</v>
          </cell>
          <cell r="AF605">
            <v>6000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0</v>
          </cell>
        </row>
        <row r="606">
          <cell r="A606">
            <v>600</v>
          </cell>
          <cell r="B606" t="str">
            <v>E5. INSTITUCIONAL</v>
          </cell>
          <cell r="C606" t="str">
            <v>FOMENTAR LA ÉTICA PÚBLICA, LA TRANSPARENCIA Y LA LUCHA CONTRA LA CORRUPCIÓN</v>
          </cell>
          <cell r="D606" t="str">
            <v>INCREMENTAR LA OFERTA Y PROVISIÓN DE SERVICIOS ELECTRÓNICOS</v>
          </cell>
          <cell r="E606">
            <v>0</v>
          </cell>
          <cell r="F606" t="str">
            <v>55: IDENTIFICACION CEDULACION Y REGISTRO DE HECHOS Y ACTOS RELATIVOS AL ESTADO CIVIL DE LOS CIUDADANOS</v>
          </cell>
          <cell r="G606" t="str">
            <v>DIRECCIÓN DE SERVICIOS ELECTRÓNICOS</v>
          </cell>
          <cell r="H606" t="str">
            <v>SIN PROYECTO</v>
          </cell>
          <cell r="I606" t="str">
            <v>PAGO POR TRANSACCIONES BANCARIAS CAPTURADAS POR INTERNET BOTÓN DE PAGOS COMISIÓN DEL 2% POR LA VENTA DE CERTIFICADOS ELECTRÓNICOS Y DUPLICADO DE CÉDULAS</v>
          </cell>
          <cell r="J606" t="str">
            <v>ARRASTRE</v>
          </cell>
          <cell r="K606" t="str">
            <v>57</v>
          </cell>
          <cell r="L606">
            <v>570203</v>
          </cell>
          <cell r="M606" t="str">
            <v>Comisiones Bancarias</v>
          </cell>
          <cell r="N606">
            <v>1701</v>
          </cell>
          <cell r="O606">
            <v>2</v>
          </cell>
          <cell r="P606">
            <v>0</v>
          </cell>
          <cell r="Q606">
            <v>0</v>
          </cell>
          <cell r="R606">
            <v>6500</v>
          </cell>
          <cell r="S606">
            <v>0</v>
          </cell>
          <cell r="T606">
            <v>0</v>
          </cell>
          <cell r="U606">
            <v>0</v>
          </cell>
          <cell r="V606">
            <v>0</v>
          </cell>
          <cell r="W606">
            <v>6500</v>
          </cell>
          <cell r="X606">
            <v>6500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0</v>
          </cell>
          <cell r="AT606">
            <v>0</v>
          </cell>
          <cell r="AU606">
            <v>0</v>
          </cell>
        </row>
        <row r="607">
          <cell r="A607">
            <v>601</v>
          </cell>
          <cell r="B607" t="str">
            <v>E5. INSTITUCIONAL</v>
          </cell>
          <cell r="C607" t="str">
            <v>FOMENTAR LA ÉTICA PÚBLICA, LA TRANSPARENCIA Y LA LUCHA CONTRA LA CORRUPCIÓN</v>
          </cell>
          <cell r="D607" t="str">
            <v>INCREMENTAR LA OFERTA Y PROVISIÓN DE SERVICIOS ELECTRÓNICOS</v>
          </cell>
          <cell r="E607">
            <v>0</v>
          </cell>
          <cell r="F607" t="str">
            <v>55: IDENTIFICACION CEDULACION Y REGISTRO DE HECHOS Y ACTOS RELATIVOS AL ESTADO CIVIL DE LOS CIUDADANOS</v>
          </cell>
          <cell r="G607" t="str">
            <v>DIRECCIÓN DE SERVICIOS ELECTRÓNICOS</v>
          </cell>
          <cell r="H607" t="str">
            <v>SIN PROYECTO</v>
          </cell>
          <cell r="I607" t="str">
            <v>PAGO AL BANCO CENTRAL POR CONVENIO TERCERO VINCULADO, POR LA PROVISIÓN DE DISPOSITIVOS ELECTRÓNICOS TOKEN  -FIRMAS ELECTRÓNICAS</v>
          </cell>
          <cell r="J607" t="str">
            <v>ARRASTRE</v>
          </cell>
          <cell r="K607" t="str">
            <v>53</v>
          </cell>
          <cell r="L607">
            <v>530228</v>
          </cell>
          <cell r="M607" t="str">
            <v>Servicios de Provisión de Dispositivos Electrónicos y Certificación para Registro de Firmas Digitales</v>
          </cell>
          <cell r="N607">
            <v>1701</v>
          </cell>
          <cell r="O607">
            <v>2</v>
          </cell>
          <cell r="P607">
            <v>0</v>
          </cell>
          <cell r="Q607">
            <v>0</v>
          </cell>
          <cell r="R607">
            <v>38000</v>
          </cell>
          <cell r="S607">
            <v>0</v>
          </cell>
          <cell r="T607">
            <v>0</v>
          </cell>
          <cell r="U607">
            <v>38000</v>
          </cell>
          <cell r="V607">
            <v>38000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38000</v>
          </cell>
          <cell r="AS607">
            <v>38000</v>
          </cell>
          <cell r="AT607">
            <v>38000</v>
          </cell>
          <cell r="AU607">
            <v>16671.87</v>
          </cell>
        </row>
        <row r="608">
          <cell r="A608">
            <v>602</v>
          </cell>
          <cell r="B608" t="str">
            <v>E5. INSTITUCIONAL</v>
          </cell>
          <cell r="C608" t="str">
            <v>FOMENTAR LA ÉTICA PÚBLICA, LA TRANSPARENCIA Y LA LUCHA CONTRA LA CORRUPCIÓN</v>
          </cell>
          <cell r="D608" t="str">
            <v>INCREMENTAR LA OFERTA Y PROVISIÓN DE SERVICIOS ELECTRÓNICOS</v>
          </cell>
          <cell r="E608">
            <v>0</v>
          </cell>
          <cell r="F608" t="str">
            <v>55: IDENTIFICACION CEDULACION Y REGISTRO DE HECHOS Y ACTOS RELATIVOS AL ESTADO CIVIL DE LOS CIUDADANOS</v>
          </cell>
          <cell r="G608" t="str">
            <v>DIRECCIÓN DE SERVICIOS ELECTRÓNICOS</v>
          </cell>
          <cell r="H608" t="str">
            <v>SIN PROYECTO</v>
          </cell>
          <cell r="I608" t="str">
            <v>PAGO AL BANCO CENTRAL POR CONVENIO TERCERO VINCULADO, POR LA PROVISIÓN DE DISPOSITIVOS ELECTRÓNICOS TOKEN  -FIRMAS ELECTRÓNICAS</v>
          </cell>
          <cell r="J608" t="str">
            <v>NUEVO</v>
          </cell>
          <cell r="K608" t="str">
            <v>53</v>
          </cell>
          <cell r="L608">
            <v>530228</v>
          </cell>
          <cell r="M608" t="str">
            <v>Servicios de Provisión de Dispositivos Electrónicos y Certificación para Registro de Firmas Digitales</v>
          </cell>
          <cell r="N608">
            <v>1701</v>
          </cell>
          <cell r="O608">
            <v>2</v>
          </cell>
          <cell r="P608">
            <v>0</v>
          </cell>
          <cell r="Q608">
            <v>0</v>
          </cell>
          <cell r="R608">
            <v>208350</v>
          </cell>
          <cell r="S608">
            <v>0</v>
          </cell>
          <cell r="T608">
            <v>0</v>
          </cell>
          <cell r="U608">
            <v>41670</v>
          </cell>
          <cell r="V608">
            <v>41670</v>
          </cell>
          <cell r="W608">
            <v>41670</v>
          </cell>
          <cell r="X608">
            <v>41670</v>
          </cell>
          <cell r="Y608">
            <v>41670</v>
          </cell>
          <cell r="Z608">
            <v>41670</v>
          </cell>
          <cell r="AA608">
            <v>41670</v>
          </cell>
          <cell r="AB608">
            <v>41670</v>
          </cell>
          <cell r="AC608">
            <v>41670</v>
          </cell>
          <cell r="AD608">
            <v>41670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208350</v>
          </cell>
          <cell r="AS608">
            <v>208350</v>
          </cell>
          <cell r="AT608">
            <v>208350</v>
          </cell>
          <cell r="AU608">
            <v>44042.97</v>
          </cell>
        </row>
        <row r="609">
          <cell r="A609">
            <v>603</v>
          </cell>
          <cell r="B609" t="str">
            <v>E5. INSTITUCIONAL</v>
          </cell>
          <cell r="C609" t="str">
            <v>FOMENTAR LA ÉTICA PÚBLICA, LA TRANSPARENCIA Y LA LUCHA CONTRA LA CORRUPCIÓN</v>
          </cell>
          <cell r="D609" t="str">
            <v>INCREMENTAR LA OFERTA Y PROVISIÓN DE SERVICIOS ELECTRÓNICOS</v>
          </cell>
          <cell r="E609">
            <v>0</v>
          </cell>
          <cell r="F609" t="str">
            <v>55: IDENTIFICACION CEDULACION Y REGISTRO DE HECHOS Y ACTOS RELATIVOS AL ESTADO CIVIL DE LOS CIUDADANOS</v>
          </cell>
          <cell r="G609" t="str">
            <v>DIRECCIÓN DE SERVICIOS ELECTRÓNICOS</v>
          </cell>
          <cell r="H609" t="str">
            <v>SIN PROYECTO</v>
          </cell>
          <cell r="I609" t="str">
            <v>CONTRATACIÓN PARA LA IMPLEMENTACIÓN DEL SERVICIO DE BOT WHATSAPP (CHAT BOT), MAILS INTERACTIVOS Y SOPORTE DE OPERADORES</v>
          </cell>
          <cell r="J609" t="str">
            <v>ARRASTRE</v>
          </cell>
          <cell r="K609" t="str">
            <v>53</v>
          </cell>
          <cell r="L609">
            <v>530105</v>
          </cell>
          <cell r="M609" t="str">
            <v>Telecomunicaciones</v>
          </cell>
          <cell r="N609">
            <v>1701</v>
          </cell>
          <cell r="O609">
            <v>2</v>
          </cell>
          <cell r="P609">
            <v>0</v>
          </cell>
          <cell r="Q609">
            <v>0</v>
          </cell>
          <cell r="R609">
            <v>119160</v>
          </cell>
          <cell r="S609">
            <v>9930</v>
          </cell>
          <cell r="T609">
            <v>9930</v>
          </cell>
          <cell r="U609">
            <v>9930</v>
          </cell>
          <cell r="V609">
            <v>9930</v>
          </cell>
          <cell r="W609">
            <v>9930</v>
          </cell>
          <cell r="X609">
            <v>9930</v>
          </cell>
          <cell r="Y609">
            <v>9930</v>
          </cell>
          <cell r="Z609">
            <v>9930</v>
          </cell>
          <cell r="AA609">
            <v>9930</v>
          </cell>
          <cell r="AB609">
            <v>9930</v>
          </cell>
          <cell r="AC609">
            <v>9930</v>
          </cell>
          <cell r="AD609">
            <v>9930</v>
          </cell>
          <cell r="AE609">
            <v>0</v>
          </cell>
          <cell r="AF609">
            <v>9930</v>
          </cell>
          <cell r="AG609">
            <v>0</v>
          </cell>
          <cell r="AH609">
            <v>9930</v>
          </cell>
          <cell r="AI609">
            <v>0</v>
          </cell>
          <cell r="AJ609">
            <v>9930</v>
          </cell>
          <cell r="AK609">
            <v>0</v>
          </cell>
          <cell r="AL609">
            <v>9930</v>
          </cell>
          <cell r="AM609">
            <v>0</v>
          </cell>
          <cell r="AN609">
            <v>9930</v>
          </cell>
          <cell r="AO609">
            <v>0</v>
          </cell>
          <cell r="AP609">
            <v>9930</v>
          </cell>
          <cell r="AQ609">
            <v>0</v>
          </cell>
          <cell r="AR609">
            <v>0</v>
          </cell>
          <cell r="AS609">
            <v>0</v>
          </cell>
          <cell r="AT609">
            <v>0</v>
          </cell>
          <cell r="AU609">
            <v>0</v>
          </cell>
        </row>
        <row r="610">
          <cell r="A610">
            <v>604</v>
          </cell>
          <cell r="B610" t="str">
            <v>E5. INSTITUCIONAL</v>
          </cell>
          <cell r="C610" t="str">
            <v>FOMENTAR LA ÉTICA PÚBLICA, LA TRANSPARENCIA Y LA LUCHA CONTRA LA CORRUPCIÓN</v>
          </cell>
          <cell r="D610" t="str">
            <v>INCREMENTAR LA OFERTA Y PROVISIÓN DE SERVICIOS ELECTRÓNICOS</v>
          </cell>
          <cell r="E610">
            <v>0</v>
          </cell>
          <cell r="F610" t="str">
            <v>55: IDENTIFICACION CEDULACION Y REGISTRO DE HECHOS Y ACTOS RELATIVOS AL ESTADO CIVIL DE LOS CIUDADANOS</v>
          </cell>
          <cell r="G610" t="str">
            <v>DIRECCIÓN DE SERVICIOS ELECTRÓNICOS</v>
          </cell>
          <cell r="H610" t="str">
            <v>SIN PROYECTO</v>
          </cell>
          <cell r="I610" t="str">
            <v>CONTRATACIÓN PARA LA IMPLEMENTACIÓN DEL SERVICIO DE BOT WHATSAPP (CHAT BOT), MAILS INTERACTIVOS Y SOPORTE DE OPERADORES</v>
          </cell>
          <cell r="J610" t="str">
            <v>ARRASTRE</v>
          </cell>
          <cell r="K610" t="str">
            <v>53</v>
          </cell>
          <cell r="L610">
            <v>530105</v>
          </cell>
          <cell r="M610" t="str">
            <v>Telecomunicaciones</v>
          </cell>
          <cell r="N610">
            <v>1701</v>
          </cell>
          <cell r="O610">
            <v>2</v>
          </cell>
          <cell r="P610">
            <v>0</v>
          </cell>
          <cell r="Q610">
            <v>0</v>
          </cell>
          <cell r="R610">
            <v>19860</v>
          </cell>
          <cell r="S610">
            <v>0</v>
          </cell>
          <cell r="T610">
            <v>0</v>
          </cell>
          <cell r="U610">
            <v>9930</v>
          </cell>
          <cell r="V610">
            <v>9930</v>
          </cell>
          <cell r="W610">
            <v>9930</v>
          </cell>
          <cell r="X610">
            <v>9930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cell r="AS610">
            <v>0</v>
          </cell>
          <cell r="AT610">
            <v>0</v>
          </cell>
          <cell r="AU610">
            <v>0</v>
          </cell>
        </row>
        <row r="611">
          <cell r="A611">
            <v>605</v>
          </cell>
          <cell r="B611" t="str">
            <v>E5. INSTITUCIONAL</v>
          </cell>
          <cell r="C611" t="str">
            <v>FOMENTAR LA ÉTICA PÚBLICA, LA TRANSPARENCIA Y LA LUCHA CONTRA LA CORRUPCIÓN</v>
          </cell>
          <cell r="D611" t="str">
            <v>INCREMENTAR LA OFERTA Y PROVISIÓN DE SERVICIOS ELECTRÓNICOS</v>
          </cell>
          <cell r="E611">
            <v>0</v>
          </cell>
          <cell r="F611" t="str">
            <v>55: IDENTIFICACION CEDULACION Y REGISTRO DE HECHOS Y ACTOS RELATIVOS AL ESTADO CIVIL DE LOS CIUDADANOS</v>
          </cell>
          <cell r="G611" t="str">
            <v>DIRECCIÓN DE SERVICIOS ELECTRÓNICOS</v>
          </cell>
          <cell r="H611" t="str">
            <v>SIN PROYECTO</v>
          </cell>
          <cell r="I611" t="str">
            <v>ADQUISICIÓN DE PÓLIZA DE RESPONSABILIDAD CIVIL A FAVOR DEL ARCOTEL, PARA MANTENER LA ACREDITACIÓN COMO ENTIDAD DE CERTIFICACIÓN Y SERVICIOS RELACIONADOS</v>
          </cell>
          <cell r="J611" t="str">
            <v>NUEVO</v>
          </cell>
          <cell r="K611" t="str">
            <v>57</v>
          </cell>
          <cell r="L611">
            <v>570201</v>
          </cell>
          <cell r="M611" t="str">
            <v>Seguros</v>
          </cell>
          <cell r="N611">
            <v>1701</v>
          </cell>
          <cell r="O611">
            <v>2</v>
          </cell>
          <cell r="P611">
            <v>0</v>
          </cell>
          <cell r="Q611">
            <v>0</v>
          </cell>
          <cell r="R611">
            <v>17000</v>
          </cell>
          <cell r="S611">
            <v>0</v>
          </cell>
          <cell r="T611">
            <v>0</v>
          </cell>
          <cell r="U611">
            <v>0</v>
          </cell>
          <cell r="V611">
            <v>0</v>
          </cell>
          <cell r="W611">
            <v>17000</v>
          </cell>
          <cell r="X611">
            <v>17000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0</v>
          </cell>
          <cell r="AT611">
            <v>0</v>
          </cell>
          <cell r="AU611">
            <v>0</v>
          </cell>
        </row>
        <row r="612">
          <cell r="A612">
            <v>606</v>
          </cell>
          <cell r="B612" t="str">
            <v>E5. INSTITUCIONAL</v>
          </cell>
          <cell r="C612" t="str">
            <v>FOMENTAR LA ÉTICA PÚBLICA, LA TRANSPARENCIA Y LA LUCHA CONTRA LA CORRUPCIÓN</v>
          </cell>
          <cell r="D612" t="str">
            <v>INCREMENTAR LA OFERTA Y PROVISIÓN DE SERVICIOS ELECTRÓNICOS</v>
          </cell>
          <cell r="E612">
            <v>0</v>
          </cell>
          <cell r="F612" t="str">
            <v>55: IDENTIFICACION CEDULACION Y REGISTRO DE HECHOS Y ACTOS RELATIVOS AL ESTADO CIVIL DE LOS CIUDADANOS</v>
          </cell>
          <cell r="G612" t="str">
            <v>DIRECCIÓN DE SERVICIOS ELECTRÓNICOS</v>
          </cell>
          <cell r="H612" t="str">
            <v>SIN PROYECTO</v>
          </cell>
          <cell r="I612" t="str">
            <v>CONTRATACIÓN DEL SERVICIO DE CONTACT CENTER PARA LA ATENCIÓN DE LLAMADAS Y VIDEOLLAMADAS PARA LOS SERVICIOS A CARGO DEL REGISTRO CIVIL</v>
          </cell>
          <cell r="J612" t="str">
            <v>ARRASTRE</v>
          </cell>
          <cell r="K612" t="str">
            <v>53</v>
          </cell>
          <cell r="L612">
            <v>530105</v>
          </cell>
          <cell r="M612" t="str">
            <v>Telecomunicaciones</v>
          </cell>
          <cell r="N612">
            <v>1701</v>
          </cell>
          <cell r="O612">
            <v>2</v>
          </cell>
          <cell r="P612">
            <v>0</v>
          </cell>
          <cell r="Q612">
            <v>0</v>
          </cell>
          <cell r="R612">
            <v>20000</v>
          </cell>
          <cell r="S612">
            <v>0</v>
          </cell>
          <cell r="T612">
            <v>0</v>
          </cell>
          <cell r="U612">
            <v>0</v>
          </cell>
          <cell r="V612">
            <v>0</v>
          </cell>
          <cell r="W612">
            <v>20000</v>
          </cell>
          <cell r="X612">
            <v>20000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20000</v>
          </cell>
          <cell r="AS612">
            <v>20000</v>
          </cell>
          <cell r="AT612">
            <v>20000</v>
          </cell>
          <cell r="AU612">
            <v>0</v>
          </cell>
        </row>
        <row r="613">
          <cell r="A613">
            <v>607</v>
          </cell>
          <cell r="B613" t="str">
            <v>E5. INSTITUCIONAL</v>
          </cell>
          <cell r="C613" t="str">
            <v>FOMENTAR LA ÉTICA PÚBLICA, LA TRANSPARENCIA Y LA LUCHA CONTRA LA CORRUPCIÓN</v>
          </cell>
          <cell r="D613" t="str">
            <v>INCREMENTAR LA OFERTA Y PROVISIÓN DE SERVICIOS ELECTRÓNICOS</v>
          </cell>
          <cell r="E613">
            <v>0</v>
          </cell>
          <cell r="F613" t="str">
            <v>55: IDENTIFICACION CEDULACION Y REGISTRO DE HECHOS Y ACTOS RELATIVOS AL ESTADO CIVIL DE LOS CIUDADANOS</v>
          </cell>
          <cell r="G613" t="str">
            <v>DIRECCIÓN DE SERVICIOS ELECTRÓNICOS</v>
          </cell>
          <cell r="H613" t="str">
            <v>SIN PROYECTO</v>
          </cell>
          <cell r="I613" t="str">
            <v>CONTRATACIÓN DEL SERVICIO DE CONTACT CENTER PARA LA ATENCIÓN DE LLAMADAS Y VIDEOLLAMADAS PARA LOS SERVICIOS A CARGO DEL REGISTRO CIVIL</v>
          </cell>
          <cell r="J613" t="str">
            <v>ARRASTRE</v>
          </cell>
          <cell r="K613" t="str">
            <v>53</v>
          </cell>
          <cell r="L613">
            <v>530105</v>
          </cell>
          <cell r="M613" t="str">
            <v>Telecomunicaciones</v>
          </cell>
          <cell r="N613">
            <v>1701</v>
          </cell>
          <cell r="O613">
            <v>2</v>
          </cell>
          <cell r="P613">
            <v>0</v>
          </cell>
          <cell r="Q613">
            <v>0</v>
          </cell>
          <cell r="R613">
            <v>171000</v>
          </cell>
          <cell r="S613">
            <v>0</v>
          </cell>
          <cell r="T613">
            <v>0</v>
          </cell>
          <cell r="U613">
            <v>57000</v>
          </cell>
          <cell r="V613">
            <v>57000</v>
          </cell>
          <cell r="W613">
            <v>57000</v>
          </cell>
          <cell r="X613">
            <v>57000</v>
          </cell>
          <cell r="Y613">
            <v>57000</v>
          </cell>
          <cell r="Z613">
            <v>57000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171000</v>
          </cell>
          <cell r="AS613">
            <v>171000</v>
          </cell>
          <cell r="AT613">
            <v>171000</v>
          </cell>
          <cell r="AU613">
            <v>97793</v>
          </cell>
        </row>
        <row r="614">
          <cell r="A614">
            <v>608</v>
          </cell>
          <cell r="B614" t="str">
            <v>E5. INSTITUCIONAL</v>
          </cell>
          <cell r="C614" t="str">
            <v>FOMENTAR LA ÉTICA PÚBLICA, LA TRANSPARENCIA Y LA LUCHA CONTRA LA CORRUPCIÓN</v>
          </cell>
          <cell r="D614" t="str">
            <v>INCREMENTAR LA OFERTA Y PROVISIÓN DE SERVICIOS ELECTRÓNICOS</v>
          </cell>
          <cell r="E614">
            <v>0</v>
          </cell>
          <cell r="F614" t="str">
            <v>55: IDENTIFICACION CEDULACION Y REGISTRO DE HECHOS Y ACTOS RELATIVOS AL ESTADO CIVIL DE LOS CIUDADANOS</v>
          </cell>
          <cell r="G614" t="str">
            <v>DIRECCIÓN DE SERVICIOS ELECTRÓNICOS</v>
          </cell>
          <cell r="H614" t="str">
            <v>SIN PROYECTO</v>
          </cell>
          <cell r="I614" t="str">
            <v>CONTRATACIÓN DEL SERVICIO DE CONTACT CENTER PARA LA ATENCIÓN DE LLAMADAS Y VIDEOLLAMADAS PARA LOS SERVICIOS DE LA DIGERCIC</v>
          </cell>
          <cell r="J614" t="str">
            <v>NUEVO</v>
          </cell>
          <cell r="K614" t="str">
            <v>53</v>
          </cell>
          <cell r="L614">
            <v>530105</v>
          </cell>
          <cell r="M614" t="str">
            <v>Telecomunicaciones</v>
          </cell>
          <cell r="N614">
            <v>1701</v>
          </cell>
          <cell r="O614">
            <v>2</v>
          </cell>
          <cell r="P614">
            <v>0</v>
          </cell>
          <cell r="Q614">
            <v>0</v>
          </cell>
          <cell r="R614">
            <v>513520</v>
          </cell>
          <cell r="S614">
            <v>0</v>
          </cell>
          <cell r="T614">
            <v>0</v>
          </cell>
          <cell r="U614">
            <v>0</v>
          </cell>
          <cell r="V614">
            <v>0</v>
          </cell>
          <cell r="W614">
            <v>55000</v>
          </cell>
          <cell r="X614">
            <v>0</v>
          </cell>
          <cell r="Y614">
            <v>55000</v>
          </cell>
          <cell r="Z614">
            <v>0</v>
          </cell>
          <cell r="AA614">
            <v>55000</v>
          </cell>
          <cell r="AB614">
            <v>0</v>
          </cell>
          <cell r="AC614">
            <v>55000</v>
          </cell>
          <cell r="AD614">
            <v>183520</v>
          </cell>
          <cell r="AE614">
            <v>55000</v>
          </cell>
          <cell r="AF614">
            <v>55000</v>
          </cell>
          <cell r="AG614">
            <v>55000</v>
          </cell>
          <cell r="AH614">
            <v>55000</v>
          </cell>
          <cell r="AI614">
            <v>55000</v>
          </cell>
          <cell r="AJ614">
            <v>55000</v>
          </cell>
          <cell r="AK614">
            <v>55000</v>
          </cell>
          <cell r="AL614">
            <v>55000</v>
          </cell>
          <cell r="AM614">
            <v>55000</v>
          </cell>
          <cell r="AN614">
            <v>55000</v>
          </cell>
          <cell r="AO614">
            <v>55000</v>
          </cell>
          <cell r="AP614">
            <v>55000</v>
          </cell>
          <cell r="AQ614">
            <v>0</v>
          </cell>
          <cell r="AR614">
            <v>513520</v>
          </cell>
          <cell r="AS614">
            <v>0</v>
          </cell>
          <cell r="AT614">
            <v>0</v>
          </cell>
          <cell r="AU614">
            <v>0</v>
          </cell>
        </row>
        <row r="615">
          <cell r="A615">
            <v>609</v>
          </cell>
          <cell r="B615" t="str">
            <v>E5. INSTITUCIONAL</v>
          </cell>
          <cell r="C615" t="str">
            <v>FORTALECER LAS CAPACIDADES DEL ESTADO CON ÉNFASIS EN LA ADMINISTRACIÓN DE JUSTICIA Y EFICIENCIA EN LOS PROCESOS DE REGULACIÓN Y CONTROL, CON DEPENDENCIA Y AUTONOMÍA</v>
          </cell>
          <cell r="D615" t="str">
            <v>FORTALECER LAS CAPACIDADES INSTITUCIONALES</v>
          </cell>
          <cell r="E615">
            <v>0</v>
          </cell>
          <cell r="F615" t="str">
            <v>55: IDENTIFICACION CEDULACION Y REGISTRO DE HECHOS Y ACTOS RELATIVOS AL ESTADO CIVIL DE LOS CIUDADANOS</v>
          </cell>
          <cell r="G615" t="str">
            <v>DIRECCIÓN DE SERVICIOS, PROCESOS Y CALIDAD</v>
          </cell>
          <cell r="H615" t="str">
            <v>SIN PROYECTO</v>
          </cell>
          <cell r="I615" t="str">
            <v>CONTRATACIÓN DE UNA CASA CERTIFICADORA PARA LA PRE AUDITORIA Y AUDITORIA DE SEGUIMIENTO DEL SISTEMA DE GESTIÓN DE CALIDAD – DIGERCIC (FASE VIII)</v>
          </cell>
          <cell r="J615" t="str">
            <v>NUEVO</v>
          </cell>
          <cell r="K615" t="str">
            <v>53</v>
          </cell>
          <cell r="L615">
            <v>530602</v>
          </cell>
          <cell r="M615" t="str">
            <v>Servicio de Auditoría</v>
          </cell>
          <cell r="N615">
            <v>1701</v>
          </cell>
          <cell r="O615">
            <v>2</v>
          </cell>
          <cell r="P615">
            <v>0</v>
          </cell>
          <cell r="Q615">
            <v>0</v>
          </cell>
          <cell r="R615">
            <v>20000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20000</v>
          </cell>
          <cell r="AK615">
            <v>0</v>
          </cell>
          <cell r="AL615">
            <v>0</v>
          </cell>
          <cell r="AM615">
            <v>0</v>
          </cell>
          <cell r="AN615">
            <v>0</v>
          </cell>
          <cell r="AO615">
            <v>0</v>
          </cell>
          <cell r="AP615">
            <v>0</v>
          </cell>
          <cell r="AQ615">
            <v>0</v>
          </cell>
          <cell r="AR615">
            <v>0</v>
          </cell>
          <cell r="AS615">
            <v>0</v>
          </cell>
          <cell r="AT615">
            <v>0</v>
          </cell>
          <cell r="AU615">
            <v>0</v>
          </cell>
        </row>
        <row r="616">
          <cell r="A616">
            <v>610</v>
          </cell>
          <cell r="B616" t="str">
            <v>E5. INSTITUCIONAL</v>
          </cell>
          <cell r="C616" t="str">
            <v>FORTALECER LAS CAPACIDADES DEL ESTADO CON ÉNFASIS EN LA ADMINISTRACIÓN DE JUSTICIA Y EFICIENCIA EN LOS PROCESOS DE REGULACIÓN Y CONTROL, CON DEPENDENCIA Y AUTONOMÍA</v>
          </cell>
          <cell r="D616" t="str">
            <v>INCREMENTAR LOS NIVELES DE SATISFACCIÓN DE LOS USUARIOS</v>
          </cell>
          <cell r="E616">
            <v>0</v>
          </cell>
          <cell r="F616" t="str">
            <v>55: IDENTIFICACION CEDULACION Y REGISTRO DE HECHOS Y ACTOS RELATIVOS AL ESTADO CIVIL DE LOS CIUDADANOS</v>
          </cell>
          <cell r="G616" t="str">
            <v>DIRECCIÓN DE SOPORTE E INTEROPERABILIDAD TI</v>
          </cell>
          <cell r="H616" t="str">
            <v>SIN PROYECTO</v>
          </cell>
          <cell r="I616" t="str">
            <v>ADQUISICIÓN DE PARQUE TECNOLÓGICO (COMPUTADORAS Y LAPTOP) PARA LA DIGERCIC</v>
          </cell>
          <cell r="J616" t="str">
            <v>NUEVO</v>
          </cell>
          <cell r="K616" t="str">
            <v>84</v>
          </cell>
          <cell r="L616">
            <v>840107</v>
          </cell>
          <cell r="M616" t="str">
            <v>Equipos, Sistemas y Paquetes Informáticos</v>
          </cell>
          <cell r="N616">
            <v>1701</v>
          </cell>
          <cell r="O616">
            <v>2</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row>
        <row r="617">
          <cell r="A617">
            <v>611</v>
          </cell>
          <cell r="B617" t="str">
            <v>E5. INSTITUCIONAL</v>
          </cell>
          <cell r="C617" t="str">
            <v>FORTALECER LAS CAPACIDADES DEL ESTADO CON ÉNFASIS EN LA ADMINISTRACIÓN DE JUSTICIA Y EFICIENCIA EN LOS PROCESOS DE REGULACIÓN Y CONTROL, CON DEPENDENCIA Y AUTONOMÍA</v>
          </cell>
          <cell r="D617" t="str">
            <v>INCREMENTAR LOS NIVELES DE SATISFACCIÓN DE LOS USUARIOS</v>
          </cell>
          <cell r="E617">
            <v>0</v>
          </cell>
          <cell r="F617" t="str">
            <v>55: IDENTIFICACION CEDULACION Y REGISTRO DE HECHOS Y ACTOS RELATIVOS AL ESTADO CIVIL DE LOS CIUDADANOS</v>
          </cell>
          <cell r="G617" t="str">
            <v>DIRECCIÓN DE SOPORTE E INTEROPERABILIDAD TI</v>
          </cell>
          <cell r="H617" t="str">
            <v>SIN PROYECTO</v>
          </cell>
          <cell r="I617" t="str">
            <v>ADQUISICIÓN  DE PARTES Y PIEZAS PARA LA REPONTENSIACIÓN DE EQUIPOS INFORMÁTICOS</v>
          </cell>
          <cell r="J617" t="str">
            <v>NUEVO</v>
          </cell>
          <cell r="K617" t="str">
            <v>53</v>
          </cell>
          <cell r="L617">
            <v>531411</v>
          </cell>
          <cell r="M617" t="str">
            <v>Partes y Repuestos</v>
          </cell>
          <cell r="N617">
            <v>1701</v>
          </cell>
          <cell r="O617">
            <v>2</v>
          </cell>
          <cell r="P617">
            <v>0</v>
          </cell>
          <cell r="Q617">
            <v>0</v>
          </cell>
          <cell r="R617">
            <v>6300</v>
          </cell>
          <cell r="S617">
            <v>0</v>
          </cell>
          <cell r="T617">
            <v>0</v>
          </cell>
          <cell r="U617">
            <v>0</v>
          </cell>
          <cell r="V617">
            <v>0</v>
          </cell>
          <cell r="W617">
            <v>0</v>
          </cell>
          <cell r="X617">
            <v>0</v>
          </cell>
          <cell r="Y617">
            <v>6300</v>
          </cell>
          <cell r="Z617">
            <v>0</v>
          </cell>
          <cell r="AA617">
            <v>0</v>
          </cell>
          <cell r="AB617">
            <v>6300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6300</v>
          </cell>
          <cell r="AS617">
            <v>0</v>
          </cell>
          <cell r="AT617">
            <v>0</v>
          </cell>
          <cell r="AU617">
            <v>0</v>
          </cell>
        </row>
        <row r="618">
          <cell r="A618">
            <v>612</v>
          </cell>
          <cell r="B618" t="str">
            <v>E5. INSTITUCIONAL</v>
          </cell>
          <cell r="C618" t="str">
            <v>FORTALECER LAS CAPACIDADES DEL ESTADO CON ÉNFASIS EN LA ADMINISTRACIÓN DE JUSTICIA Y EFICIENCIA EN LOS PROCESOS DE REGULACIÓN Y CONTROL, CON DEPENDENCIA Y AUTONOMÍA</v>
          </cell>
          <cell r="D618" t="str">
            <v>INCREMENTAR LOS NIVELES DE SATISFACCIÓN DE LOS USUARIOS</v>
          </cell>
          <cell r="E618">
            <v>0</v>
          </cell>
          <cell r="F618" t="str">
            <v>55: IDENTIFICACION CEDULACION Y REGISTRO DE HECHOS Y ACTOS RELATIVOS AL ESTADO CIVIL DE LOS CIUDADANOS</v>
          </cell>
          <cell r="G618" t="str">
            <v>DIRECCIÓN DE SOPORTE E INTEROPERABILIDAD TI</v>
          </cell>
          <cell r="H618" t="str">
            <v>SIN PROYECTO</v>
          </cell>
          <cell r="I618" t="str">
            <v>ADQUISICIÓN  DE KITS DE  HERRAMIENTAS PARA SOPORTE</v>
          </cell>
          <cell r="J618" t="str">
            <v>NUEVO</v>
          </cell>
          <cell r="K618" t="str">
            <v>53</v>
          </cell>
          <cell r="L618">
            <v>531411</v>
          </cell>
          <cell r="M618" t="str">
            <v>Partes y Repuestos</v>
          </cell>
          <cell r="N618">
            <v>1701</v>
          </cell>
          <cell r="O618">
            <v>2</v>
          </cell>
          <cell r="P618">
            <v>0</v>
          </cell>
          <cell r="Q618">
            <v>0</v>
          </cell>
          <cell r="R618">
            <v>6300</v>
          </cell>
          <cell r="S618">
            <v>0</v>
          </cell>
          <cell r="T618">
            <v>0</v>
          </cell>
          <cell r="U618">
            <v>0</v>
          </cell>
          <cell r="V618">
            <v>0</v>
          </cell>
          <cell r="W618">
            <v>0</v>
          </cell>
          <cell r="X618">
            <v>0</v>
          </cell>
          <cell r="Y618">
            <v>6300</v>
          </cell>
          <cell r="Z618">
            <v>0</v>
          </cell>
          <cell r="AA618">
            <v>0</v>
          </cell>
          <cell r="AB618">
            <v>6300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cell r="AS618">
            <v>0</v>
          </cell>
          <cell r="AT618">
            <v>0</v>
          </cell>
          <cell r="AU618">
            <v>0</v>
          </cell>
        </row>
        <row r="619">
          <cell r="A619">
            <v>613</v>
          </cell>
          <cell r="B619" t="str">
            <v>E5. INSTITUCIONAL</v>
          </cell>
          <cell r="C619" t="str">
            <v>FORTALECER LAS CAPACIDADES DEL ESTADO CON ÉNFASIS EN LA ADMINISTRACIÓN DE JUSTICIA Y EFICIENCIA EN LOS PROCESOS DE REGULACIÓN Y CONTROL, CON DEPENDENCIA Y AUTONOMÍA</v>
          </cell>
          <cell r="D619" t="str">
            <v>INCREMENTAR LOS NIVELES DE SATISFACCIÓN DE LOS USUARIOS</v>
          </cell>
          <cell r="E619">
            <v>0</v>
          </cell>
          <cell r="F619" t="str">
            <v>55: IDENTIFICACION CEDULACION Y REGISTRO DE HECHOS Y ACTOS RELATIVOS AL ESTADO CIVIL DE LOS CIUDADANOS</v>
          </cell>
          <cell r="G619" t="str">
            <v>DIRECCIÓN DE SOPORTE E INTEROPERABILIDAD TI</v>
          </cell>
          <cell r="H619" t="str">
            <v>SIN PROYECTO</v>
          </cell>
          <cell r="I619" t="str">
            <v>ADQUISICIÓN DE SERVICIO DE OFIMÁTICA EN LA NUBE</v>
          </cell>
          <cell r="J619" t="str">
            <v>NUEVO</v>
          </cell>
          <cell r="K619" t="str">
            <v>84</v>
          </cell>
          <cell r="L619">
            <v>840107</v>
          </cell>
          <cell r="M619" t="str">
            <v>Equipos, Sistemas y Paquetes Informáticos</v>
          </cell>
          <cell r="N619">
            <v>1701</v>
          </cell>
          <cell r="O619">
            <v>2</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cell r="AS619">
            <v>0</v>
          </cell>
          <cell r="AT619">
            <v>0</v>
          </cell>
          <cell r="AU619">
            <v>0</v>
          </cell>
        </row>
        <row r="620">
          <cell r="A620">
            <v>614</v>
          </cell>
          <cell r="B620" t="str">
            <v>E5. INSTITUCIONAL</v>
          </cell>
          <cell r="C620" t="str">
            <v>FORTALECER LAS CAPACIDADES DEL ESTADO CON ÉNFASIS EN LA ADMINISTRACIÓN DE JUSTICIA Y EFICIENCIA EN LOS PROCESOS DE REGULACIÓN Y CONTROL, CON DEPENDENCIA Y AUTONOMÍA</v>
          </cell>
          <cell r="D620" t="str">
            <v>INCREMENTAR LOS NIVELES DE SATISFACCIÓN DE LOS USUARIOS</v>
          </cell>
          <cell r="E620">
            <v>0</v>
          </cell>
          <cell r="F620" t="str">
            <v>55: IDENTIFICACION CEDULACION Y REGISTRO DE HECHOS Y ACTOS RELATIVOS AL ESTADO CIVIL DE LOS CIUDADANOS</v>
          </cell>
          <cell r="G620" t="str">
            <v>DIRECCIÓN DE SOPORTE E INTEROPERABILIDAD TI</v>
          </cell>
          <cell r="H620" t="str">
            <v>SIN PROYECTO</v>
          </cell>
          <cell r="I620" t="str">
            <v>ACTUALIZACIÓN DE LA PLATAFORMA DEL SISTEMA DE GESTIÓN DE REQUERIMIENTOS DE TIC (MESA DE AYUDA)</v>
          </cell>
          <cell r="J620" t="str">
            <v>ARRASTRE</v>
          </cell>
          <cell r="K620" t="str">
            <v>53</v>
          </cell>
          <cell r="L620">
            <v>530701</v>
          </cell>
          <cell r="M620" t="str">
            <v>Desarrollo, Actualización, Asistencia Técnica y Soporte de Sistemas Informáticos</v>
          </cell>
          <cell r="N620">
            <v>1701</v>
          </cell>
          <cell r="O620">
            <v>2</v>
          </cell>
          <cell r="P620">
            <v>0</v>
          </cell>
          <cell r="Q620">
            <v>0</v>
          </cell>
          <cell r="R620">
            <v>6400</v>
          </cell>
          <cell r="S620">
            <v>0</v>
          </cell>
          <cell r="T620">
            <v>0</v>
          </cell>
          <cell r="U620">
            <v>6400</v>
          </cell>
          <cell r="V620">
            <v>6400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6400</v>
          </cell>
          <cell r="AS620">
            <v>6400</v>
          </cell>
          <cell r="AT620">
            <v>6300</v>
          </cell>
          <cell r="AU620">
            <v>6300</v>
          </cell>
        </row>
        <row r="621">
          <cell r="A621">
            <v>615</v>
          </cell>
          <cell r="B621" t="str">
            <v>E5. INSTITUCIONAL</v>
          </cell>
          <cell r="C621" t="str">
            <v>FORTALECER LAS CAPACIDADES DEL ESTADO CON ÉNFASIS EN LA ADMINISTRACIÓN DE JUSTICIA Y EFICIENCIA EN LOS PROCESOS DE REGULACIÓN Y CONTROL, CON DEPENDENCIA Y AUTONOMÍA</v>
          </cell>
          <cell r="D621" t="str">
            <v>INCREMENTAR LOS NIVELES DE SATISFACCIÓN DE LOS USUARIOS</v>
          </cell>
          <cell r="E621">
            <v>0</v>
          </cell>
          <cell r="F621" t="str">
            <v>55: IDENTIFICACION CEDULACION Y REGISTRO DE HECHOS Y ACTOS RELATIVOS AL ESTADO CIVIL DE LOS CIUDADANOS</v>
          </cell>
          <cell r="G621" t="str">
            <v>DIRECCIÓN DE SOPORTE E INTEROPERABILIDAD TI</v>
          </cell>
          <cell r="H621" t="str">
            <v>SIN PROYECTO</v>
          </cell>
          <cell r="I621" t="str">
            <v>ADQUISICIÓN DE LICENCIAS DE VIDEO CONFERENCIA PARA LA DIRECCIÓN GENERAL DE REGISTRO CIVIL, IDENTIFICACIÓN Y CEDULACIÓN</v>
          </cell>
          <cell r="J621" t="str">
            <v>ARRASTRE</v>
          </cell>
          <cell r="K621" t="str">
            <v>53</v>
          </cell>
          <cell r="L621">
            <v>530702</v>
          </cell>
          <cell r="M621" t="str">
            <v>Arrendamiento y Licencias de Uso de Paquetes Informáticos</v>
          </cell>
          <cell r="N621">
            <v>1701</v>
          </cell>
          <cell r="O621">
            <v>2</v>
          </cell>
          <cell r="P621">
            <v>0</v>
          </cell>
          <cell r="Q621">
            <v>0</v>
          </cell>
          <cell r="R621">
            <v>2124</v>
          </cell>
          <cell r="S621">
            <v>0</v>
          </cell>
          <cell r="T621">
            <v>0</v>
          </cell>
          <cell r="U621">
            <v>2124</v>
          </cell>
          <cell r="V621">
            <v>2124</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2124</v>
          </cell>
          <cell r="AS621">
            <v>2124</v>
          </cell>
          <cell r="AT621">
            <v>2124</v>
          </cell>
          <cell r="AU621">
            <v>2124</v>
          </cell>
        </row>
        <row r="622">
          <cell r="A622">
            <v>616</v>
          </cell>
          <cell r="B622" t="str">
            <v>E5. INSTITUCIONAL</v>
          </cell>
          <cell r="C622" t="str">
            <v>FORTALECER LAS CAPACIDADES DEL ESTADO CON ÉNFASIS EN LA ADMINISTRACIÓN DE JUSTICIA Y EFICIENCIA EN LOS PROCESOS DE REGULACIÓN Y CONTROL, CON DEPENDENCIA Y AUTONOMÍA</v>
          </cell>
          <cell r="D622" t="str">
            <v>INCREMENTAR LOS NIVELES DE SATISFACCIÓN DE LOS USUARIOS</v>
          </cell>
          <cell r="E622">
            <v>0</v>
          </cell>
          <cell r="F622" t="str">
            <v>55: IDENTIFICACION CEDULACION Y REGISTRO DE HECHOS Y ACTOS RELATIVOS AL ESTADO CIVIL DE LOS CIUDADANOS</v>
          </cell>
          <cell r="G622" t="str">
            <v>DIRECCIÓN DE SOPORTE E INTEROPERABILIDAD TI</v>
          </cell>
          <cell r="H622" t="str">
            <v>SIN PROYECTO</v>
          </cell>
          <cell r="I622" t="str">
            <v>ADQUISICIÓN  DE KITS PARA REPOTENCIACION DE EQUIPOS INFORMATICOS</v>
          </cell>
          <cell r="J622" t="str">
            <v>ARRASTRE</v>
          </cell>
          <cell r="K622" t="str">
            <v>53</v>
          </cell>
          <cell r="L622">
            <v>530813</v>
          </cell>
          <cell r="M622" t="str">
            <v>Equipos, Sistemas y Paquetes Informáticos</v>
          </cell>
          <cell r="N622">
            <v>1701</v>
          </cell>
          <cell r="O622">
            <v>2</v>
          </cell>
          <cell r="P622">
            <v>0</v>
          </cell>
          <cell r="Q622">
            <v>0</v>
          </cell>
          <cell r="R622">
            <v>6356</v>
          </cell>
          <cell r="S622">
            <v>0</v>
          </cell>
          <cell r="T622">
            <v>0</v>
          </cell>
          <cell r="U622">
            <v>6356</v>
          </cell>
          <cell r="V622">
            <v>0</v>
          </cell>
          <cell r="W622">
            <v>0</v>
          </cell>
          <cell r="X622">
            <v>0</v>
          </cell>
          <cell r="Y622">
            <v>0</v>
          </cell>
          <cell r="Z622">
            <v>6356</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6356</v>
          </cell>
          <cell r="AS622">
            <v>0</v>
          </cell>
          <cell r="AT622">
            <v>0</v>
          </cell>
          <cell r="AU622">
            <v>0</v>
          </cell>
        </row>
        <row r="623">
          <cell r="A623">
            <v>617</v>
          </cell>
          <cell r="B623" t="str">
            <v>E5. INSTITUCIONAL</v>
          </cell>
          <cell r="C623" t="str">
            <v>FORTALECER LAS CAPACIDADES DEL ESTADO CON ÉNFASIS EN LA ADMINISTRACIÓN DE JUSTICIA Y EFICIENCIA EN LOS PROCESOS DE REGULACIÓN Y CONTROL, CON DEPENDENCIA Y AUTONOMÍA</v>
          </cell>
          <cell r="D623" t="str">
            <v>INCREMENTAR LOS NIVELES DE SATISFACCIÓN DE LOS USUARIOS</v>
          </cell>
          <cell r="E623">
            <v>0</v>
          </cell>
          <cell r="F623" t="str">
            <v>55: IDENTIFICACION CEDULACION Y REGISTRO DE HECHOS Y ACTOS RELATIVOS AL ESTADO CIVIL DE LOS CIUDADANOS</v>
          </cell>
          <cell r="G623" t="str">
            <v>DIRECCIÓN DE TECNOLOGÍAS DE LA INFORMACIÓN TI</v>
          </cell>
          <cell r="H623" t="str">
            <v>SIN PROYECTO</v>
          </cell>
          <cell r="I623" t="str">
            <v>CONTRATAR LA PRESTACIÓN DEL SERVICIO DE HORAS DE DESARROLLO DE SOFTWARE BAJO DEMANDA PARA LOS SISTEMAS DE LA DIRECCIÓN GENERAL DE REGISTRO CIVIL, IDENTIFICACIÓN Y CEDULACIÓN</v>
          </cell>
          <cell r="J623" t="str">
            <v>NUEVO</v>
          </cell>
          <cell r="K623" t="str">
            <v>53</v>
          </cell>
          <cell r="L623">
            <v>530601</v>
          </cell>
          <cell r="M623" t="str">
            <v>Consultoría, Asesoría e Investigación Especializada</v>
          </cell>
          <cell r="N623">
            <v>1701</v>
          </cell>
          <cell r="O623">
            <v>2</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row>
        <row r="624">
          <cell r="A624">
            <v>618</v>
          </cell>
          <cell r="B624" t="str">
            <v>E5. INSTITUCIONAL</v>
          </cell>
          <cell r="C624" t="str">
            <v>FORTALECER LAS CAPACIDADES DEL ESTADO CON ÉNFASIS EN LA ADMINISTRACIÓN DE JUSTICIA Y EFICIENCIA EN LOS PROCESOS DE REGULACIÓN Y CONTROL, CON DEPENDENCIA Y AUTONOMÍA</v>
          </cell>
          <cell r="D624" t="str">
            <v>INCREMENTAR LOS NIVELES DE SATISFACCIÓN DE LOS USUARIOS</v>
          </cell>
          <cell r="E624">
            <v>0</v>
          </cell>
          <cell r="F624" t="str">
            <v>55: IDENTIFICACION CEDULACION Y REGISTRO DE HECHOS Y ACTOS RELATIVOS AL ESTADO CIVIL DE LOS CIUDADANOS</v>
          </cell>
          <cell r="G624" t="str">
            <v>DIRECCIÓN DE TECNOLOGÍAS DE LA INFORMACIÓN TI</v>
          </cell>
          <cell r="H624" t="str">
            <v>SIN PROYECTO</v>
          </cell>
          <cell r="I624" t="str">
            <v>CONTRATACIÓN DE ESPECIALISTAS PARA LA DIRECCIÓN DE GESTIÓN DE TECNOLOGÍAS DE LA INFORMACIÓN TI, DE LA DIRECCIÓN GENERAL DEL REGISTRO CIVIL IDENTIFICACIÓN Y CEDULACIÓN</v>
          </cell>
          <cell r="J624" t="str">
            <v>NUEVO</v>
          </cell>
          <cell r="K624" t="str">
            <v>53</v>
          </cell>
          <cell r="L624">
            <v>530606</v>
          </cell>
          <cell r="M624" t="str">
            <v>Honorarios por Contratos Civiles de Servicios</v>
          </cell>
          <cell r="N624">
            <v>1701</v>
          </cell>
          <cell r="O624">
            <v>2</v>
          </cell>
          <cell r="P624">
            <v>0</v>
          </cell>
          <cell r="Q624">
            <v>0</v>
          </cell>
          <cell r="R624">
            <v>131398.39999999999</v>
          </cell>
          <cell r="S624">
            <v>0</v>
          </cell>
          <cell r="T624">
            <v>0</v>
          </cell>
          <cell r="U624">
            <v>20462.240000000002</v>
          </cell>
          <cell r="V624">
            <v>0</v>
          </cell>
          <cell r="W624">
            <v>20462.240000000002</v>
          </cell>
          <cell r="X624">
            <v>13139.84</v>
          </cell>
          <cell r="Y624">
            <v>20462.240000000002</v>
          </cell>
          <cell r="Z624">
            <v>13139.84</v>
          </cell>
          <cell r="AA624">
            <v>20462.240000000002</v>
          </cell>
          <cell r="AB624">
            <v>13139.84</v>
          </cell>
          <cell r="AC624">
            <v>8258.24</v>
          </cell>
          <cell r="AD624">
            <v>13139.84</v>
          </cell>
          <cell r="AE624">
            <v>8258.24</v>
          </cell>
          <cell r="AF624">
            <v>13139.84</v>
          </cell>
          <cell r="AG624">
            <v>8258.24</v>
          </cell>
          <cell r="AH624">
            <v>13139.84</v>
          </cell>
          <cell r="AI624">
            <v>8258.24</v>
          </cell>
          <cell r="AJ624">
            <v>13139.84</v>
          </cell>
          <cell r="AK624">
            <v>8258.24</v>
          </cell>
          <cell r="AL624">
            <v>13139.84</v>
          </cell>
          <cell r="AM624">
            <v>8258.24</v>
          </cell>
          <cell r="AN624">
            <v>13139.84</v>
          </cell>
          <cell r="AO624">
            <v>0</v>
          </cell>
          <cell r="AP624">
            <v>13139.84</v>
          </cell>
          <cell r="AQ624">
            <v>0</v>
          </cell>
          <cell r="AR624">
            <v>131398.39999999999</v>
          </cell>
          <cell r="AS624">
            <v>117320</v>
          </cell>
          <cell r="AT624">
            <v>0</v>
          </cell>
          <cell r="AU624">
            <v>0</v>
          </cell>
        </row>
        <row r="625">
          <cell r="A625">
            <v>619</v>
          </cell>
          <cell r="B625" t="str">
            <v>E5. INSTITUCIONAL</v>
          </cell>
          <cell r="C625" t="str">
            <v>FORTALECER LAS CAPACIDADES DEL ESTADO CON ÉNFASIS EN LA ADMINISTRACIÓN DE JUSTICIA Y EFICIENCIA EN LOS PROCESOS DE REGULACIÓN Y CONTROL, CON DEPENDENCIA Y AUTONOMÍA</v>
          </cell>
          <cell r="D625" t="str">
            <v>FORTALECER LAS CAPACIDADES INSTITUCIONALES</v>
          </cell>
          <cell r="E625">
            <v>0</v>
          </cell>
          <cell r="F625" t="str">
            <v>01: ADMINISTRACIÓN CENTRAL</v>
          </cell>
          <cell r="G625" t="str">
            <v>DIRECCIÓN FINANCIERA</v>
          </cell>
          <cell r="H625" t="str">
            <v>SIN PROYECTO</v>
          </cell>
          <cell r="I625" t="str">
            <v>TRASLADOS EN COMISIONES DE SERVICIOS PARA FUNCIONARIOS Y SERVIDORES DE LA DIGERCIC</v>
          </cell>
          <cell r="J625" t="str">
            <v>NUEVO</v>
          </cell>
          <cell r="K625" t="str">
            <v>53</v>
          </cell>
          <cell r="L625">
            <v>530303</v>
          </cell>
          <cell r="M625" t="str">
            <v>Viáticos y Subsistencias en el Interior</v>
          </cell>
          <cell r="N625">
            <v>1701</v>
          </cell>
          <cell r="O625">
            <v>2</v>
          </cell>
          <cell r="P625">
            <v>0</v>
          </cell>
          <cell r="Q625">
            <v>0</v>
          </cell>
          <cell r="R625">
            <v>20000</v>
          </cell>
          <cell r="S625">
            <v>5931.61</v>
          </cell>
          <cell r="T625">
            <v>5931.61</v>
          </cell>
          <cell r="U625">
            <v>5931.61</v>
          </cell>
          <cell r="V625">
            <v>5931.61</v>
          </cell>
          <cell r="W625">
            <v>5931.61</v>
          </cell>
          <cell r="X625">
            <v>5931.61</v>
          </cell>
          <cell r="Y625">
            <v>5931.61</v>
          </cell>
          <cell r="Z625">
            <v>2205.17</v>
          </cell>
          <cell r="AA625">
            <v>5931.61</v>
          </cell>
          <cell r="AB625">
            <v>0</v>
          </cell>
          <cell r="AC625">
            <v>5931.61</v>
          </cell>
          <cell r="AD625">
            <v>0</v>
          </cell>
          <cell r="AE625">
            <v>5931.61</v>
          </cell>
          <cell r="AF625">
            <v>0</v>
          </cell>
          <cell r="AG625">
            <v>5931.61</v>
          </cell>
          <cell r="AH625">
            <v>0</v>
          </cell>
          <cell r="AI625">
            <v>5931.61</v>
          </cell>
          <cell r="AJ625">
            <v>0</v>
          </cell>
          <cell r="AK625">
            <v>2165.04</v>
          </cell>
          <cell r="AL625">
            <v>0</v>
          </cell>
          <cell r="AM625">
            <v>0</v>
          </cell>
          <cell r="AN625">
            <v>0</v>
          </cell>
          <cell r="AO625">
            <v>0</v>
          </cell>
          <cell r="AP625">
            <v>0</v>
          </cell>
          <cell r="AQ625">
            <v>0</v>
          </cell>
          <cell r="AR625">
            <v>20000</v>
          </cell>
          <cell r="AS625">
            <v>16028.42</v>
          </cell>
          <cell r="AT625">
            <v>5877.83</v>
          </cell>
          <cell r="AU625">
            <v>5877.83</v>
          </cell>
        </row>
        <row r="626">
          <cell r="A626">
            <v>620</v>
          </cell>
          <cell r="B626" t="str">
            <v>E5. INSTITUCIONAL</v>
          </cell>
          <cell r="C626" t="str">
            <v>FORTALECER LAS CAPACIDADES DEL ESTADO CON ÉNFASIS EN LA ADMINISTRACIÓN DE JUSTICIA Y EFICIENCIA EN LOS PROCESOS DE REGULACIÓN Y CONTROL, CON DEPENDENCIA Y AUTONOMÍA</v>
          </cell>
          <cell r="D626" t="str">
            <v>FORTALECER LAS CAPACIDADES INSTITUCIONALES</v>
          </cell>
          <cell r="E626">
            <v>0</v>
          </cell>
          <cell r="F626" t="str">
            <v>01: ADMINISTRACIÓN CENTRAL</v>
          </cell>
          <cell r="G626" t="str">
            <v>DIRECCIÓN FINANCIERA</v>
          </cell>
          <cell r="H626" t="str">
            <v>SIN PROYECTO</v>
          </cell>
          <cell r="I626" t="str">
            <v>TRASLADOS EN COMISIONES DE SERVICIOS PARA FUNCIONARIOS Y SERVIDORES DE LA DIGERCIC</v>
          </cell>
          <cell r="J626" t="str">
            <v>NUEVO</v>
          </cell>
          <cell r="K626" t="str">
            <v>53</v>
          </cell>
          <cell r="L626">
            <v>530301</v>
          </cell>
          <cell r="M626" t="str">
            <v>Pasajes al Interior</v>
          </cell>
          <cell r="N626">
            <v>1701</v>
          </cell>
          <cell r="O626">
            <v>2</v>
          </cell>
          <cell r="P626">
            <v>0</v>
          </cell>
          <cell r="Q626">
            <v>0</v>
          </cell>
          <cell r="R626">
            <v>1000</v>
          </cell>
          <cell r="S626">
            <v>83</v>
          </cell>
          <cell r="T626">
            <v>83</v>
          </cell>
          <cell r="U626">
            <v>83</v>
          </cell>
          <cell r="V626">
            <v>83</v>
          </cell>
          <cell r="W626">
            <v>83</v>
          </cell>
          <cell r="X626">
            <v>83</v>
          </cell>
          <cell r="Y626">
            <v>83</v>
          </cell>
          <cell r="Z626">
            <v>83</v>
          </cell>
          <cell r="AA626">
            <v>83</v>
          </cell>
          <cell r="AB626">
            <v>83</v>
          </cell>
          <cell r="AC626">
            <v>83</v>
          </cell>
          <cell r="AD626">
            <v>83</v>
          </cell>
          <cell r="AE626">
            <v>83</v>
          </cell>
          <cell r="AF626">
            <v>83</v>
          </cell>
          <cell r="AG626">
            <v>83</v>
          </cell>
          <cell r="AH626">
            <v>83</v>
          </cell>
          <cell r="AI626">
            <v>83</v>
          </cell>
          <cell r="AJ626">
            <v>83</v>
          </cell>
          <cell r="AK626">
            <v>83</v>
          </cell>
          <cell r="AL626">
            <v>83</v>
          </cell>
          <cell r="AM626">
            <v>85</v>
          </cell>
          <cell r="AN626">
            <v>85</v>
          </cell>
          <cell r="AO626">
            <v>85</v>
          </cell>
          <cell r="AP626">
            <v>85</v>
          </cell>
          <cell r="AQ626">
            <v>0</v>
          </cell>
          <cell r="AR626">
            <v>1000</v>
          </cell>
          <cell r="AS626">
            <v>1000</v>
          </cell>
          <cell r="AT626">
            <v>13.75</v>
          </cell>
          <cell r="AU626">
            <v>13.75</v>
          </cell>
        </row>
        <row r="627">
          <cell r="A627">
            <v>621</v>
          </cell>
          <cell r="B627" t="str">
            <v>E5. INSTITUCIONAL</v>
          </cell>
          <cell r="C627" t="str">
            <v>FORTALECER LAS CAPACIDADES DEL ESTADO CON ÉNFASIS EN LA ADMINISTRACIÓN DE JUSTICIA Y EFICIENCIA EN LOS PROCESOS DE REGULACIÓN Y CONTROL, CON DEPENDENCIA Y AUTONOMÍA</v>
          </cell>
          <cell r="D627" t="str">
            <v>FORTALECER LAS CAPACIDADES INSTITUCIONALES</v>
          </cell>
          <cell r="E627">
            <v>0</v>
          </cell>
          <cell r="F627" t="str">
            <v>01: ADMINISTRACIÓN CENTRAL</v>
          </cell>
          <cell r="G627" t="str">
            <v>DIRECCIÓN FINANCIERA</v>
          </cell>
          <cell r="H627" t="str">
            <v>SIN PROYECTO</v>
          </cell>
          <cell r="I627" t="str">
            <v>TRASLADOS EN COMISIONES DE SERVICIOS PARA FUNCIONARIOS Y SERVIDORES DE LA DIGERCIC</v>
          </cell>
          <cell r="J627" t="str">
            <v>NUEVO</v>
          </cell>
          <cell r="K627" t="str">
            <v>53</v>
          </cell>
          <cell r="L627">
            <v>530502</v>
          </cell>
          <cell r="M627" t="str">
            <v>Edificios, Locales y Residencias, Parqueaderos, Casilleros Judiciales y Bancarios (Arrendamiento)</v>
          </cell>
          <cell r="N627">
            <v>1701</v>
          </cell>
          <cell r="O627">
            <v>2</v>
          </cell>
          <cell r="P627">
            <v>0</v>
          </cell>
          <cell r="Q627">
            <v>0</v>
          </cell>
          <cell r="R627">
            <v>750</v>
          </cell>
          <cell r="S627">
            <v>61</v>
          </cell>
          <cell r="T627">
            <v>61</v>
          </cell>
          <cell r="U627">
            <v>61</v>
          </cell>
          <cell r="V627">
            <v>61</v>
          </cell>
          <cell r="W627">
            <v>61</v>
          </cell>
          <cell r="X627">
            <v>61</v>
          </cell>
          <cell r="Y627">
            <v>63</v>
          </cell>
          <cell r="Z627">
            <v>63</v>
          </cell>
          <cell r="AA627">
            <v>63</v>
          </cell>
          <cell r="AB627">
            <v>63</v>
          </cell>
          <cell r="AC627">
            <v>63</v>
          </cell>
          <cell r="AD627">
            <v>63</v>
          </cell>
          <cell r="AE627">
            <v>63</v>
          </cell>
          <cell r="AF627">
            <v>63</v>
          </cell>
          <cell r="AG627">
            <v>63</v>
          </cell>
          <cell r="AH627">
            <v>63</v>
          </cell>
          <cell r="AI627">
            <v>63</v>
          </cell>
          <cell r="AJ627">
            <v>63</v>
          </cell>
          <cell r="AK627">
            <v>63</v>
          </cell>
          <cell r="AL627">
            <v>63</v>
          </cell>
          <cell r="AM627">
            <v>63</v>
          </cell>
          <cell r="AN627">
            <v>63</v>
          </cell>
          <cell r="AO627">
            <v>63</v>
          </cell>
          <cell r="AP627">
            <v>63</v>
          </cell>
          <cell r="AQ627">
            <v>0</v>
          </cell>
          <cell r="AR627">
            <v>750</v>
          </cell>
          <cell r="AS627">
            <v>750</v>
          </cell>
          <cell r="AT627">
            <v>0</v>
          </cell>
          <cell r="AU627">
            <v>0</v>
          </cell>
        </row>
        <row r="628">
          <cell r="A628">
            <v>622</v>
          </cell>
          <cell r="B628" t="str">
            <v>E5. INSTITUCIONAL</v>
          </cell>
          <cell r="C628" t="str">
            <v>FORTALECER LAS CAPACIDADES DEL ESTADO CON ÉNFASIS EN LA ADMINISTRACIÓN DE JUSTICIA Y EFICIENCIA EN LOS PROCESOS DE REGULACIÓN Y CONTROL, CON DEPENDENCIA Y AUTONOMÍA</v>
          </cell>
          <cell r="D628" t="str">
            <v>FORTALECER LAS CAPACIDADES INSTITUCIONALES</v>
          </cell>
          <cell r="E628">
            <v>0</v>
          </cell>
          <cell r="F628" t="str">
            <v>01: ADMINISTRACIÓN CENTRAL</v>
          </cell>
          <cell r="G628" t="str">
            <v>DIRECCIÓN FINANCIERA</v>
          </cell>
          <cell r="H628" t="str">
            <v>SIN PROYECTO</v>
          </cell>
          <cell r="I628" t="str">
            <v>TRASLADOS EN COMISIONES DE SERVICIOS PARA FUNCIONARIOS Y SERVIDORES DE LA DIGERCIC</v>
          </cell>
          <cell r="J628" t="str">
            <v>NUEVO</v>
          </cell>
          <cell r="K628" t="str">
            <v>53</v>
          </cell>
          <cell r="L628">
            <v>530803</v>
          </cell>
          <cell r="M628" t="str">
            <v>Lubricantes</v>
          </cell>
          <cell r="N628">
            <v>1701</v>
          </cell>
          <cell r="O628">
            <v>2</v>
          </cell>
          <cell r="P628">
            <v>0</v>
          </cell>
          <cell r="Q628">
            <v>0</v>
          </cell>
          <cell r="R628">
            <v>0</v>
          </cell>
          <cell r="S628">
            <v>145.80000000000001</v>
          </cell>
          <cell r="T628">
            <v>0</v>
          </cell>
          <cell r="U628">
            <v>146</v>
          </cell>
          <cell r="V628">
            <v>0</v>
          </cell>
          <cell r="W628">
            <v>146</v>
          </cell>
          <cell r="X628">
            <v>0</v>
          </cell>
          <cell r="Y628">
            <v>145.80000000000001</v>
          </cell>
          <cell r="Z628">
            <v>0</v>
          </cell>
          <cell r="AA628">
            <v>145.80000000000001</v>
          </cell>
          <cell r="AB628">
            <v>0</v>
          </cell>
          <cell r="AC628">
            <v>145.80000000000001</v>
          </cell>
          <cell r="AD628">
            <v>0</v>
          </cell>
          <cell r="AE628">
            <v>145.80000000000001</v>
          </cell>
          <cell r="AF628">
            <v>0</v>
          </cell>
          <cell r="AG628">
            <v>145.80000000000001</v>
          </cell>
          <cell r="AH628">
            <v>0</v>
          </cell>
          <cell r="AI628">
            <v>145.80000000000001</v>
          </cell>
          <cell r="AJ628">
            <v>0</v>
          </cell>
          <cell r="AK628">
            <v>145.80000000000001</v>
          </cell>
          <cell r="AL628">
            <v>0</v>
          </cell>
          <cell r="AM628">
            <v>145.80000000000001</v>
          </cell>
          <cell r="AN628">
            <v>0</v>
          </cell>
          <cell r="AO628">
            <v>145.80000000000001</v>
          </cell>
          <cell r="AP628">
            <v>0</v>
          </cell>
          <cell r="AQ628">
            <v>0</v>
          </cell>
          <cell r="AR628">
            <v>0</v>
          </cell>
          <cell r="AS628">
            <v>0</v>
          </cell>
          <cell r="AT628">
            <v>0</v>
          </cell>
          <cell r="AU628">
            <v>0</v>
          </cell>
        </row>
        <row r="629">
          <cell r="A629">
            <v>623</v>
          </cell>
          <cell r="B629" t="str">
            <v>E5. INSTITUCIONAL</v>
          </cell>
          <cell r="C629" t="str">
            <v>FORTALECER LAS CAPACIDADES DEL ESTADO CON ÉNFASIS EN LA ADMINISTRACIÓN DE JUSTICIA Y EFICIENCIA EN LOS PROCESOS DE REGULACIÓN Y CONTROL, CON DEPENDENCIA Y AUTONOMÍA</v>
          </cell>
          <cell r="D629" t="str">
            <v>FORTALECER LAS CAPACIDADES INSTITUCIONALES</v>
          </cell>
          <cell r="E629">
            <v>0</v>
          </cell>
          <cell r="F629" t="str">
            <v>01: ADMINISTRACIÓN CENTRAL</v>
          </cell>
          <cell r="G629" t="str">
            <v>DIRECCIÓN FINANCIERA</v>
          </cell>
          <cell r="H629" t="str">
            <v>SIN PROYECTO</v>
          </cell>
          <cell r="I629" t="str">
            <v>TRASLADOS EN COMISIONES DE SERVICIOS PARA FUNCIONARIOS Y SERVIDORES DE LA DIGERCIC</v>
          </cell>
          <cell r="J629" t="str">
            <v>NUEVO</v>
          </cell>
          <cell r="K629" t="str">
            <v>57</v>
          </cell>
          <cell r="L629">
            <v>570102</v>
          </cell>
          <cell r="M629" t="str">
            <v>Tasas Generales, Impuestos, Contribuciones, Permisos, Licencias y Patentes</v>
          </cell>
          <cell r="N629">
            <v>1701</v>
          </cell>
          <cell r="O629">
            <v>2</v>
          </cell>
          <cell r="P629">
            <v>0</v>
          </cell>
          <cell r="Q629">
            <v>0</v>
          </cell>
          <cell r="R629">
            <v>1000</v>
          </cell>
          <cell r="S629">
            <v>83</v>
          </cell>
          <cell r="T629">
            <v>83</v>
          </cell>
          <cell r="U629">
            <v>83</v>
          </cell>
          <cell r="V629">
            <v>83</v>
          </cell>
          <cell r="W629">
            <v>83</v>
          </cell>
          <cell r="X629">
            <v>83</v>
          </cell>
          <cell r="Y629">
            <v>83</v>
          </cell>
          <cell r="Z629">
            <v>83</v>
          </cell>
          <cell r="AA629">
            <v>83</v>
          </cell>
          <cell r="AB629">
            <v>83</v>
          </cell>
          <cell r="AC629">
            <v>83</v>
          </cell>
          <cell r="AD629">
            <v>83</v>
          </cell>
          <cell r="AE629">
            <v>83</v>
          </cell>
          <cell r="AF629">
            <v>83</v>
          </cell>
          <cell r="AG629">
            <v>83</v>
          </cell>
          <cell r="AH629">
            <v>83</v>
          </cell>
          <cell r="AI629">
            <v>85</v>
          </cell>
          <cell r="AJ629">
            <v>85</v>
          </cell>
          <cell r="AK629">
            <v>85</v>
          </cell>
          <cell r="AL629">
            <v>85</v>
          </cell>
          <cell r="AM629">
            <v>83</v>
          </cell>
          <cell r="AN629">
            <v>83</v>
          </cell>
          <cell r="AO629">
            <v>83</v>
          </cell>
          <cell r="AP629">
            <v>83</v>
          </cell>
          <cell r="AQ629">
            <v>0</v>
          </cell>
          <cell r="AR629">
            <v>1000</v>
          </cell>
          <cell r="AS629">
            <v>1000</v>
          </cell>
          <cell r="AT629">
            <v>22.6</v>
          </cell>
          <cell r="AU629">
            <v>22.6</v>
          </cell>
        </row>
        <row r="630">
          <cell r="A630">
            <v>624</v>
          </cell>
          <cell r="B630" t="str">
            <v>E5. INSTITUCIONAL</v>
          </cell>
          <cell r="C630" t="str">
            <v>FORTALECER LAS CAPACIDADES DEL ESTADO CON ÉNFASIS EN LA ADMINISTRACIÓN DE JUSTICIA Y EFICIENCIA EN LOS PROCESOS DE REGULACIÓN Y CONTROL, CON DEPENDENCIA Y AUTONOMÍA</v>
          </cell>
          <cell r="D630" t="str">
            <v>FORTALECER LAS CAPACIDADES INSTITUCIONALES</v>
          </cell>
          <cell r="E630">
            <v>0</v>
          </cell>
          <cell r="F630" t="str">
            <v>01: ADMINISTRACIÓN CENTRAL</v>
          </cell>
          <cell r="G630" t="str">
            <v>DIRECCIÓN FINANCIERA</v>
          </cell>
          <cell r="H630" t="str">
            <v>SIN PROYECTO</v>
          </cell>
          <cell r="I630" t="str">
            <v>TRASLADOS EN COMISIONES DE SERVICIOS PARA FUNCIONARIOS Y SERVIDORES DE LA DIGERCIC</v>
          </cell>
          <cell r="J630" t="str">
            <v>NUEVO</v>
          </cell>
          <cell r="K630" t="str">
            <v>53</v>
          </cell>
          <cell r="L630">
            <v>530304</v>
          </cell>
          <cell r="M630" t="str">
            <v>Viáticos y Subsistencias en el Exterior</v>
          </cell>
          <cell r="N630">
            <v>1701</v>
          </cell>
          <cell r="O630">
            <v>2</v>
          </cell>
          <cell r="P630">
            <v>0</v>
          </cell>
          <cell r="Q630">
            <v>0</v>
          </cell>
          <cell r="R630">
            <v>17500</v>
          </cell>
          <cell r="S630">
            <v>0</v>
          </cell>
          <cell r="T630">
            <v>0</v>
          </cell>
          <cell r="U630">
            <v>0</v>
          </cell>
          <cell r="V630">
            <v>0</v>
          </cell>
          <cell r="W630">
            <v>0</v>
          </cell>
          <cell r="X630">
            <v>0</v>
          </cell>
          <cell r="Y630">
            <v>0</v>
          </cell>
          <cell r="Z630">
            <v>0</v>
          </cell>
          <cell r="AA630">
            <v>0</v>
          </cell>
          <cell r="AB630">
            <v>0</v>
          </cell>
          <cell r="AC630">
            <v>8750</v>
          </cell>
          <cell r="AD630">
            <v>8750</v>
          </cell>
          <cell r="AE630">
            <v>0</v>
          </cell>
          <cell r="AF630">
            <v>0</v>
          </cell>
          <cell r="AG630">
            <v>0</v>
          </cell>
          <cell r="AH630">
            <v>0</v>
          </cell>
          <cell r="AI630">
            <v>0</v>
          </cell>
          <cell r="AJ630">
            <v>0</v>
          </cell>
          <cell r="AK630">
            <v>0</v>
          </cell>
          <cell r="AL630">
            <v>0</v>
          </cell>
          <cell r="AM630">
            <v>8750</v>
          </cell>
          <cell r="AN630">
            <v>8750</v>
          </cell>
          <cell r="AO630">
            <v>0</v>
          </cell>
          <cell r="AP630">
            <v>0</v>
          </cell>
          <cell r="AQ630">
            <v>0</v>
          </cell>
          <cell r="AR630">
            <v>0</v>
          </cell>
          <cell r="AS630">
            <v>0</v>
          </cell>
          <cell r="AT630">
            <v>0</v>
          </cell>
          <cell r="AU630">
            <v>0</v>
          </cell>
        </row>
        <row r="631">
          <cell r="A631">
            <v>625</v>
          </cell>
          <cell r="B631" t="str">
            <v>E5. INSTITUCIONAL</v>
          </cell>
          <cell r="C631" t="str">
            <v>FORTALECER LAS CAPACIDADES DEL ESTADO CON ÉNFASIS EN LA ADMINISTRACIÓN DE JUSTICIA Y EFICIENCIA EN LOS PROCESOS DE REGULACIÓN Y CONTROL, CON DEPENDENCIA Y AUTONOMÍA</v>
          </cell>
          <cell r="D631" t="str">
            <v>FORTALECER LAS CAPACIDADES INSTITUCIONALES</v>
          </cell>
          <cell r="E631">
            <v>0</v>
          </cell>
          <cell r="F631" t="str">
            <v>01: ADMINISTRACIÓN CENTRAL</v>
          </cell>
          <cell r="G631" t="str">
            <v>DIRECCIÓN FINANCIERA</v>
          </cell>
          <cell r="H631" t="str">
            <v>SIN PROYECTO</v>
          </cell>
          <cell r="I631" t="str">
            <v>TRASLADOS EN COMISIONES DE SERVICIOS PARA FUNCIONARIOS Y SERVIDORES DE LA DIGERCIC PAGO DE AÑOS ANTERIORES</v>
          </cell>
          <cell r="J631" t="str">
            <v>ARRASTRE</v>
          </cell>
          <cell r="K631" t="str">
            <v>53</v>
          </cell>
          <cell r="L631">
            <v>530303</v>
          </cell>
          <cell r="M631" t="str">
            <v>Viáticos y Subsistencias en el Interior</v>
          </cell>
          <cell r="N631">
            <v>1701</v>
          </cell>
          <cell r="O631">
            <v>2</v>
          </cell>
          <cell r="P631">
            <v>0</v>
          </cell>
          <cell r="Q631">
            <v>0</v>
          </cell>
          <cell r="R631">
            <v>2000</v>
          </cell>
          <cell r="S631">
            <v>1000</v>
          </cell>
          <cell r="T631">
            <v>1000</v>
          </cell>
          <cell r="U631">
            <v>1000</v>
          </cell>
          <cell r="V631">
            <v>1000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2000</v>
          </cell>
          <cell r="AS631">
            <v>2000</v>
          </cell>
          <cell r="AT631">
            <v>960</v>
          </cell>
          <cell r="AU631">
            <v>960</v>
          </cell>
        </row>
        <row r="632">
          <cell r="A632">
            <v>626</v>
          </cell>
          <cell r="B632" t="str">
            <v>E5. INSTITUCIONAL</v>
          </cell>
          <cell r="C632" t="str">
            <v>FORTALECER LAS CAPACIDADES DEL ESTADO CON ÉNFASIS EN LA ADMINISTRACIÓN DE JUSTICIA Y EFICIENCIA EN LOS PROCESOS DE REGULACIÓN Y CONTROL, CON DEPENDENCIA Y AUTONOMÍA</v>
          </cell>
          <cell r="D632" t="str">
            <v>FORTALECER LAS CAPACIDADES INSTITUCIONALES</v>
          </cell>
          <cell r="E632">
            <v>0</v>
          </cell>
          <cell r="F632" t="str">
            <v>01: ADMINISTRACIÓN CENTRAL</v>
          </cell>
          <cell r="G632" t="str">
            <v>DIRECCIÓN FINANCIERA</v>
          </cell>
          <cell r="H632" t="str">
            <v>SIN PROYECTO</v>
          </cell>
          <cell r="I632" t="str">
            <v>TRASLADOS EN COMISIONES DE SERVICIOS PARA FUNCIONARIOS Y SERVIDORES DE LA DIGERCIC PAGO DE AÑOS ANTERIORES</v>
          </cell>
          <cell r="J632" t="str">
            <v>ARRASTRE</v>
          </cell>
          <cell r="K632" t="str">
            <v>53</v>
          </cell>
          <cell r="L632">
            <v>530301</v>
          </cell>
          <cell r="M632" t="str">
            <v>Pasajes al Interior</v>
          </cell>
          <cell r="N632">
            <v>1701</v>
          </cell>
          <cell r="O632">
            <v>2</v>
          </cell>
          <cell r="P632">
            <v>0</v>
          </cell>
          <cell r="Q632">
            <v>0</v>
          </cell>
          <cell r="R632">
            <v>500</v>
          </cell>
          <cell r="S632">
            <v>200</v>
          </cell>
          <cell r="T632">
            <v>200</v>
          </cell>
          <cell r="U632">
            <v>150</v>
          </cell>
          <cell r="V632">
            <v>150</v>
          </cell>
          <cell r="W632">
            <v>150</v>
          </cell>
          <cell r="X632">
            <v>150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500</v>
          </cell>
          <cell r="AS632">
            <v>500</v>
          </cell>
          <cell r="AT632">
            <v>0</v>
          </cell>
          <cell r="AU632">
            <v>0</v>
          </cell>
        </row>
        <row r="633">
          <cell r="A633">
            <v>627</v>
          </cell>
          <cell r="B633" t="str">
            <v>E5. INSTITUCIONAL</v>
          </cell>
          <cell r="C633" t="str">
            <v>FORTALECER LAS CAPACIDADES DEL ESTADO CON ÉNFASIS EN LA ADMINISTRACIÓN DE JUSTICIA Y EFICIENCIA EN LOS PROCESOS DE REGULACIÓN Y CONTROL, CON DEPENDENCIA Y AUTONOMÍA</v>
          </cell>
          <cell r="D633" t="str">
            <v>FORTALECER LAS CAPACIDADES INSTITUCIONALES</v>
          </cell>
          <cell r="E633">
            <v>0</v>
          </cell>
          <cell r="F633" t="str">
            <v>01: ADMINISTRACIÓN CENTRAL</v>
          </cell>
          <cell r="G633" t="str">
            <v>DIRECCIÓN FINANCIERA</v>
          </cell>
          <cell r="H633" t="str">
            <v>SIN PROYECTO</v>
          </cell>
          <cell r="I633" t="str">
            <v>TRASLADOS EN COMISIONES DE SERVICIOS PARA FUNCIONARIOS Y SERVIDORES DE LA DIGERCIC PAGO DE AÑOS ANTERIORES</v>
          </cell>
          <cell r="J633" t="str">
            <v>ARRASTRE</v>
          </cell>
          <cell r="K633" t="str">
            <v>53</v>
          </cell>
          <cell r="L633">
            <v>530502</v>
          </cell>
          <cell r="M633" t="str">
            <v>Edificios, Locales y Residencias, Parqueaderos, Casilleros Judiciales y Bancarios (Arrendamiento)</v>
          </cell>
          <cell r="N633">
            <v>1701</v>
          </cell>
          <cell r="O633">
            <v>2</v>
          </cell>
          <cell r="P633">
            <v>0</v>
          </cell>
          <cell r="Q633">
            <v>0</v>
          </cell>
          <cell r="R633">
            <v>200</v>
          </cell>
          <cell r="S633">
            <v>100</v>
          </cell>
          <cell r="T633">
            <v>100</v>
          </cell>
          <cell r="U633">
            <v>100</v>
          </cell>
          <cell r="V633">
            <v>100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200</v>
          </cell>
          <cell r="AS633">
            <v>200</v>
          </cell>
          <cell r="AT633">
            <v>16</v>
          </cell>
          <cell r="AU633">
            <v>16</v>
          </cell>
        </row>
        <row r="634">
          <cell r="A634">
            <v>628</v>
          </cell>
          <cell r="B634" t="str">
            <v>E5. INSTITUCIONAL</v>
          </cell>
          <cell r="C634" t="str">
            <v>FORTALECER LAS CAPACIDADES DEL ESTADO CON ÉNFASIS EN LA ADMINISTRACIÓN DE JUSTICIA Y EFICIENCIA EN LOS PROCESOS DE REGULACIÓN Y CONTROL, CON DEPENDENCIA Y AUTONOMÍA</v>
          </cell>
          <cell r="D634" t="str">
            <v>FORTALECER LAS CAPACIDADES INSTITUCIONALES</v>
          </cell>
          <cell r="E634">
            <v>0</v>
          </cell>
          <cell r="F634" t="str">
            <v>01: ADMINISTRACIÓN CENTRAL</v>
          </cell>
          <cell r="G634" t="str">
            <v>DIRECCIÓN FINANCIERA</v>
          </cell>
          <cell r="H634" t="str">
            <v>SIN PROYECTO</v>
          </cell>
          <cell r="I634" t="str">
            <v>TRASLADOS EN COMISIONES DE SERVICIOS PARA FUNCIONARIOS Y SERVIDORES DE LA DIGERCIC PAGO DE AÑOS ANTERIORES</v>
          </cell>
          <cell r="J634" t="str">
            <v>ARRASTRE</v>
          </cell>
          <cell r="K634" t="str">
            <v>53</v>
          </cell>
          <cell r="L634">
            <v>530803</v>
          </cell>
          <cell r="M634" t="str">
            <v>Lubricantes</v>
          </cell>
          <cell r="N634">
            <v>1701</v>
          </cell>
          <cell r="O634">
            <v>2</v>
          </cell>
          <cell r="P634">
            <v>0</v>
          </cell>
          <cell r="Q634">
            <v>0</v>
          </cell>
          <cell r="R634">
            <v>0</v>
          </cell>
          <cell r="S634">
            <v>100</v>
          </cell>
          <cell r="T634">
            <v>0</v>
          </cell>
          <cell r="U634">
            <v>100</v>
          </cell>
          <cell r="V634">
            <v>0</v>
          </cell>
          <cell r="W634">
            <v>50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row>
        <row r="635">
          <cell r="A635">
            <v>629</v>
          </cell>
          <cell r="B635" t="str">
            <v>E5. INSTITUCIONAL</v>
          </cell>
          <cell r="C635" t="str">
            <v>FORTALECER LAS CAPACIDADES DEL ESTADO CON ÉNFASIS EN LA ADMINISTRACIÓN DE JUSTICIA Y EFICIENCIA EN LOS PROCESOS DE REGULACIÓN Y CONTROL, CON DEPENDENCIA Y AUTONOMÍA</v>
          </cell>
          <cell r="D635" t="str">
            <v>FORTALECER LAS CAPACIDADES INSTITUCIONALES</v>
          </cell>
          <cell r="E635">
            <v>0</v>
          </cell>
          <cell r="F635" t="str">
            <v>01: ADMINISTRACIÓN CENTRAL</v>
          </cell>
          <cell r="G635" t="str">
            <v>DIRECCIÓN FINANCIERA</v>
          </cell>
          <cell r="H635" t="str">
            <v>SIN PROYECTO</v>
          </cell>
          <cell r="I635" t="str">
            <v>TRASLADOS EN COMISIONES DE SERVICIOS PARA FUNCIONARIOS Y SERVIDORES DE LA DIGERCIC PAGO DE AÑOS ANTERIORES</v>
          </cell>
          <cell r="J635" t="str">
            <v>ARRASTRE</v>
          </cell>
          <cell r="K635" t="str">
            <v>57</v>
          </cell>
          <cell r="L635">
            <v>570102</v>
          </cell>
          <cell r="M635" t="str">
            <v>Tasas Generales, Impuestos, Contribuciones, Permisos, Licencias y Patentes</v>
          </cell>
          <cell r="N635">
            <v>1701</v>
          </cell>
          <cell r="O635">
            <v>2</v>
          </cell>
          <cell r="P635">
            <v>0</v>
          </cell>
          <cell r="Q635">
            <v>0</v>
          </cell>
          <cell r="R635">
            <v>150</v>
          </cell>
          <cell r="S635">
            <v>50</v>
          </cell>
          <cell r="T635">
            <v>50</v>
          </cell>
          <cell r="U635">
            <v>50</v>
          </cell>
          <cell r="V635">
            <v>50</v>
          </cell>
          <cell r="W635">
            <v>50</v>
          </cell>
          <cell r="X635">
            <v>50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150</v>
          </cell>
          <cell r="AS635">
            <v>150</v>
          </cell>
          <cell r="AT635">
            <v>2</v>
          </cell>
          <cell r="AU635">
            <v>2</v>
          </cell>
        </row>
        <row r="636">
          <cell r="A636">
            <v>630</v>
          </cell>
          <cell r="B636" t="str">
            <v>E5. INSTITUCIONAL</v>
          </cell>
          <cell r="C636" t="str">
            <v>FORTALECER LAS CAPACIDADES DEL ESTADO CON ÉNFASIS EN LA ADMINISTRACIÓN DE JUSTICIA Y EFICIENCIA EN LOS PROCESOS DE REGULACIÓN Y CONTROL, CON DEPENDENCIA Y AUTONOMÍA</v>
          </cell>
          <cell r="D636" t="str">
            <v>FORTALECER LAS CAPACIDADES INSTITUCIONALES</v>
          </cell>
          <cell r="E636">
            <v>0</v>
          </cell>
          <cell r="F636" t="str">
            <v>01: ADMINISTRACIÓN CENTRAL</v>
          </cell>
          <cell r="G636" t="str">
            <v>DIRECCIÓN FINANCIERA</v>
          </cell>
          <cell r="H636" t="str">
            <v>SIN PROYECTO</v>
          </cell>
          <cell r="I636" t="str">
            <v>PAGO A BANECUADOR  POR LAS TRANSACCIONES DE BANCARIAS POR LA VENTA DE SERVICIOS DE LA DIGERCIC DURANTE EL PERIODO DICIEMBRE 2023</v>
          </cell>
          <cell r="J636" t="str">
            <v>ARRASTRE</v>
          </cell>
          <cell r="K636" t="str">
            <v>57</v>
          </cell>
          <cell r="L636">
            <v>570203</v>
          </cell>
          <cell r="M636" t="str">
            <v>Comisiones Bancarias</v>
          </cell>
          <cell r="N636">
            <v>1701</v>
          </cell>
          <cell r="O636">
            <v>2</v>
          </cell>
          <cell r="P636">
            <v>0</v>
          </cell>
          <cell r="Q636">
            <v>0</v>
          </cell>
          <cell r="R636">
            <v>15000</v>
          </cell>
          <cell r="S636">
            <v>15000</v>
          </cell>
          <cell r="T636">
            <v>15000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15000</v>
          </cell>
          <cell r="AS636">
            <v>6608.25</v>
          </cell>
          <cell r="AT636">
            <v>6608.25</v>
          </cell>
          <cell r="AU636">
            <v>6608.25</v>
          </cell>
        </row>
        <row r="637">
          <cell r="A637">
            <v>631</v>
          </cell>
          <cell r="B637" t="str">
            <v>E5. INSTITUCIONAL</v>
          </cell>
          <cell r="C637" t="str">
            <v>FORTALECER LAS CAPACIDADES DEL ESTADO CON ÉNFASIS EN LA ADMINISTRACIÓN DE JUSTICIA Y EFICIENCIA EN LOS PROCESOS DE REGULACIÓN Y CONTROL, CON DEPENDENCIA Y AUTONOMÍA</v>
          </cell>
          <cell r="D637" t="str">
            <v>FORTALECER LAS CAPACIDADES INSTITUCIONALES</v>
          </cell>
          <cell r="E637">
            <v>0</v>
          </cell>
          <cell r="F637" t="str">
            <v>01: ADMINISTRACIÓN CENTRAL</v>
          </cell>
          <cell r="G637" t="str">
            <v>DIRECCIÓN FINANCIERA</v>
          </cell>
          <cell r="H637" t="str">
            <v>SIN PROYECTO</v>
          </cell>
          <cell r="I637" t="str">
            <v>PAGO A BANECUADOR POR LAS TRANSACCIONES DE RECAUDACIÓN BANCARIAS POR LA VENTA DE SERVICIOS DE LA DIGERCIC DURANTE EL PERIODO ENERO A NOVIEMBRE 2024.</v>
          </cell>
          <cell r="J637" t="str">
            <v>NUEVO</v>
          </cell>
          <cell r="K637" t="str">
            <v>57</v>
          </cell>
          <cell r="L637">
            <v>570203</v>
          </cell>
          <cell r="M637" t="str">
            <v>Comisiones Bancarias</v>
          </cell>
          <cell r="N637">
            <v>1701</v>
          </cell>
          <cell r="O637">
            <v>2</v>
          </cell>
          <cell r="P637">
            <v>0</v>
          </cell>
          <cell r="Q637">
            <v>0</v>
          </cell>
          <cell r="R637">
            <v>165000</v>
          </cell>
          <cell r="S637">
            <v>0</v>
          </cell>
          <cell r="T637">
            <v>0</v>
          </cell>
          <cell r="U637">
            <v>15000</v>
          </cell>
          <cell r="V637">
            <v>15000</v>
          </cell>
          <cell r="W637">
            <v>15000</v>
          </cell>
          <cell r="X637">
            <v>15000</v>
          </cell>
          <cell r="Y637">
            <v>15000</v>
          </cell>
          <cell r="Z637">
            <v>15000</v>
          </cell>
          <cell r="AA637">
            <v>15000</v>
          </cell>
          <cell r="AB637">
            <v>15000</v>
          </cell>
          <cell r="AC637">
            <v>15000</v>
          </cell>
          <cell r="AD637">
            <v>15000</v>
          </cell>
          <cell r="AE637">
            <v>15000</v>
          </cell>
          <cell r="AF637">
            <v>15000</v>
          </cell>
          <cell r="AG637">
            <v>15000</v>
          </cell>
          <cell r="AH637">
            <v>15000</v>
          </cell>
          <cell r="AI637">
            <v>15000</v>
          </cell>
          <cell r="AJ637">
            <v>15000</v>
          </cell>
          <cell r="AK637">
            <v>15000</v>
          </cell>
          <cell r="AL637">
            <v>15000</v>
          </cell>
          <cell r="AM637">
            <v>15000</v>
          </cell>
          <cell r="AN637">
            <v>15000</v>
          </cell>
          <cell r="AO637">
            <v>15000</v>
          </cell>
          <cell r="AP637">
            <v>15000</v>
          </cell>
          <cell r="AQ637">
            <v>0</v>
          </cell>
          <cell r="AR637">
            <v>165000</v>
          </cell>
          <cell r="AS637">
            <v>165000</v>
          </cell>
          <cell r="AT637">
            <v>165000</v>
          </cell>
          <cell r="AU637">
            <v>14789.25</v>
          </cell>
        </row>
        <row r="638">
          <cell r="A638">
            <v>632</v>
          </cell>
          <cell r="B638" t="str">
            <v>E5. INSTITUCIONAL</v>
          </cell>
          <cell r="C638" t="str">
            <v>FORTALECER LAS CAPACIDADES DEL ESTADO CON ÉNFASIS EN LA ADMINISTRACIÓN DE JUSTICIA Y EFICIENCIA EN LOS PROCESOS DE REGULACIÓN Y CONTROL, CON DEPENDENCIA Y AUTONOMÍA</v>
          </cell>
          <cell r="D638" t="str">
            <v>FORTALECER LAS CAPACIDADES INSTITUCIONALES</v>
          </cell>
          <cell r="E638">
            <v>0</v>
          </cell>
          <cell r="F638" t="str">
            <v>01: ADMINISTRACIÓN CENTRAL</v>
          </cell>
          <cell r="G638" t="str">
            <v>DIRECCIÓN FINANCIERA</v>
          </cell>
          <cell r="H638" t="str">
            <v>SIN PROYECTO</v>
          </cell>
          <cell r="I638" t="str">
            <v>PAGO A BANCO DEL PACÍFICO POR LAS TRANSACCIONES DE RECAUDACIÓN BANCARIAS POR LA VENTA DE SERVICIOS DE LA DIGERCIC DURANTE EL PERIODO DICIEMBRE 2023.</v>
          </cell>
          <cell r="J638" t="str">
            <v>ARRASTRE</v>
          </cell>
          <cell r="K638" t="str">
            <v>57</v>
          </cell>
          <cell r="L638">
            <v>570203</v>
          </cell>
          <cell r="M638" t="str">
            <v>Comisiones Bancarias</v>
          </cell>
          <cell r="N638">
            <v>1701</v>
          </cell>
          <cell r="O638">
            <v>2</v>
          </cell>
          <cell r="P638">
            <v>0</v>
          </cell>
          <cell r="Q638">
            <v>0</v>
          </cell>
          <cell r="R638">
            <v>20300</v>
          </cell>
          <cell r="S638">
            <v>30000</v>
          </cell>
          <cell r="T638">
            <v>20300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20291.88</v>
          </cell>
          <cell r="AS638">
            <v>20291.88</v>
          </cell>
          <cell r="AT638">
            <v>20291.88</v>
          </cell>
          <cell r="AU638">
            <v>20291.88</v>
          </cell>
        </row>
        <row r="639">
          <cell r="A639">
            <v>633</v>
          </cell>
          <cell r="B639" t="str">
            <v>E5. INSTITUCIONAL</v>
          </cell>
          <cell r="C639" t="str">
            <v>FORTALECER LAS CAPACIDADES DEL ESTADO CON ÉNFASIS EN LA ADMINISTRACIÓN DE JUSTICIA Y EFICIENCIA EN LOS PROCESOS DE REGULACIÓN Y CONTROL, CON DEPENDENCIA Y AUTONOMÍA</v>
          </cell>
          <cell r="D639" t="str">
            <v>FORTALECER LAS CAPACIDADES INSTITUCIONALES</v>
          </cell>
          <cell r="E639">
            <v>0</v>
          </cell>
          <cell r="F639" t="str">
            <v>01: ADMINISTRACIÓN CENTRAL</v>
          </cell>
          <cell r="G639" t="str">
            <v>DIRECCIÓN FINANCIERA</v>
          </cell>
          <cell r="H639" t="str">
            <v>SIN PROYECTO</v>
          </cell>
          <cell r="I639" t="str">
            <v>PAGO A BANCO DEL PACÍFICO POR LAS TRANSACCIONES DE RECAUDACIÓN BANCARIAS POR LA VENTA DE SERVICIOS DE LA DIGERCIC DURANTE EL PERIODO ENERO A NOVIEMBRE 2024.</v>
          </cell>
          <cell r="J639" t="str">
            <v>NUEVO</v>
          </cell>
          <cell r="K639" t="str">
            <v>57</v>
          </cell>
          <cell r="L639">
            <v>570203</v>
          </cell>
          <cell r="M639" t="str">
            <v>Comisiones Bancarias</v>
          </cell>
          <cell r="N639">
            <v>1701</v>
          </cell>
          <cell r="O639">
            <v>2</v>
          </cell>
          <cell r="P639">
            <v>0</v>
          </cell>
          <cell r="Q639">
            <v>0</v>
          </cell>
          <cell r="R639">
            <v>330000</v>
          </cell>
          <cell r="S639">
            <v>0</v>
          </cell>
          <cell r="T639">
            <v>0</v>
          </cell>
          <cell r="U639">
            <v>30000</v>
          </cell>
          <cell r="V639">
            <v>30000</v>
          </cell>
          <cell r="W639">
            <v>30000</v>
          </cell>
          <cell r="X639">
            <v>30000</v>
          </cell>
          <cell r="Y639">
            <v>30000</v>
          </cell>
          <cell r="Z639">
            <v>30000</v>
          </cell>
          <cell r="AA639">
            <v>30000</v>
          </cell>
          <cell r="AB639">
            <v>30000</v>
          </cell>
          <cell r="AC639">
            <v>30000</v>
          </cell>
          <cell r="AD639">
            <v>30000</v>
          </cell>
          <cell r="AE639">
            <v>30000</v>
          </cell>
          <cell r="AF639">
            <v>30000</v>
          </cell>
          <cell r="AG639">
            <v>30000</v>
          </cell>
          <cell r="AH639">
            <v>30000</v>
          </cell>
          <cell r="AI639">
            <v>30000</v>
          </cell>
          <cell r="AJ639">
            <v>30000</v>
          </cell>
          <cell r="AK639">
            <v>30000</v>
          </cell>
          <cell r="AL639">
            <v>30000</v>
          </cell>
          <cell r="AM639">
            <v>30000</v>
          </cell>
          <cell r="AN639">
            <v>30000</v>
          </cell>
          <cell r="AO639">
            <v>30000</v>
          </cell>
          <cell r="AP639">
            <v>30000</v>
          </cell>
          <cell r="AQ639">
            <v>0</v>
          </cell>
          <cell r="AR639">
            <v>330000</v>
          </cell>
          <cell r="AS639">
            <v>330000</v>
          </cell>
          <cell r="AT639">
            <v>330000</v>
          </cell>
          <cell r="AU639">
            <v>51689.599999999999</v>
          </cell>
        </row>
        <row r="640">
          <cell r="A640">
            <v>634</v>
          </cell>
          <cell r="B640" t="str">
            <v>E5. INSTITUCIONAL</v>
          </cell>
          <cell r="C640" t="str">
            <v>FORTALECER LAS CAPACIDADES DEL ESTADO CON ÉNFASIS EN LA ADMINISTRACIÓN DE JUSTICIA Y EFICIENCIA EN LOS PROCESOS DE REGULACIÓN Y CONTROL, CON DEPENDENCIA Y AUTONOMÍA</v>
          </cell>
          <cell r="D640" t="str">
            <v>FORTALECER LAS CAPACIDADES INSTITUCIONALES</v>
          </cell>
          <cell r="E640">
            <v>0</v>
          </cell>
          <cell r="F640" t="str">
            <v>01: ADMINISTRACIÓN CENTRAL</v>
          </cell>
          <cell r="G640" t="str">
            <v>DIRECCIÓN FINANCIERA</v>
          </cell>
          <cell r="H640" t="str">
            <v>SIN PROYECTO</v>
          </cell>
          <cell r="I640" t="str">
            <v>REPOSICIÓN DE CAJA CHICA</v>
          </cell>
          <cell r="J640" t="str">
            <v>NUEVO</v>
          </cell>
          <cell r="K640" t="str">
            <v>53</v>
          </cell>
          <cell r="L640">
            <v>531601</v>
          </cell>
          <cell r="M640" t="str">
            <v>Fondos de Reposición Cajas Chicas</v>
          </cell>
          <cell r="N640">
            <v>1701</v>
          </cell>
          <cell r="O640">
            <v>2</v>
          </cell>
          <cell r="P640">
            <v>0</v>
          </cell>
          <cell r="Q640">
            <v>0</v>
          </cell>
          <cell r="R640">
            <v>3500</v>
          </cell>
          <cell r="S640">
            <v>0</v>
          </cell>
          <cell r="T640">
            <v>0</v>
          </cell>
          <cell r="U640">
            <v>500</v>
          </cell>
          <cell r="V640">
            <v>500</v>
          </cell>
          <cell r="W640">
            <v>0</v>
          </cell>
          <cell r="X640">
            <v>0</v>
          </cell>
          <cell r="Y640">
            <v>200</v>
          </cell>
          <cell r="Z640">
            <v>200</v>
          </cell>
          <cell r="AA640">
            <v>0</v>
          </cell>
          <cell r="AB640">
            <v>0</v>
          </cell>
          <cell r="AC640">
            <v>0</v>
          </cell>
          <cell r="AD640">
            <v>0</v>
          </cell>
          <cell r="AE640">
            <v>0</v>
          </cell>
          <cell r="AF640">
            <v>0</v>
          </cell>
          <cell r="AG640">
            <v>500</v>
          </cell>
          <cell r="AH640">
            <v>500</v>
          </cell>
          <cell r="AI640">
            <v>0</v>
          </cell>
          <cell r="AJ640">
            <v>0</v>
          </cell>
          <cell r="AK640">
            <v>0</v>
          </cell>
          <cell r="AL640">
            <v>0</v>
          </cell>
          <cell r="AM640">
            <v>200</v>
          </cell>
          <cell r="AN640">
            <v>200</v>
          </cell>
          <cell r="AO640">
            <v>2100</v>
          </cell>
          <cell r="AP640">
            <v>2100</v>
          </cell>
          <cell r="AQ640">
            <v>0</v>
          </cell>
          <cell r="AR640">
            <v>0</v>
          </cell>
          <cell r="AS640">
            <v>0</v>
          </cell>
          <cell r="AT640">
            <v>0</v>
          </cell>
          <cell r="AU640">
            <v>0</v>
          </cell>
        </row>
        <row r="641">
          <cell r="A641">
            <v>635</v>
          </cell>
          <cell r="B641" t="str">
            <v>E5. INSTITUCIONAL</v>
          </cell>
          <cell r="C641" t="str">
            <v>FORTALECER LAS CAPACIDADES DEL ESTADO CON ÉNFASIS EN LA ADMINISTRACIÓN DE JUSTICIA Y EFICIENCIA EN LOS PROCESOS DE REGULACIÓN Y CONTROL, CON DEPENDENCIA Y AUTONOMÍA</v>
          </cell>
          <cell r="D641" t="str">
            <v>FORTALECER LAS CAPACIDADES INSTITUCIONALES</v>
          </cell>
          <cell r="E641">
            <v>0</v>
          </cell>
          <cell r="F641" t="str">
            <v>01: ADMINISTRACIÓN CENTRAL</v>
          </cell>
          <cell r="G641" t="str">
            <v>DIRECCIÓN FINANCIERA</v>
          </cell>
          <cell r="H641" t="str">
            <v>SIN PROYECTO</v>
          </cell>
          <cell r="I641" t="str">
            <v>NÓMINA GASTO CORRIENTE</v>
          </cell>
          <cell r="J641" t="str">
            <v>NUEVO</v>
          </cell>
          <cell r="K641" t="str">
            <v>51</v>
          </cell>
          <cell r="L641">
            <v>510105</v>
          </cell>
          <cell r="M641" t="str">
            <v>Remuneraciones Unificadas</v>
          </cell>
          <cell r="N641">
            <v>1700</v>
          </cell>
          <cell r="O641">
            <v>2</v>
          </cell>
          <cell r="P641">
            <v>0</v>
          </cell>
          <cell r="Q641">
            <v>0</v>
          </cell>
          <cell r="R641">
            <v>3287880.38</v>
          </cell>
          <cell r="S641">
            <v>277334</v>
          </cell>
          <cell r="T641">
            <v>277334</v>
          </cell>
          <cell r="U641">
            <v>277334</v>
          </cell>
          <cell r="V641">
            <v>277334</v>
          </cell>
          <cell r="W641">
            <v>277334</v>
          </cell>
          <cell r="X641">
            <v>277334</v>
          </cell>
          <cell r="Y641">
            <v>277334</v>
          </cell>
          <cell r="Z641">
            <v>277334</v>
          </cell>
          <cell r="AA641">
            <v>277334</v>
          </cell>
          <cell r="AB641">
            <v>277334</v>
          </cell>
          <cell r="AC641">
            <v>277334</v>
          </cell>
          <cell r="AD641">
            <v>277334</v>
          </cell>
          <cell r="AE641">
            <v>277334</v>
          </cell>
          <cell r="AF641">
            <v>277334</v>
          </cell>
          <cell r="AG641">
            <v>277334</v>
          </cell>
          <cell r="AH641">
            <v>277334</v>
          </cell>
          <cell r="AI641">
            <v>277334</v>
          </cell>
          <cell r="AJ641">
            <v>277334</v>
          </cell>
          <cell r="AK641">
            <v>277334</v>
          </cell>
          <cell r="AL641">
            <v>277334</v>
          </cell>
          <cell r="AM641">
            <v>277334</v>
          </cell>
          <cell r="AN641">
            <v>277334</v>
          </cell>
          <cell r="AO641">
            <v>277334</v>
          </cell>
          <cell r="AP641">
            <v>237206.38</v>
          </cell>
          <cell r="AQ641">
            <v>0</v>
          </cell>
          <cell r="AR641">
            <v>0</v>
          </cell>
          <cell r="AS641">
            <v>808537.91</v>
          </cell>
          <cell r="AT641">
            <v>808537.91</v>
          </cell>
          <cell r="AU641">
            <v>808537.91</v>
          </cell>
        </row>
        <row r="642">
          <cell r="A642">
            <v>636</v>
          </cell>
          <cell r="B642" t="str">
            <v>E5. INSTITUCIONAL</v>
          </cell>
          <cell r="C642" t="str">
            <v>FORTALECER LAS CAPACIDADES DEL ESTADO CON ÉNFASIS EN LA ADMINISTRACIÓN DE JUSTICIA Y EFICIENCIA EN LOS PROCESOS DE REGULACIÓN Y CONTROL, CON DEPENDENCIA Y AUTONOMÍA</v>
          </cell>
          <cell r="D642" t="str">
            <v>FORTALECER LAS CAPACIDADES INSTITUCIONALES</v>
          </cell>
          <cell r="E642">
            <v>0</v>
          </cell>
          <cell r="F642" t="str">
            <v>01: ADMINISTRACIÓN CENTRAL</v>
          </cell>
          <cell r="G642" t="str">
            <v>DIRECCIÓN FINANCIERA</v>
          </cell>
          <cell r="H642" t="str">
            <v>SIN PROYECTO</v>
          </cell>
          <cell r="I642" t="str">
            <v>NÓMINA GASTO CORRIENTE</v>
          </cell>
          <cell r="J642" t="str">
            <v>NUEVO</v>
          </cell>
          <cell r="K642" t="str">
            <v>51</v>
          </cell>
          <cell r="L642">
            <v>510106</v>
          </cell>
          <cell r="M642" t="str">
            <v>Salarios Unificados</v>
          </cell>
          <cell r="N642">
            <v>1700</v>
          </cell>
          <cell r="O642">
            <v>2</v>
          </cell>
          <cell r="P642">
            <v>0</v>
          </cell>
          <cell r="Q642">
            <v>0</v>
          </cell>
          <cell r="R642">
            <v>524328</v>
          </cell>
          <cell r="S642">
            <v>43694</v>
          </cell>
          <cell r="T642">
            <v>43694</v>
          </cell>
          <cell r="U642">
            <v>43694</v>
          </cell>
          <cell r="V642">
            <v>43694</v>
          </cell>
          <cell r="W642">
            <v>43694</v>
          </cell>
          <cell r="X642">
            <v>43694</v>
          </cell>
          <cell r="Y642">
            <v>43694</v>
          </cell>
          <cell r="Z642">
            <v>43694</v>
          </cell>
          <cell r="AA642">
            <v>43694</v>
          </cell>
          <cell r="AB642">
            <v>43694</v>
          </cell>
          <cell r="AC642">
            <v>43694</v>
          </cell>
          <cell r="AD642">
            <v>43694</v>
          </cell>
          <cell r="AE642">
            <v>43694</v>
          </cell>
          <cell r="AF642">
            <v>43694</v>
          </cell>
          <cell r="AG642">
            <v>43694</v>
          </cell>
          <cell r="AH642">
            <v>43694</v>
          </cell>
          <cell r="AI642">
            <v>43694</v>
          </cell>
          <cell r="AJ642">
            <v>43694</v>
          </cell>
          <cell r="AK642">
            <v>43694</v>
          </cell>
          <cell r="AL642">
            <v>43694</v>
          </cell>
          <cell r="AM642">
            <v>43694</v>
          </cell>
          <cell r="AN642">
            <v>43694</v>
          </cell>
          <cell r="AO642">
            <v>43694</v>
          </cell>
          <cell r="AP642">
            <v>43694</v>
          </cell>
          <cell r="AQ642">
            <v>0</v>
          </cell>
          <cell r="AR642">
            <v>0</v>
          </cell>
          <cell r="AS642">
            <v>131082</v>
          </cell>
          <cell r="AT642">
            <v>131082</v>
          </cell>
          <cell r="AU642">
            <v>131082</v>
          </cell>
        </row>
        <row r="643">
          <cell r="A643">
            <v>637</v>
          </cell>
          <cell r="B643" t="str">
            <v>E5. INSTITUCIONAL</v>
          </cell>
          <cell r="C643" t="str">
            <v>FORTALECER LAS CAPACIDADES DEL ESTADO CON ÉNFASIS EN LA ADMINISTRACIÓN DE JUSTICIA Y EFICIENCIA EN LOS PROCESOS DE REGULACIÓN Y CONTROL, CON DEPENDENCIA Y AUTONOMÍA</v>
          </cell>
          <cell r="D643" t="str">
            <v>FORTALECER LAS CAPACIDADES INSTITUCIONALES</v>
          </cell>
          <cell r="E643">
            <v>0</v>
          </cell>
          <cell r="F643" t="str">
            <v>01: ADMINISTRACIÓN CENTRAL</v>
          </cell>
          <cell r="G643" t="str">
            <v>DIRECCIÓN FINANCIERA</v>
          </cell>
          <cell r="H643" t="str">
            <v>SIN PROYECTO</v>
          </cell>
          <cell r="I643" t="str">
            <v>NÓMINA GASTO CORRIENTE</v>
          </cell>
          <cell r="J643" t="str">
            <v>NUEVO</v>
          </cell>
          <cell r="K643" t="str">
            <v>51</v>
          </cell>
          <cell r="L643">
            <v>510203</v>
          </cell>
          <cell r="M643" t="str">
            <v>Decimo Tercer Sueldo</v>
          </cell>
          <cell r="N643">
            <v>1700</v>
          </cell>
          <cell r="O643">
            <v>2</v>
          </cell>
          <cell r="P643">
            <v>0</v>
          </cell>
          <cell r="Q643">
            <v>0</v>
          </cell>
          <cell r="R643">
            <v>421538</v>
          </cell>
          <cell r="S643">
            <v>35544</v>
          </cell>
          <cell r="T643">
            <v>35544</v>
          </cell>
          <cell r="U643">
            <v>35544</v>
          </cell>
          <cell r="V643">
            <v>35544</v>
          </cell>
          <cell r="W643">
            <v>35544</v>
          </cell>
          <cell r="X643">
            <v>35544</v>
          </cell>
          <cell r="Y643">
            <v>35544</v>
          </cell>
          <cell r="Z643">
            <v>35544</v>
          </cell>
          <cell r="AA643">
            <v>35544</v>
          </cell>
          <cell r="AB643">
            <v>35544</v>
          </cell>
          <cell r="AC643">
            <v>35544</v>
          </cell>
          <cell r="AD643">
            <v>35544</v>
          </cell>
          <cell r="AE643">
            <v>35544</v>
          </cell>
          <cell r="AF643">
            <v>35544</v>
          </cell>
          <cell r="AG643">
            <v>35544</v>
          </cell>
          <cell r="AH643">
            <v>35544</v>
          </cell>
          <cell r="AI643">
            <v>35544</v>
          </cell>
          <cell r="AJ643">
            <v>35544</v>
          </cell>
          <cell r="AK643">
            <v>35544</v>
          </cell>
          <cell r="AL643">
            <v>35544</v>
          </cell>
          <cell r="AM643">
            <v>35544</v>
          </cell>
          <cell r="AN643">
            <v>35544</v>
          </cell>
          <cell r="AO643">
            <v>35554</v>
          </cell>
          <cell r="AP643">
            <v>30554</v>
          </cell>
          <cell r="AQ643">
            <v>0</v>
          </cell>
          <cell r="AR643">
            <v>0</v>
          </cell>
          <cell r="AS643">
            <v>23019.35</v>
          </cell>
          <cell r="AT643">
            <v>23019.35</v>
          </cell>
          <cell r="AU643">
            <v>23019.35</v>
          </cell>
        </row>
        <row r="644">
          <cell r="A644">
            <v>638</v>
          </cell>
          <cell r="B644" t="str">
            <v>E5. INSTITUCIONAL</v>
          </cell>
          <cell r="C644" t="str">
            <v>FORTALECER LAS CAPACIDADES DEL ESTADO CON ÉNFASIS EN LA ADMINISTRACIÓN DE JUSTICIA Y EFICIENCIA EN LOS PROCESOS DE REGULACIÓN Y CONTROL, CON DEPENDENCIA Y AUTONOMÍA</v>
          </cell>
          <cell r="D644" t="str">
            <v>FORTALECER LAS CAPACIDADES INSTITUCIONALES</v>
          </cell>
          <cell r="E644">
            <v>0</v>
          </cell>
          <cell r="F644" t="str">
            <v>01: ADMINISTRACIÓN CENTRAL</v>
          </cell>
          <cell r="G644" t="str">
            <v>DIRECCIÓN FINANCIERA</v>
          </cell>
          <cell r="H644" t="str">
            <v>SIN PROYECTO</v>
          </cell>
          <cell r="I644" t="str">
            <v>NÓMINA GASTO CORRIENTE</v>
          </cell>
          <cell r="J644" t="str">
            <v>NUEVO</v>
          </cell>
          <cell r="K644" t="str">
            <v>51</v>
          </cell>
          <cell r="L644">
            <v>510204</v>
          </cell>
          <cell r="M644" t="str">
            <v>Decimo Cuarto Sueldo</v>
          </cell>
          <cell r="N644">
            <v>1700</v>
          </cell>
          <cell r="O644">
            <v>2</v>
          </cell>
          <cell r="P644">
            <v>0</v>
          </cell>
          <cell r="Q644">
            <v>0</v>
          </cell>
          <cell r="R644">
            <v>222640</v>
          </cell>
          <cell r="S644">
            <v>4225</v>
          </cell>
          <cell r="T644">
            <v>4225</v>
          </cell>
          <cell r="U644">
            <v>4225</v>
          </cell>
          <cell r="V644">
            <v>4225</v>
          </cell>
          <cell r="W644">
            <v>35918</v>
          </cell>
          <cell r="X644">
            <v>35918</v>
          </cell>
          <cell r="Y644">
            <v>4225</v>
          </cell>
          <cell r="Z644">
            <v>4225</v>
          </cell>
          <cell r="AA644">
            <v>4225</v>
          </cell>
          <cell r="AB644">
            <v>4225</v>
          </cell>
          <cell r="AC644">
            <v>4225</v>
          </cell>
          <cell r="AD644">
            <v>4225</v>
          </cell>
          <cell r="AE644">
            <v>4225</v>
          </cell>
          <cell r="AF644">
            <v>4225</v>
          </cell>
          <cell r="AG644">
            <v>144440</v>
          </cell>
          <cell r="AH644">
            <v>144440</v>
          </cell>
          <cell r="AI644">
            <v>4225</v>
          </cell>
          <cell r="AJ644">
            <v>4225</v>
          </cell>
          <cell r="AK644">
            <v>4225</v>
          </cell>
          <cell r="AL644">
            <v>4225</v>
          </cell>
          <cell r="AM644">
            <v>4225</v>
          </cell>
          <cell r="AN644">
            <v>4225</v>
          </cell>
          <cell r="AO644">
            <v>4257</v>
          </cell>
          <cell r="AP644">
            <v>4257</v>
          </cell>
          <cell r="AQ644">
            <v>0</v>
          </cell>
          <cell r="AR644">
            <v>0</v>
          </cell>
          <cell r="AS644">
            <v>55432.69</v>
          </cell>
          <cell r="AT644">
            <v>55432.69</v>
          </cell>
          <cell r="AU644">
            <v>55432.69</v>
          </cell>
        </row>
        <row r="645">
          <cell r="A645">
            <v>639</v>
          </cell>
          <cell r="B645" t="str">
            <v>E5. INSTITUCIONAL</v>
          </cell>
          <cell r="C645" t="str">
            <v>FORTALECER LAS CAPACIDADES DEL ESTADO CON ÉNFASIS EN LA ADMINISTRACIÓN DE JUSTICIA Y EFICIENCIA EN LOS PROCESOS DE REGULACIÓN Y CONTROL, CON DEPENDENCIA Y AUTONOMÍA</v>
          </cell>
          <cell r="D645" t="str">
            <v>FORTALECER LAS CAPACIDADES INSTITUCIONALES</v>
          </cell>
          <cell r="E645">
            <v>0</v>
          </cell>
          <cell r="F645" t="str">
            <v>01: ADMINISTRACIÓN CENTRAL</v>
          </cell>
          <cell r="G645" t="str">
            <v>DIRECCIÓN FINANCIERA</v>
          </cell>
          <cell r="H645" t="str">
            <v>SIN PROYECTO</v>
          </cell>
          <cell r="I645" t="str">
            <v>NÓMINA GASTO CORRIENTE</v>
          </cell>
          <cell r="J645" t="str">
            <v>NUEVO</v>
          </cell>
          <cell r="K645" t="str">
            <v>51</v>
          </cell>
          <cell r="L645">
            <v>510509</v>
          </cell>
          <cell r="M645" t="str">
            <v>Horas Extraordinarias y Suplementarias</v>
          </cell>
          <cell r="N645">
            <v>1700</v>
          </cell>
          <cell r="O645">
            <v>2</v>
          </cell>
          <cell r="P645">
            <v>0</v>
          </cell>
          <cell r="Q645">
            <v>0</v>
          </cell>
          <cell r="R645">
            <v>78008.3</v>
          </cell>
          <cell r="S645">
            <v>48174</v>
          </cell>
          <cell r="T645">
            <v>0</v>
          </cell>
          <cell r="U645">
            <v>48174</v>
          </cell>
          <cell r="V645">
            <v>0</v>
          </cell>
          <cell r="W645">
            <v>48174</v>
          </cell>
          <cell r="X645">
            <v>0</v>
          </cell>
          <cell r="Y645">
            <v>48174</v>
          </cell>
          <cell r="Z645">
            <v>0</v>
          </cell>
          <cell r="AA645">
            <v>48174</v>
          </cell>
          <cell r="AB645">
            <v>0</v>
          </cell>
          <cell r="AC645">
            <v>48174</v>
          </cell>
          <cell r="AD645">
            <v>0</v>
          </cell>
          <cell r="AE645">
            <v>48174</v>
          </cell>
          <cell r="AF645">
            <v>0</v>
          </cell>
          <cell r="AG645">
            <v>48174</v>
          </cell>
          <cell r="AH645">
            <v>0</v>
          </cell>
          <cell r="AI645">
            <v>48174</v>
          </cell>
          <cell r="AJ645">
            <v>0</v>
          </cell>
          <cell r="AK645">
            <v>48174</v>
          </cell>
          <cell r="AL645">
            <v>0</v>
          </cell>
          <cell r="AM645">
            <v>48174</v>
          </cell>
          <cell r="AN645">
            <v>0</v>
          </cell>
          <cell r="AO645">
            <v>48181</v>
          </cell>
          <cell r="AP645">
            <v>78008.3</v>
          </cell>
          <cell r="AQ645">
            <v>0</v>
          </cell>
          <cell r="AR645">
            <v>0</v>
          </cell>
          <cell r="AS645">
            <v>25610.3</v>
          </cell>
          <cell r="AT645">
            <v>25610.3</v>
          </cell>
          <cell r="AU645">
            <v>25610.3</v>
          </cell>
        </row>
        <row r="646">
          <cell r="A646">
            <v>640</v>
          </cell>
          <cell r="B646" t="str">
            <v>E5. INSTITUCIONAL</v>
          </cell>
          <cell r="C646" t="str">
            <v>FORTALECER LAS CAPACIDADES DEL ESTADO CON ÉNFASIS EN LA ADMINISTRACIÓN DE JUSTICIA Y EFICIENCIA EN LOS PROCESOS DE REGULACIÓN Y CONTROL, CON DEPENDENCIA Y AUTONOMÍA</v>
          </cell>
          <cell r="D646" t="str">
            <v>FORTALECER LAS CAPACIDADES INSTITUCIONALES</v>
          </cell>
          <cell r="E646">
            <v>0</v>
          </cell>
          <cell r="F646" t="str">
            <v>01: ADMINISTRACIÓN CENTRAL</v>
          </cell>
          <cell r="G646" t="str">
            <v>DIRECCIÓN FINANCIERA</v>
          </cell>
          <cell r="H646" t="str">
            <v>SIN PROYECTO</v>
          </cell>
          <cell r="I646" t="str">
            <v>NÓMINA GASTO CORRIENTE</v>
          </cell>
          <cell r="J646" t="str">
            <v>NUEVO</v>
          </cell>
          <cell r="K646" t="str">
            <v>51</v>
          </cell>
          <cell r="L646">
            <v>510510</v>
          </cell>
          <cell r="M646" t="str">
            <v>Servicios Personales por Contrato</v>
          </cell>
          <cell r="N646">
            <v>1700</v>
          </cell>
          <cell r="O646">
            <v>2</v>
          </cell>
          <cell r="P646">
            <v>0</v>
          </cell>
          <cell r="Q646">
            <v>0</v>
          </cell>
          <cell r="R646">
            <v>1303381.03</v>
          </cell>
          <cell r="S646">
            <v>105510</v>
          </cell>
          <cell r="T646">
            <v>105510</v>
          </cell>
          <cell r="U646">
            <v>105510</v>
          </cell>
          <cell r="V646">
            <v>105510</v>
          </cell>
          <cell r="W646">
            <v>105510</v>
          </cell>
          <cell r="X646">
            <v>105510</v>
          </cell>
          <cell r="Y646">
            <v>105510</v>
          </cell>
          <cell r="Z646">
            <v>105510</v>
          </cell>
          <cell r="AA646">
            <v>105510</v>
          </cell>
          <cell r="AB646">
            <v>105510</v>
          </cell>
          <cell r="AC646">
            <v>105510</v>
          </cell>
          <cell r="AD646">
            <v>105510</v>
          </cell>
          <cell r="AE646">
            <v>105510</v>
          </cell>
          <cell r="AF646">
            <v>105510</v>
          </cell>
          <cell r="AG646">
            <v>105510</v>
          </cell>
          <cell r="AH646">
            <v>105510</v>
          </cell>
          <cell r="AI646">
            <v>105510</v>
          </cell>
          <cell r="AJ646">
            <v>105510</v>
          </cell>
          <cell r="AK646">
            <v>105510</v>
          </cell>
          <cell r="AL646">
            <v>105510</v>
          </cell>
          <cell r="AM646">
            <v>105510</v>
          </cell>
          <cell r="AN646">
            <v>105510</v>
          </cell>
          <cell r="AO646">
            <v>105510</v>
          </cell>
          <cell r="AP646">
            <v>142771.03</v>
          </cell>
          <cell r="AQ646">
            <v>0</v>
          </cell>
          <cell r="AR646">
            <v>0</v>
          </cell>
          <cell r="AS646">
            <v>299677</v>
          </cell>
          <cell r="AT646">
            <v>299677</v>
          </cell>
          <cell r="AU646">
            <v>299677</v>
          </cell>
        </row>
        <row r="647">
          <cell r="A647">
            <v>641</v>
          </cell>
          <cell r="B647" t="str">
            <v>E5. INSTITUCIONAL</v>
          </cell>
          <cell r="C647" t="str">
            <v>FORTALECER LAS CAPACIDADES DEL ESTADO CON ÉNFASIS EN LA ADMINISTRACIÓN DE JUSTICIA Y EFICIENCIA EN LOS PROCESOS DE REGULACIÓN Y CONTROL, CON DEPENDENCIA Y AUTONOMÍA</v>
          </cell>
          <cell r="D647" t="str">
            <v>FORTALECER LAS CAPACIDADES INSTITUCIONALES</v>
          </cell>
          <cell r="E647">
            <v>0</v>
          </cell>
          <cell r="F647" t="str">
            <v>01: ADMINISTRACIÓN CENTRAL</v>
          </cell>
          <cell r="G647" t="str">
            <v>DIRECCIÓN FINANCIERA</v>
          </cell>
          <cell r="H647" t="str">
            <v>SIN PROYECTO</v>
          </cell>
          <cell r="I647" t="str">
            <v>NÓMINA GASTO CORRIENTE</v>
          </cell>
          <cell r="J647" t="str">
            <v>NUEVO</v>
          </cell>
          <cell r="K647" t="str">
            <v>51</v>
          </cell>
          <cell r="L647">
            <v>510601</v>
          </cell>
          <cell r="M647" t="str">
            <v>Aporte Patronal</v>
          </cell>
          <cell r="N647">
            <v>1700</v>
          </cell>
          <cell r="O647">
            <v>2</v>
          </cell>
          <cell r="P647">
            <v>0</v>
          </cell>
          <cell r="Q647">
            <v>0</v>
          </cell>
          <cell r="R647">
            <v>507041</v>
          </cell>
          <cell r="S647">
            <v>42254</v>
          </cell>
          <cell r="T647">
            <v>42254</v>
          </cell>
          <cell r="U647">
            <v>42254</v>
          </cell>
          <cell r="V647">
            <v>42254</v>
          </cell>
          <cell r="W647">
            <v>42254</v>
          </cell>
          <cell r="X647">
            <v>42254</v>
          </cell>
          <cell r="Y647">
            <v>42254</v>
          </cell>
          <cell r="Z647">
            <v>42254</v>
          </cell>
          <cell r="AA647">
            <v>42254</v>
          </cell>
          <cell r="AB647">
            <v>42254</v>
          </cell>
          <cell r="AC647">
            <v>42254</v>
          </cell>
          <cell r="AD647">
            <v>42254</v>
          </cell>
          <cell r="AE647">
            <v>42254</v>
          </cell>
          <cell r="AF647">
            <v>42254</v>
          </cell>
          <cell r="AG647">
            <v>42254</v>
          </cell>
          <cell r="AH647">
            <v>42254</v>
          </cell>
          <cell r="AI647">
            <v>42254</v>
          </cell>
          <cell r="AJ647">
            <v>42254</v>
          </cell>
          <cell r="AK647">
            <v>42254</v>
          </cell>
          <cell r="AL647">
            <v>42254</v>
          </cell>
          <cell r="AM647">
            <v>42254</v>
          </cell>
          <cell r="AN647">
            <v>42254</v>
          </cell>
          <cell r="AO647">
            <v>42247</v>
          </cell>
          <cell r="AP647">
            <v>42247</v>
          </cell>
          <cell r="AQ647">
            <v>0</v>
          </cell>
          <cell r="AR647">
            <v>0</v>
          </cell>
          <cell r="AS647">
            <v>123348.66</v>
          </cell>
          <cell r="AT647">
            <v>123348.66</v>
          </cell>
          <cell r="AU647">
            <v>123348.66</v>
          </cell>
        </row>
        <row r="648">
          <cell r="A648">
            <v>642</v>
          </cell>
          <cell r="B648" t="str">
            <v>E5. INSTITUCIONAL</v>
          </cell>
          <cell r="C648" t="str">
            <v>FORTALECER LAS CAPACIDADES DEL ESTADO CON ÉNFASIS EN LA ADMINISTRACIÓN DE JUSTICIA Y EFICIENCIA EN LOS PROCESOS DE REGULACIÓN Y CONTROL, CON DEPENDENCIA Y AUTONOMÍA</v>
          </cell>
          <cell r="D648" t="str">
            <v>FORTALECER LAS CAPACIDADES INSTITUCIONALES</v>
          </cell>
          <cell r="E648">
            <v>0</v>
          </cell>
          <cell r="F648" t="str">
            <v>01: ADMINISTRACIÓN CENTRAL</v>
          </cell>
          <cell r="G648" t="str">
            <v>DIRECCIÓN FINANCIERA</v>
          </cell>
          <cell r="H648" t="str">
            <v>SIN PROYECTO</v>
          </cell>
          <cell r="I648" t="str">
            <v>NÓMINA GASTO CORRIENTE</v>
          </cell>
          <cell r="J648" t="str">
            <v>NUEVO</v>
          </cell>
          <cell r="K648" t="str">
            <v>51</v>
          </cell>
          <cell r="L648">
            <v>510602</v>
          </cell>
          <cell r="M648" t="str">
            <v>Fondo de Reserva</v>
          </cell>
          <cell r="N648">
            <v>1700</v>
          </cell>
          <cell r="O648">
            <v>2</v>
          </cell>
          <cell r="P648">
            <v>0</v>
          </cell>
          <cell r="Q648">
            <v>0</v>
          </cell>
          <cell r="R648">
            <v>409104.38</v>
          </cell>
          <cell r="S648">
            <v>27197</v>
          </cell>
          <cell r="T648">
            <v>27197</v>
          </cell>
          <cell r="U648">
            <v>27197</v>
          </cell>
          <cell r="V648">
            <v>27197</v>
          </cell>
          <cell r="W648">
            <v>27197</v>
          </cell>
          <cell r="X648">
            <v>27197</v>
          </cell>
          <cell r="Y648">
            <v>27197</v>
          </cell>
          <cell r="Z648">
            <v>27197</v>
          </cell>
          <cell r="AA648">
            <v>27197</v>
          </cell>
          <cell r="AB648">
            <v>27197</v>
          </cell>
          <cell r="AC648">
            <v>27197</v>
          </cell>
          <cell r="AD648">
            <v>27197</v>
          </cell>
          <cell r="AE648">
            <v>27197</v>
          </cell>
          <cell r="AF648">
            <v>27197</v>
          </cell>
          <cell r="AG648">
            <v>27197</v>
          </cell>
          <cell r="AH648">
            <v>27197</v>
          </cell>
          <cell r="AI648">
            <v>27197</v>
          </cell>
          <cell r="AJ648">
            <v>27197</v>
          </cell>
          <cell r="AK648">
            <v>27197</v>
          </cell>
          <cell r="AL648">
            <v>27197</v>
          </cell>
          <cell r="AM648">
            <v>27197</v>
          </cell>
          <cell r="AN648">
            <v>27197</v>
          </cell>
          <cell r="AO648">
            <v>27200</v>
          </cell>
          <cell r="AP648">
            <v>109937.38</v>
          </cell>
          <cell r="AQ648">
            <v>0</v>
          </cell>
          <cell r="AR648">
            <v>0</v>
          </cell>
          <cell r="AS648">
            <v>62339.23</v>
          </cell>
          <cell r="AT648">
            <v>62339.23</v>
          </cell>
          <cell r="AU648">
            <v>62339.23</v>
          </cell>
        </row>
        <row r="649">
          <cell r="A649">
            <v>643</v>
          </cell>
          <cell r="B649" t="str">
            <v>E5. INSTITUCIONAL</v>
          </cell>
          <cell r="C649" t="str">
            <v>FORTALECER LAS CAPACIDADES DEL ESTADO CON ÉNFASIS EN LA ADMINISTRACIÓN DE JUSTICIA Y EFICIENCIA EN LOS PROCESOS DE REGULACIÓN Y CONTROL, CON DEPENDENCIA Y AUTONOMÍA</v>
          </cell>
          <cell r="D649" t="str">
            <v>FORTALECER LAS CAPACIDADES INSTITUCIONALES</v>
          </cell>
          <cell r="E649">
            <v>0</v>
          </cell>
          <cell r="F649" t="str">
            <v>01: ADMINISTRACIÓN CENTRAL</v>
          </cell>
          <cell r="G649" t="str">
            <v>DIRECCIÓN FINANCIERA</v>
          </cell>
          <cell r="H649" t="str">
            <v>SIN PROYECTO</v>
          </cell>
          <cell r="I649" t="str">
            <v>NÓMINA GASTO CORRIENTE</v>
          </cell>
          <cell r="J649" t="str">
            <v>NUEVO</v>
          </cell>
          <cell r="K649" t="str">
            <v>51</v>
          </cell>
          <cell r="L649">
            <v>510707</v>
          </cell>
          <cell r="M649" t="str">
            <v>Compensación por Vacaciones no Gozadas por Cesación de Funciones</v>
          </cell>
          <cell r="N649">
            <v>1700</v>
          </cell>
          <cell r="O649">
            <v>2</v>
          </cell>
          <cell r="P649">
            <v>0</v>
          </cell>
          <cell r="Q649">
            <v>0</v>
          </cell>
          <cell r="R649">
            <v>7500</v>
          </cell>
          <cell r="S649">
            <v>0</v>
          </cell>
          <cell r="T649">
            <v>0</v>
          </cell>
          <cell r="U649">
            <v>0</v>
          </cell>
          <cell r="V649">
            <v>2500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5000</v>
          </cell>
          <cell r="AQ649">
            <v>0</v>
          </cell>
          <cell r="AR649">
            <v>0</v>
          </cell>
          <cell r="AS649">
            <v>3682.4</v>
          </cell>
          <cell r="AT649">
            <v>3682.4</v>
          </cell>
          <cell r="AU649">
            <v>3682.4</v>
          </cell>
        </row>
        <row r="650">
          <cell r="A650">
            <v>644</v>
          </cell>
          <cell r="B650" t="str">
            <v>E5. INSTITUCIONAL</v>
          </cell>
          <cell r="C650" t="str">
            <v>FORTALECER LAS CAPACIDADES DEL ESTADO CON ÉNFASIS EN LA ADMINISTRACIÓN DE JUSTICIA Y EFICIENCIA EN LOS PROCESOS DE REGULACIÓN Y CONTROL, CON DEPENDENCIA Y AUTONOMÍA</v>
          </cell>
          <cell r="D650" t="str">
            <v>FORTALECER LAS CAPACIDADES INSTITUCIONALES</v>
          </cell>
          <cell r="E650">
            <v>0</v>
          </cell>
          <cell r="F650" t="str">
            <v>01: ADMINISTRACIÓN CENTRAL</v>
          </cell>
          <cell r="G650" t="str">
            <v>DIRECCIÓN FINANCIERA</v>
          </cell>
          <cell r="H650" t="str">
            <v>SIN PROYECTO</v>
          </cell>
          <cell r="I650" t="str">
            <v>NÓMINA GASTO CORRIENTE</v>
          </cell>
          <cell r="J650" t="str">
            <v>NUEVO</v>
          </cell>
          <cell r="K650" t="str">
            <v>51</v>
          </cell>
          <cell r="L650">
            <v>510512</v>
          </cell>
          <cell r="M650" t="str">
            <v>Subrogación</v>
          </cell>
          <cell r="N650">
            <v>1700</v>
          </cell>
          <cell r="O650">
            <v>2</v>
          </cell>
          <cell r="P650">
            <v>0</v>
          </cell>
          <cell r="Q650">
            <v>0</v>
          </cell>
          <cell r="R650">
            <v>16650</v>
          </cell>
          <cell r="S650">
            <v>3500</v>
          </cell>
          <cell r="T650">
            <v>3500</v>
          </cell>
          <cell r="U650">
            <v>3500</v>
          </cell>
          <cell r="V650">
            <v>3500</v>
          </cell>
          <cell r="W650">
            <v>3500</v>
          </cell>
          <cell r="X650">
            <v>3500</v>
          </cell>
          <cell r="Y650">
            <v>3500</v>
          </cell>
          <cell r="Z650">
            <v>3500</v>
          </cell>
          <cell r="AA650">
            <v>2650</v>
          </cell>
          <cell r="AB650">
            <v>2650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cell r="AS650">
            <v>231.2</v>
          </cell>
          <cell r="AT650">
            <v>231.2</v>
          </cell>
          <cell r="AU650">
            <v>231.2</v>
          </cell>
        </row>
        <row r="651">
          <cell r="A651">
            <v>645</v>
          </cell>
          <cell r="B651" t="str">
            <v>E5. INSTITUCIONAL</v>
          </cell>
          <cell r="C651" t="str">
            <v>FORTALECER LAS CAPACIDADES DEL ESTADO CON ÉNFASIS EN LA ADMINISTRACIÓN DE JUSTICIA Y EFICIENCIA EN LOS PROCESOS DE REGULACIÓN Y CONTROL, CON DEPENDENCIA Y AUTONOMÍA</v>
          </cell>
          <cell r="D651" t="str">
            <v>FORTALECER LAS CAPACIDADES INSTITUCIONALES</v>
          </cell>
          <cell r="E651">
            <v>0</v>
          </cell>
          <cell r="F651" t="str">
            <v>01: ADMINISTRACIÓN CENTRAL</v>
          </cell>
          <cell r="G651" t="str">
            <v>DIRECCIÓN FINANCIERA</v>
          </cell>
          <cell r="H651" t="str">
            <v>SIN PROYECTO</v>
          </cell>
          <cell r="I651" t="str">
            <v>NÓMINA GASTO CORRIENTE</v>
          </cell>
          <cell r="J651" t="str">
            <v>NUEVO</v>
          </cell>
          <cell r="K651" t="str">
            <v>51</v>
          </cell>
          <cell r="L651">
            <v>510513</v>
          </cell>
          <cell r="M651" t="str">
            <v>Encargos</v>
          </cell>
          <cell r="N651">
            <v>1700</v>
          </cell>
          <cell r="O651">
            <v>2</v>
          </cell>
          <cell r="P651">
            <v>0</v>
          </cell>
          <cell r="Q651">
            <v>0</v>
          </cell>
          <cell r="R651">
            <v>14150</v>
          </cell>
          <cell r="S651">
            <v>3500</v>
          </cell>
          <cell r="T651">
            <v>3500</v>
          </cell>
          <cell r="U651">
            <v>3500</v>
          </cell>
          <cell r="V651">
            <v>3500</v>
          </cell>
          <cell r="W651">
            <v>3500</v>
          </cell>
          <cell r="X651">
            <v>3500</v>
          </cell>
          <cell r="Y651">
            <v>3500</v>
          </cell>
          <cell r="Z651">
            <v>3500</v>
          </cell>
          <cell r="AA651">
            <v>150</v>
          </cell>
          <cell r="AB651">
            <v>150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cell r="AS651">
            <v>692</v>
          </cell>
          <cell r="AT651">
            <v>692</v>
          </cell>
          <cell r="AU651">
            <v>692</v>
          </cell>
        </row>
        <row r="652">
          <cell r="A652">
            <v>646</v>
          </cell>
          <cell r="B652" t="str">
            <v>E5. INSTITUCIONAL</v>
          </cell>
          <cell r="C652" t="str">
            <v>FORTALECER LAS CAPACIDADES DEL ESTADO CON ÉNFASIS EN LA ADMINISTRACIÓN DE JUSTICIA Y EFICIENCIA EN LOS PROCESOS DE REGULACIÓN Y CONTROL, CON DEPENDENCIA Y AUTONOMÍA</v>
          </cell>
          <cell r="D652" t="str">
            <v>FORTALECER LAS CAPACIDADES INSTITUCIONALES</v>
          </cell>
          <cell r="E652">
            <v>0</v>
          </cell>
          <cell r="F652" t="str">
            <v>55: IDENTIFICACION CEDULACION Y REGISTRO DE HECHOS Y ACTOS RELATIVOS AL ESTADO CIVIL DE LOS CIUDADANOS</v>
          </cell>
          <cell r="G652" t="str">
            <v>DIRECCIÓN FINANCIERA</v>
          </cell>
          <cell r="H652" t="str">
            <v>SIN PROYECTO</v>
          </cell>
          <cell r="I652" t="str">
            <v>NÓMINA GASTO CORRIENTE</v>
          </cell>
          <cell r="J652" t="str">
            <v>NUEVO</v>
          </cell>
          <cell r="K652" t="str">
            <v>51</v>
          </cell>
          <cell r="L652">
            <v>510105</v>
          </cell>
          <cell r="M652" t="str">
            <v>Remuneraciones Unificadas</v>
          </cell>
          <cell r="N652">
            <v>1700</v>
          </cell>
          <cell r="O652">
            <v>2</v>
          </cell>
          <cell r="P652">
            <v>0</v>
          </cell>
          <cell r="Q652">
            <v>0</v>
          </cell>
          <cell r="R652">
            <v>10336362</v>
          </cell>
          <cell r="S652">
            <v>861364</v>
          </cell>
          <cell r="T652">
            <v>861364</v>
          </cell>
          <cell r="U652">
            <v>861364</v>
          </cell>
          <cell r="V652">
            <v>861364</v>
          </cell>
          <cell r="W652">
            <v>861364</v>
          </cell>
          <cell r="X652">
            <v>861364</v>
          </cell>
          <cell r="Y652">
            <v>861364</v>
          </cell>
          <cell r="Z652">
            <v>861364</v>
          </cell>
          <cell r="AA652">
            <v>861364</v>
          </cell>
          <cell r="AB652">
            <v>861364</v>
          </cell>
          <cell r="AC652">
            <v>861364</v>
          </cell>
          <cell r="AD652">
            <v>861364</v>
          </cell>
          <cell r="AE652">
            <v>861364</v>
          </cell>
          <cell r="AF652">
            <v>861364</v>
          </cell>
          <cell r="AG652">
            <v>861364</v>
          </cell>
          <cell r="AH652">
            <v>861364</v>
          </cell>
          <cell r="AI652">
            <v>861364</v>
          </cell>
          <cell r="AJ652">
            <v>861364</v>
          </cell>
          <cell r="AK652">
            <v>861364</v>
          </cell>
          <cell r="AL652">
            <v>861364</v>
          </cell>
          <cell r="AM652">
            <v>861364</v>
          </cell>
          <cell r="AN652">
            <v>861364</v>
          </cell>
          <cell r="AO652">
            <v>861358</v>
          </cell>
          <cell r="AP652">
            <v>861358</v>
          </cell>
          <cell r="AQ652">
            <v>0</v>
          </cell>
          <cell r="AR652">
            <v>0</v>
          </cell>
          <cell r="AS652">
            <v>2506070.46</v>
          </cell>
          <cell r="AT652">
            <v>2506070.46</v>
          </cell>
          <cell r="AU652">
            <v>2506070.46</v>
          </cell>
        </row>
        <row r="653">
          <cell r="A653">
            <v>647</v>
          </cell>
          <cell r="B653" t="str">
            <v>E5. INSTITUCIONAL</v>
          </cell>
          <cell r="C653" t="str">
            <v>FORTALECER LAS CAPACIDADES DEL ESTADO CON ÉNFASIS EN LA ADMINISTRACIÓN DE JUSTICIA Y EFICIENCIA EN LOS PROCESOS DE REGULACIÓN Y CONTROL, CON DEPENDENCIA Y AUTONOMÍA</v>
          </cell>
          <cell r="D653" t="str">
            <v>FORTALECER LAS CAPACIDADES INSTITUCIONALES</v>
          </cell>
          <cell r="E653">
            <v>0</v>
          </cell>
          <cell r="F653" t="str">
            <v>55: IDENTIFICACION CEDULACION Y REGISTRO DE HECHOS Y ACTOS RELATIVOS AL ESTADO CIVIL DE LOS CIUDADANOS</v>
          </cell>
          <cell r="G653" t="str">
            <v>DIRECCIÓN FINANCIERA</v>
          </cell>
          <cell r="H653" t="str">
            <v>SIN PROYECTO</v>
          </cell>
          <cell r="I653" t="str">
            <v>NÓMINA GASTO CORRIENTE</v>
          </cell>
          <cell r="J653" t="str">
            <v>NUEVO</v>
          </cell>
          <cell r="K653" t="str">
            <v>51</v>
          </cell>
          <cell r="L653">
            <v>510203</v>
          </cell>
          <cell r="M653" t="str">
            <v>Decimo Tercer Sueldo</v>
          </cell>
          <cell r="N653">
            <v>1700</v>
          </cell>
          <cell r="O653">
            <v>2</v>
          </cell>
          <cell r="P653">
            <v>0</v>
          </cell>
          <cell r="Q653">
            <v>0</v>
          </cell>
          <cell r="R653">
            <v>1042168.7</v>
          </cell>
          <cell r="S653">
            <v>94182</v>
          </cell>
          <cell r="T653">
            <v>94182</v>
          </cell>
          <cell r="U653">
            <v>94182</v>
          </cell>
          <cell r="V653">
            <v>94182</v>
          </cell>
          <cell r="W653">
            <v>94182</v>
          </cell>
          <cell r="X653">
            <v>94182</v>
          </cell>
          <cell r="Y653">
            <v>94182</v>
          </cell>
          <cell r="Z653">
            <v>94182</v>
          </cell>
          <cell r="AA653">
            <v>94182</v>
          </cell>
          <cell r="AB653">
            <v>94182</v>
          </cell>
          <cell r="AC653">
            <v>94182</v>
          </cell>
          <cell r="AD653">
            <v>94182</v>
          </cell>
          <cell r="AE653">
            <v>94182</v>
          </cell>
          <cell r="AF653">
            <v>94182</v>
          </cell>
          <cell r="AG653">
            <v>94182</v>
          </cell>
          <cell r="AH653">
            <v>94182</v>
          </cell>
          <cell r="AI653">
            <v>94182</v>
          </cell>
          <cell r="AJ653">
            <v>94182</v>
          </cell>
          <cell r="AK653">
            <v>94182</v>
          </cell>
          <cell r="AL653">
            <v>94182</v>
          </cell>
          <cell r="AM653">
            <v>94182</v>
          </cell>
          <cell r="AN653">
            <v>94182</v>
          </cell>
          <cell r="AO653">
            <v>94175</v>
          </cell>
          <cell r="AP653">
            <v>6166.7</v>
          </cell>
          <cell r="AQ653">
            <v>0</v>
          </cell>
          <cell r="AR653">
            <v>0</v>
          </cell>
          <cell r="AS653">
            <v>44778.49</v>
          </cell>
          <cell r="AT653">
            <v>44778.49</v>
          </cell>
          <cell r="AU653">
            <v>44778.49</v>
          </cell>
        </row>
        <row r="654">
          <cell r="A654">
            <v>648</v>
          </cell>
          <cell r="B654" t="str">
            <v>E5. INSTITUCIONAL</v>
          </cell>
          <cell r="C654" t="str">
            <v>FORTALECER LAS CAPACIDADES DEL ESTADO CON ÉNFASIS EN LA ADMINISTRACIÓN DE JUSTICIA Y EFICIENCIA EN LOS PROCESOS DE REGULACIÓN Y CONTROL, CON DEPENDENCIA Y AUTONOMÍA</v>
          </cell>
          <cell r="D654" t="str">
            <v>FORTALECER LAS CAPACIDADES INSTITUCIONALES</v>
          </cell>
          <cell r="E654">
            <v>0</v>
          </cell>
          <cell r="F654" t="str">
            <v>55: IDENTIFICACION CEDULACION Y REGISTRO DE HECHOS Y ACTOS RELATIVOS AL ESTADO CIVIL DE LOS CIUDADANOS</v>
          </cell>
          <cell r="G654" t="str">
            <v>DIRECCIÓN FINANCIERA</v>
          </cell>
          <cell r="H654" t="str">
            <v>SIN PROYECTO</v>
          </cell>
          <cell r="I654" t="str">
            <v>NÓMINA GASTO CORRIENTE</v>
          </cell>
          <cell r="J654" t="str">
            <v>NUEVO</v>
          </cell>
          <cell r="K654" t="str">
            <v>51</v>
          </cell>
          <cell r="L654">
            <v>510204</v>
          </cell>
          <cell r="M654" t="str">
            <v>Decimo Cuarto Sueldo</v>
          </cell>
          <cell r="N654">
            <v>1700</v>
          </cell>
          <cell r="O654">
            <v>2</v>
          </cell>
          <cell r="P654">
            <v>0</v>
          </cell>
          <cell r="Q654">
            <v>0</v>
          </cell>
          <cell r="R654">
            <v>642620</v>
          </cell>
          <cell r="S654">
            <v>11546</v>
          </cell>
          <cell r="T654">
            <v>11546</v>
          </cell>
          <cell r="U654">
            <v>11546</v>
          </cell>
          <cell r="V654">
            <v>11546</v>
          </cell>
          <cell r="W654">
            <v>239660</v>
          </cell>
          <cell r="X654">
            <v>239660</v>
          </cell>
          <cell r="Y654">
            <v>11546</v>
          </cell>
          <cell r="Z654">
            <v>11546</v>
          </cell>
          <cell r="AA654">
            <v>11546</v>
          </cell>
          <cell r="AB654">
            <v>11546</v>
          </cell>
          <cell r="AC654">
            <v>11546</v>
          </cell>
          <cell r="AD654">
            <v>11546</v>
          </cell>
          <cell r="AE654">
            <v>11546</v>
          </cell>
          <cell r="AF654">
            <v>11546</v>
          </cell>
          <cell r="AG654">
            <v>287500</v>
          </cell>
          <cell r="AH654">
            <v>287500</v>
          </cell>
          <cell r="AI654">
            <v>11546</v>
          </cell>
          <cell r="AJ654">
            <v>11546</v>
          </cell>
          <cell r="AK654">
            <v>11546</v>
          </cell>
          <cell r="AL654">
            <v>11546</v>
          </cell>
          <cell r="AM654">
            <v>11546</v>
          </cell>
          <cell r="AN654">
            <v>11546</v>
          </cell>
          <cell r="AO654">
            <v>11546</v>
          </cell>
          <cell r="AP654">
            <v>11546</v>
          </cell>
          <cell r="AQ654">
            <v>0</v>
          </cell>
          <cell r="AR654">
            <v>0</v>
          </cell>
          <cell r="AS654">
            <v>250571.83</v>
          </cell>
          <cell r="AT654">
            <v>250571.83</v>
          </cell>
          <cell r="AU654">
            <v>250571.83</v>
          </cell>
        </row>
        <row r="655">
          <cell r="A655">
            <v>649</v>
          </cell>
          <cell r="B655" t="str">
            <v>E5. INSTITUCIONAL</v>
          </cell>
          <cell r="C655" t="str">
            <v>FORTALECER LAS CAPACIDADES DEL ESTADO CON ÉNFASIS EN LA ADMINISTRACIÓN DE JUSTICIA Y EFICIENCIA EN LOS PROCESOS DE REGULACIÓN Y CONTROL, CON DEPENDENCIA Y AUTONOMÍA</v>
          </cell>
          <cell r="D655" t="str">
            <v>FORTALECER LAS CAPACIDADES INSTITUCIONALES</v>
          </cell>
          <cell r="E655">
            <v>0</v>
          </cell>
          <cell r="F655" t="str">
            <v>55: IDENTIFICACION CEDULACION Y REGISTRO DE HECHOS Y ACTOS RELATIVOS AL ESTADO CIVIL DE LOS CIUDADANOS</v>
          </cell>
          <cell r="G655" t="str">
            <v>DIRECCIÓN FINANCIERA</v>
          </cell>
          <cell r="H655" t="str">
            <v>SIN PROYECTO</v>
          </cell>
          <cell r="I655" t="str">
            <v>NÓMINA GASTO CORRIENTE</v>
          </cell>
          <cell r="J655" t="str">
            <v>NUEVO</v>
          </cell>
          <cell r="K655" t="str">
            <v>51</v>
          </cell>
          <cell r="L655">
            <v>510510</v>
          </cell>
          <cell r="M655" t="str">
            <v>Servicios Personales por Contrato</v>
          </cell>
          <cell r="N655">
            <v>1700</v>
          </cell>
          <cell r="O655">
            <v>2</v>
          </cell>
          <cell r="P655">
            <v>0</v>
          </cell>
          <cell r="Q655">
            <v>0</v>
          </cell>
          <cell r="R655">
            <v>3225771</v>
          </cell>
          <cell r="S655">
            <v>268815</v>
          </cell>
          <cell r="T655">
            <v>268815</v>
          </cell>
          <cell r="U655">
            <v>268815</v>
          </cell>
          <cell r="V655">
            <v>268815</v>
          </cell>
          <cell r="W655">
            <v>268815</v>
          </cell>
          <cell r="X655">
            <v>268815</v>
          </cell>
          <cell r="Y655">
            <v>268815</v>
          </cell>
          <cell r="Z655">
            <v>268815</v>
          </cell>
          <cell r="AA655">
            <v>268815</v>
          </cell>
          <cell r="AB655">
            <v>268815</v>
          </cell>
          <cell r="AC655">
            <v>268815</v>
          </cell>
          <cell r="AD655">
            <v>268815</v>
          </cell>
          <cell r="AE655">
            <v>268815</v>
          </cell>
          <cell r="AF655">
            <v>268815</v>
          </cell>
          <cell r="AG655">
            <v>268815</v>
          </cell>
          <cell r="AH655">
            <v>268815</v>
          </cell>
          <cell r="AI655">
            <v>268815</v>
          </cell>
          <cell r="AJ655">
            <v>268815</v>
          </cell>
          <cell r="AK655">
            <v>268815</v>
          </cell>
          <cell r="AL655">
            <v>268815</v>
          </cell>
          <cell r="AM655">
            <v>268815</v>
          </cell>
          <cell r="AN655">
            <v>268815</v>
          </cell>
          <cell r="AO655">
            <v>268806</v>
          </cell>
          <cell r="AP655">
            <v>268806</v>
          </cell>
          <cell r="AQ655">
            <v>0</v>
          </cell>
          <cell r="AR655">
            <v>0</v>
          </cell>
          <cell r="AS655">
            <v>775691.17</v>
          </cell>
          <cell r="AT655">
            <v>775691.17</v>
          </cell>
          <cell r="AU655">
            <v>775691.17</v>
          </cell>
        </row>
        <row r="656">
          <cell r="A656">
            <v>650</v>
          </cell>
          <cell r="B656" t="str">
            <v>E5. INSTITUCIONAL</v>
          </cell>
          <cell r="C656" t="str">
            <v>FORTALECER LAS CAPACIDADES DEL ESTADO CON ÉNFASIS EN LA ADMINISTRACIÓN DE JUSTICIA Y EFICIENCIA EN LOS PROCESOS DE REGULACIÓN Y CONTROL, CON DEPENDENCIA Y AUTONOMÍA</v>
          </cell>
          <cell r="D656" t="str">
            <v>FORTALECER LAS CAPACIDADES INSTITUCIONALES</v>
          </cell>
          <cell r="E656">
            <v>0</v>
          </cell>
          <cell r="F656" t="str">
            <v>55: IDENTIFICACION CEDULACION Y REGISTRO DE HECHOS Y ACTOS RELATIVOS AL ESTADO CIVIL DE LOS CIUDADANOS</v>
          </cell>
          <cell r="G656" t="str">
            <v>DIRECCIÓN FINANCIERA</v>
          </cell>
          <cell r="H656" t="str">
            <v>SIN PROYECTO</v>
          </cell>
          <cell r="I656" t="str">
            <v>NÓMINA GASTO CORRIENTE</v>
          </cell>
          <cell r="J656" t="str">
            <v>NUEVO</v>
          </cell>
          <cell r="K656" t="str">
            <v>51</v>
          </cell>
          <cell r="L656">
            <v>510601</v>
          </cell>
          <cell r="M656" t="str">
            <v>Aporte Patronal</v>
          </cell>
          <cell r="N656">
            <v>1700</v>
          </cell>
          <cell r="O656">
            <v>2</v>
          </cell>
          <cell r="P656">
            <v>0</v>
          </cell>
          <cell r="Q656">
            <v>0</v>
          </cell>
          <cell r="R656">
            <v>1308743</v>
          </cell>
          <cell r="S656">
            <v>109062</v>
          </cell>
          <cell r="T656">
            <v>109062</v>
          </cell>
          <cell r="U656">
            <v>109062</v>
          </cell>
          <cell r="V656">
            <v>109062</v>
          </cell>
          <cell r="W656">
            <v>109062</v>
          </cell>
          <cell r="X656">
            <v>109062</v>
          </cell>
          <cell r="Y656">
            <v>109062</v>
          </cell>
          <cell r="Z656">
            <v>109062</v>
          </cell>
          <cell r="AA656">
            <v>109062</v>
          </cell>
          <cell r="AB656">
            <v>109062</v>
          </cell>
          <cell r="AC656">
            <v>109062</v>
          </cell>
          <cell r="AD656">
            <v>109062</v>
          </cell>
          <cell r="AE656">
            <v>109062</v>
          </cell>
          <cell r="AF656">
            <v>109062</v>
          </cell>
          <cell r="AG656">
            <v>109062</v>
          </cell>
          <cell r="AH656">
            <v>109062</v>
          </cell>
          <cell r="AI656">
            <v>109062</v>
          </cell>
          <cell r="AJ656">
            <v>109062</v>
          </cell>
          <cell r="AK656">
            <v>109062</v>
          </cell>
          <cell r="AL656">
            <v>109062</v>
          </cell>
          <cell r="AM656">
            <v>109062</v>
          </cell>
          <cell r="AN656">
            <v>109062</v>
          </cell>
          <cell r="AO656">
            <v>109061</v>
          </cell>
          <cell r="AP656">
            <v>109061</v>
          </cell>
          <cell r="AQ656">
            <v>0</v>
          </cell>
          <cell r="AR656">
            <v>0</v>
          </cell>
          <cell r="AS656">
            <v>318026.21000000002</v>
          </cell>
          <cell r="AT656">
            <v>318026.21000000002</v>
          </cell>
          <cell r="AU656">
            <v>318026.21000000002</v>
          </cell>
        </row>
        <row r="657">
          <cell r="A657">
            <v>651</v>
          </cell>
          <cell r="B657" t="str">
            <v>E5. INSTITUCIONAL</v>
          </cell>
          <cell r="C657" t="str">
            <v>FORTALECER LAS CAPACIDADES DEL ESTADO CON ÉNFASIS EN LA ADMINISTRACIÓN DE JUSTICIA Y EFICIENCIA EN LOS PROCESOS DE REGULACIÓN Y CONTROL, CON DEPENDENCIA Y AUTONOMÍA</v>
          </cell>
          <cell r="D657" t="str">
            <v>FORTALECER LAS CAPACIDADES INSTITUCIONALES</v>
          </cell>
          <cell r="E657">
            <v>0</v>
          </cell>
          <cell r="F657" t="str">
            <v>55: IDENTIFICACION CEDULACION Y REGISTRO DE HECHOS Y ACTOS RELATIVOS AL ESTADO CIVIL DE LOS CIUDADANOS</v>
          </cell>
          <cell r="G657" t="str">
            <v>DIRECCIÓN FINANCIERA</v>
          </cell>
          <cell r="H657" t="str">
            <v>SIN PROYECTO</v>
          </cell>
          <cell r="I657" t="str">
            <v>NÓMINA GASTO CORRIENTE</v>
          </cell>
          <cell r="J657" t="str">
            <v>NUEVO</v>
          </cell>
          <cell r="K657" t="str">
            <v>51</v>
          </cell>
          <cell r="L657">
            <v>510602</v>
          </cell>
          <cell r="M657" t="str">
            <v>Fondo de Reserva</v>
          </cell>
          <cell r="N657">
            <v>1700</v>
          </cell>
          <cell r="O657">
            <v>2</v>
          </cell>
          <cell r="P657">
            <v>0</v>
          </cell>
          <cell r="Q657">
            <v>0</v>
          </cell>
          <cell r="R657">
            <v>988712.99</v>
          </cell>
          <cell r="S657">
            <v>63969</v>
          </cell>
          <cell r="T657">
            <v>63969</v>
          </cell>
          <cell r="U657">
            <v>63969</v>
          </cell>
          <cell r="V657">
            <v>63969</v>
          </cell>
          <cell r="W657">
            <v>63969</v>
          </cell>
          <cell r="X657">
            <v>63969</v>
          </cell>
          <cell r="Y657">
            <v>63969</v>
          </cell>
          <cell r="Z657">
            <v>63969</v>
          </cell>
          <cell r="AA657">
            <v>63969</v>
          </cell>
          <cell r="AB657">
            <v>63969</v>
          </cell>
          <cell r="AC657">
            <v>63969</v>
          </cell>
          <cell r="AD657">
            <v>63969</v>
          </cell>
          <cell r="AE657">
            <v>63969</v>
          </cell>
          <cell r="AF657">
            <v>63969</v>
          </cell>
          <cell r="AG657">
            <v>63969</v>
          </cell>
          <cell r="AH657">
            <v>63969</v>
          </cell>
          <cell r="AI657">
            <v>63969</v>
          </cell>
          <cell r="AJ657">
            <v>63969</v>
          </cell>
          <cell r="AK657">
            <v>63969</v>
          </cell>
          <cell r="AL657">
            <v>63969</v>
          </cell>
          <cell r="AM657">
            <v>63969</v>
          </cell>
          <cell r="AN657">
            <v>63969</v>
          </cell>
          <cell r="AO657">
            <v>63957.4</v>
          </cell>
          <cell r="AP657">
            <v>285053.99</v>
          </cell>
          <cell r="AQ657">
            <v>0</v>
          </cell>
          <cell r="AR657">
            <v>0</v>
          </cell>
          <cell r="AS657">
            <v>169265.27</v>
          </cell>
          <cell r="AT657">
            <v>169265.27</v>
          </cell>
          <cell r="AU657">
            <v>169265.27</v>
          </cell>
        </row>
        <row r="658">
          <cell r="A658">
            <v>652</v>
          </cell>
          <cell r="B658" t="str">
            <v>E5. INSTITUCIONAL</v>
          </cell>
          <cell r="C658" t="str">
            <v>FORTALECER LAS CAPACIDADES DEL ESTADO CON ÉNFASIS EN LA ADMINISTRACIÓN DE JUSTICIA Y EFICIENCIA EN LOS PROCESOS DE REGULACIÓN Y CONTROL, CON DEPENDENCIA Y AUTONOMÍA</v>
          </cell>
          <cell r="D658" t="str">
            <v>FORTALECER LAS CAPACIDADES INSTITUCIONALES</v>
          </cell>
          <cell r="E658">
            <v>0</v>
          </cell>
          <cell r="F658" t="str">
            <v>55: IDENTIFICACION CEDULACION Y REGISTRO DE HECHOS Y ACTOS RELATIVOS AL ESTADO CIVIL DE LOS CIUDADANOS</v>
          </cell>
          <cell r="G658" t="str">
            <v>DIRECCIÓN FINANCIERA</v>
          </cell>
          <cell r="H658" t="str">
            <v>SIN PROYECTO</v>
          </cell>
          <cell r="I658" t="str">
            <v>NÓMINA GASTO CORRIENTE</v>
          </cell>
          <cell r="J658" t="str">
            <v>NUEVO</v>
          </cell>
          <cell r="K658" t="str">
            <v>51</v>
          </cell>
          <cell r="L658">
            <v>510512</v>
          </cell>
          <cell r="M658" t="str">
            <v>Subrogación</v>
          </cell>
          <cell r="N658">
            <v>1700</v>
          </cell>
          <cell r="O658">
            <v>2</v>
          </cell>
          <cell r="P658">
            <v>0</v>
          </cell>
          <cell r="Q658">
            <v>0</v>
          </cell>
          <cell r="R658">
            <v>2250</v>
          </cell>
          <cell r="S658">
            <v>1000</v>
          </cell>
          <cell r="T658">
            <v>1000</v>
          </cell>
          <cell r="U658">
            <v>1000</v>
          </cell>
          <cell r="V658">
            <v>1000</v>
          </cell>
          <cell r="W658">
            <v>250</v>
          </cell>
          <cell r="X658">
            <v>250</v>
          </cell>
          <cell r="Y658">
            <v>0</v>
          </cell>
          <cell r="Z658">
            <v>0</v>
          </cell>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cell r="AS658">
            <v>223.07</v>
          </cell>
          <cell r="AT658">
            <v>223.07</v>
          </cell>
          <cell r="AU658">
            <v>223.07</v>
          </cell>
        </row>
        <row r="659">
          <cell r="A659">
            <v>653</v>
          </cell>
          <cell r="B659" t="str">
            <v>E5. INSTITUCIONAL</v>
          </cell>
          <cell r="C659" t="str">
            <v>FORTALECER LAS CAPACIDADES DEL ESTADO CON ÉNFASIS EN LA ADMINISTRACIÓN DE JUSTICIA Y EFICIENCIA EN LOS PROCESOS DE REGULACIÓN Y CONTROL, CON DEPENDENCIA Y AUTONOMÍA</v>
          </cell>
          <cell r="D659" t="str">
            <v>FORTALECER LAS CAPACIDADES INSTITUCIONALES</v>
          </cell>
          <cell r="E659">
            <v>0</v>
          </cell>
          <cell r="F659" t="str">
            <v>55: IDENTIFICACION CEDULACION Y REGISTRO DE HECHOS Y ACTOS RELATIVOS AL ESTADO CIVIL DE LOS CIUDADANOS</v>
          </cell>
          <cell r="G659" t="str">
            <v>DIRECCIÓN FINANCIERA</v>
          </cell>
          <cell r="H659" t="str">
            <v>SIN PROYECTO</v>
          </cell>
          <cell r="I659" t="str">
            <v>NÓMINA GASTO CORRIENTE</v>
          </cell>
          <cell r="J659" t="str">
            <v>NUEVO</v>
          </cell>
          <cell r="K659" t="str">
            <v>51</v>
          </cell>
          <cell r="L659">
            <v>510513</v>
          </cell>
          <cell r="M659" t="str">
            <v>Encargos</v>
          </cell>
          <cell r="N659">
            <v>1700</v>
          </cell>
          <cell r="O659">
            <v>2</v>
          </cell>
          <cell r="P659">
            <v>0</v>
          </cell>
          <cell r="Q659">
            <v>0</v>
          </cell>
          <cell r="R659">
            <v>4250</v>
          </cell>
          <cell r="S659">
            <v>1000</v>
          </cell>
          <cell r="T659">
            <v>1000</v>
          </cell>
          <cell r="U659">
            <v>1000</v>
          </cell>
          <cell r="V659">
            <v>1000</v>
          </cell>
          <cell r="W659">
            <v>1000</v>
          </cell>
          <cell r="X659">
            <v>1000</v>
          </cell>
          <cell r="Y659">
            <v>1000</v>
          </cell>
          <cell r="Z659">
            <v>1000</v>
          </cell>
          <cell r="AA659">
            <v>250</v>
          </cell>
          <cell r="AB659">
            <v>250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cell r="AS659">
            <v>4249.99</v>
          </cell>
          <cell r="AT659">
            <v>4249.99</v>
          </cell>
          <cell r="AU659">
            <v>4249.99</v>
          </cell>
        </row>
        <row r="660">
          <cell r="A660">
            <v>654</v>
          </cell>
          <cell r="B660" t="str">
            <v>E5. INSTITUCIONAL</v>
          </cell>
          <cell r="C660" t="str">
            <v>FORTALECER LAS CAPACIDADES DEL ESTADO CON ÉNFASIS EN LA ADMINISTRACIÓN DE JUSTICIA Y EFICIENCIA EN LOS PROCESOS DE REGULACIÓN Y CONTROL, CON DEPENDENCIA Y AUTONOMÍA</v>
          </cell>
          <cell r="D660" t="str">
            <v>FORTALECER LAS CAPACIDADES INSTITUCIONALES</v>
          </cell>
          <cell r="E660">
            <v>0</v>
          </cell>
          <cell r="F660" t="str">
            <v>55: IDENTIFICACION CEDULACION Y REGISTRO DE HECHOS Y ACTOS RELATIVOS AL ESTADO CIVIL DE LOS CIUDADANOS</v>
          </cell>
          <cell r="G660" t="str">
            <v>DIRECCIÓN FINANCIERA</v>
          </cell>
          <cell r="H660" t="str">
            <v>SIN PROYECTO</v>
          </cell>
          <cell r="I660" t="str">
            <v>NÓMINA GASTO CORRIENTE</v>
          </cell>
          <cell r="J660" t="str">
            <v>NUEVO</v>
          </cell>
          <cell r="K660" t="str">
            <v>51</v>
          </cell>
          <cell r="L660">
            <v>510707</v>
          </cell>
          <cell r="M660" t="str">
            <v>Compensación por Vacaciones no Gozadas por Cesación de Funciones</v>
          </cell>
          <cell r="N660">
            <v>1700</v>
          </cell>
          <cell r="O660">
            <v>2</v>
          </cell>
          <cell r="P660">
            <v>0</v>
          </cell>
          <cell r="Q660">
            <v>0</v>
          </cell>
          <cell r="R660">
            <v>7500</v>
          </cell>
          <cell r="S660">
            <v>0</v>
          </cell>
          <cell r="T660">
            <v>0</v>
          </cell>
          <cell r="U660">
            <v>0</v>
          </cell>
          <cell r="V660">
            <v>2500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5000</v>
          </cell>
          <cell r="AQ660">
            <v>0</v>
          </cell>
          <cell r="AR660">
            <v>0</v>
          </cell>
          <cell r="AS660">
            <v>6943.77</v>
          </cell>
          <cell r="AT660">
            <v>6943.77</v>
          </cell>
          <cell r="AU660">
            <v>6943.77</v>
          </cell>
        </row>
        <row r="661">
          <cell r="A661">
            <v>655</v>
          </cell>
          <cell r="B661" t="str">
            <v>E5. INSTITUCIONAL</v>
          </cell>
          <cell r="C661" t="str">
            <v>FORTALECER LAS CAPACIDADES DEL ESTADO CON ÉNFASIS EN LA ADMINISTRACIÓN DE JUSTICIA Y EFICIENCIA EN LOS PROCESOS DE REGULACIÓN Y CONTROL, CON DEPENDENCIA Y AUTONOMÍA</v>
          </cell>
          <cell r="D661" t="str">
            <v>FORTALECER LAS CAPACIDADES INSTITUCIONALES</v>
          </cell>
          <cell r="E661">
            <v>0</v>
          </cell>
          <cell r="F661" t="str">
            <v>01: ADMINISTRACIÓN CENTRAL</v>
          </cell>
          <cell r="G661" t="str">
            <v>DIRECCIÓN FINANCIERA</v>
          </cell>
          <cell r="H661" t="str">
            <v>SIN PROYECTO</v>
          </cell>
          <cell r="I661" t="str">
            <v>PAGO DE MORAS AL IESS</v>
          </cell>
          <cell r="J661" t="str">
            <v>NUEVO</v>
          </cell>
          <cell r="K661" t="str">
            <v>57</v>
          </cell>
          <cell r="L661">
            <v>570218</v>
          </cell>
          <cell r="M661" t="str">
            <v>Intereses por Mora Patronal al IESS</v>
          </cell>
          <cell r="N661">
            <v>1701</v>
          </cell>
          <cell r="O661">
            <v>2</v>
          </cell>
          <cell r="P661">
            <v>0</v>
          </cell>
          <cell r="Q661">
            <v>0</v>
          </cell>
          <cell r="R661">
            <v>15629.81</v>
          </cell>
          <cell r="S661">
            <v>15629.81</v>
          </cell>
          <cell r="T661">
            <v>15629.81</v>
          </cell>
          <cell r="U661">
            <v>0</v>
          </cell>
          <cell r="V661">
            <v>0</v>
          </cell>
          <cell r="W661">
            <v>0</v>
          </cell>
          <cell r="X661">
            <v>0</v>
          </cell>
          <cell r="Y661">
            <v>0</v>
          </cell>
          <cell r="Z661">
            <v>0</v>
          </cell>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15629.81</v>
          </cell>
          <cell r="AS661">
            <v>15629.81</v>
          </cell>
          <cell r="AT661">
            <v>15629.81</v>
          </cell>
          <cell r="AU661">
            <v>15629.81</v>
          </cell>
        </row>
        <row r="662">
          <cell r="A662">
            <v>656</v>
          </cell>
          <cell r="B662" t="str">
            <v>E5. INSTITUCIONAL</v>
          </cell>
          <cell r="C662" t="str">
            <v>FORTALECER LAS CAPACIDADES DEL ESTADO CON ÉNFASIS EN LA ADMINISTRACIÓN DE JUSTICIA Y EFICIENCIA EN LOS PROCESOS DE REGULACIÓN Y CONTROL, CON DEPENDENCIA Y AUTONOMÍA</v>
          </cell>
          <cell r="D662" t="str">
            <v>FORTALECER LAS CAPACIDADES INSTITUCIONALES</v>
          </cell>
          <cell r="E662">
            <v>0</v>
          </cell>
          <cell r="F662" t="str">
            <v>01: ADMINISTRACIÓN CENTRAL</v>
          </cell>
          <cell r="G662" t="str">
            <v>DIRECCIÓN ADMINISTRATIVA</v>
          </cell>
          <cell r="H662" t="str">
            <v>SIN PROYECTO</v>
          </cell>
          <cell r="I662" t="str">
            <v>MANTENIMIENTOS COORDINACIONES ZONALES</v>
          </cell>
          <cell r="J662" t="str">
            <v>NUEVO</v>
          </cell>
          <cell r="K662" t="str">
            <v>53</v>
          </cell>
          <cell r="L662">
            <v>530204</v>
          </cell>
          <cell r="M662" t="str">
            <v>Edición, Impresión, Reproducción, Publicaciones, Suscripciones, Fotocopiado, Traducción, Empastado, Enmarcación, Serigrafía, Fotografía, Carnetización, Filmación e Imágenes Satelitales</v>
          </cell>
          <cell r="N662">
            <v>1701</v>
          </cell>
          <cell r="O662">
            <v>2</v>
          </cell>
          <cell r="P662">
            <v>0</v>
          </cell>
          <cell r="Q662">
            <v>0</v>
          </cell>
          <cell r="R662">
            <v>91754.96</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91754.96</v>
          </cell>
          <cell r="AQ662">
            <v>0</v>
          </cell>
          <cell r="AR662">
            <v>0</v>
          </cell>
          <cell r="AS662">
            <v>0</v>
          </cell>
          <cell r="AT662">
            <v>0</v>
          </cell>
          <cell r="AU662">
            <v>0</v>
          </cell>
        </row>
        <row r="663">
          <cell r="A663">
            <v>657</v>
          </cell>
          <cell r="B663" t="str">
            <v>E5. INSTITUCIONAL</v>
          </cell>
          <cell r="C663" t="str">
            <v>FORTALECER LAS CAPACIDADES DEL ESTADO CON ÉNFASIS EN LA ADMINISTRACIÓN DE JUSTICIA Y EFICIENCIA EN LOS PROCESOS DE REGULACIÓN Y CONTROL, CON DEPENDENCIA Y AUTONOMÍA</v>
          </cell>
          <cell r="D663" t="str">
            <v>FORTALECER LAS CAPACIDADES INSTITUCIONALES</v>
          </cell>
          <cell r="E663">
            <v>0</v>
          </cell>
          <cell r="F663" t="str">
            <v>01: ADMINISTRACIÓN CENTRAL</v>
          </cell>
          <cell r="G663" t="str">
            <v>DIRECCIÓN ADMINISTRATIVA</v>
          </cell>
          <cell r="H663" t="str">
            <v>SIN PROYECTO</v>
          </cell>
          <cell r="I663" t="str">
            <v>PRESTACIÓN DEL SERVICIO DE SEGURIDAD Y VIGILANCIA PRIVADA FIJA Y MOVIL PARA LA CUSTODÍA DE LAS INSTALACIONES, BIENES MUEBLES E INMUEBLES, ACTIVOS FIJOS, DONDE EXISTAN INVENTARIOS DE CONSIDERABLE VALOR TECNOLÓGICO, DOCUMENTAL Y RESGUARDO DE LA BASE DE DATO</v>
          </cell>
          <cell r="J663" t="str">
            <v>ARRASTRE</v>
          </cell>
          <cell r="K663" t="str">
            <v>53</v>
          </cell>
          <cell r="L663">
            <v>530208</v>
          </cell>
          <cell r="M663" t="str">
            <v>Servicio de Seguridad y Vigilancia</v>
          </cell>
          <cell r="N663">
            <v>1701</v>
          </cell>
          <cell r="O663">
            <v>1</v>
          </cell>
          <cell r="P663">
            <v>0</v>
          </cell>
          <cell r="Q663">
            <v>0</v>
          </cell>
          <cell r="R663">
            <v>0</v>
          </cell>
          <cell r="S663">
            <v>0</v>
          </cell>
          <cell r="T663">
            <v>0</v>
          </cell>
          <cell r="U663">
            <v>86290</v>
          </cell>
          <cell r="V663">
            <v>0</v>
          </cell>
          <cell r="W663">
            <v>86290</v>
          </cell>
          <cell r="X663">
            <v>0</v>
          </cell>
          <cell r="Y663">
            <v>86290</v>
          </cell>
          <cell r="Z663">
            <v>0</v>
          </cell>
          <cell r="AA663">
            <v>86290</v>
          </cell>
          <cell r="AB663">
            <v>0</v>
          </cell>
          <cell r="AC663">
            <v>86290</v>
          </cell>
          <cell r="AD663">
            <v>0</v>
          </cell>
          <cell r="AE663">
            <v>86290</v>
          </cell>
          <cell r="AF663">
            <v>0</v>
          </cell>
          <cell r="AG663">
            <v>86290</v>
          </cell>
          <cell r="AH663">
            <v>0</v>
          </cell>
          <cell r="AI663">
            <v>86290</v>
          </cell>
          <cell r="AJ663">
            <v>0</v>
          </cell>
          <cell r="AK663">
            <v>86290</v>
          </cell>
          <cell r="AL663">
            <v>0</v>
          </cell>
          <cell r="AM663">
            <v>86290</v>
          </cell>
          <cell r="AN663">
            <v>0</v>
          </cell>
          <cell r="AO663">
            <v>172580</v>
          </cell>
          <cell r="AP663">
            <v>0</v>
          </cell>
          <cell r="AQ663">
            <v>0</v>
          </cell>
          <cell r="AR663">
            <v>1035480</v>
          </cell>
          <cell r="AS663">
            <v>0</v>
          </cell>
          <cell r="AT663">
            <v>0</v>
          </cell>
          <cell r="AU663">
            <v>0</v>
          </cell>
        </row>
        <row r="664">
          <cell r="A664">
            <v>658</v>
          </cell>
          <cell r="B664" t="str">
            <v>E5. INSTITUCIONAL</v>
          </cell>
          <cell r="C664" t="str">
            <v>FOMENTAR LA ÉTICA PÚBLICA, LA TRANSPARENCIA Y LA LUCHA CONTRA LA CORRUPCIÓN</v>
          </cell>
          <cell r="D664" t="str">
            <v>INCREMENTAR LA OPORTUNIDAD Y CALIDAD EN LA IDENTIFICACIÓN DE LOS ECUATORIANOS Y EXTRANJEROS QUE RESIDEN LEGALMENTE EN EL PAÍS</v>
          </cell>
          <cell r="E664">
            <v>0</v>
          </cell>
          <cell r="F664" t="str">
            <v>55: IDENTIFICACION CEDULACION Y REGISTRO DE HECHOS Y ACTOS RELATIVOS AL ESTADO CIVIL DE LOS CIUDADANOS</v>
          </cell>
          <cell r="G664" t="str">
            <v>DIRECCIÓN DE SERVICIOS DE IDENTIFICACIÓN Y CEDULACIÓN</v>
          </cell>
          <cell r="H664" t="str">
            <v>SIN PROYECTO</v>
          </cell>
          <cell r="I664" t="str">
            <v>ADQUISICIÓN DE 1.000.000 DE LIBRETINES PARA PASAPORTES ORDINARIOS ELECTRÓNICOS PARA LOS EJERCICIOS FISCALES 2024 - 2025</v>
          </cell>
          <cell r="J664" t="str">
            <v>NUEVO</v>
          </cell>
          <cell r="K664" t="str">
            <v>53</v>
          </cell>
          <cell r="L664">
            <v>530204</v>
          </cell>
          <cell r="M664" t="str">
            <v>Edición, Impresión, Reproducción, Publicaciones, Suscripciones, Fotocopiado, Traducción, Empastado, Enmarcación, Serigrafía, Fotografía, Carnetización, Filmación e Imágenes Satelitales</v>
          </cell>
          <cell r="N664">
            <v>1701</v>
          </cell>
          <cell r="O664">
            <v>2</v>
          </cell>
          <cell r="P664">
            <v>0</v>
          </cell>
          <cell r="Q664">
            <v>0</v>
          </cell>
          <cell r="R664">
            <v>4790000</v>
          </cell>
          <cell r="S664">
            <v>0</v>
          </cell>
          <cell r="T664">
            <v>0</v>
          </cell>
          <cell r="U664">
            <v>0</v>
          </cell>
          <cell r="V664">
            <v>0</v>
          </cell>
          <cell r="W664">
            <v>0</v>
          </cell>
          <cell r="X664">
            <v>0</v>
          </cell>
          <cell r="Y664">
            <v>3629896.96</v>
          </cell>
          <cell r="Z664">
            <v>4790000</v>
          </cell>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4790000</v>
          </cell>
          <cell r="AR664">
            <v>4790000</v>
          </cell>
          <cell r="AS664">
            <v>4790000</v>
          </cell>
          <cell r="AT664">
            <v>0</v>
          </cell>
          <cell r="AU664">
            <v>0</v>
          </cell>
        </row>
        <row r="665">
          <cell r="A665">
            <v>659</v>
          </cell>
          <cell r="B665" t="str">
            <v>E5. INSTITUCIONAL</v>
          </cell>
          <cell r="C665" t="str">
            <v>FOMENTAR LA ÉTICA PÚBLICA, LA TRANSPARENCIA Y LA LUCHA CONTRA LA CORRUPCIÓN</v>
          </cell>
          <cell r="D665" t="str">
            <v>INCREMENTAR LA OPORTUNIDAD Y CALIDAD EN LA IDENTIFICACIÓN DE LOS ECUATORIANOS Y EXTRANJEROS QUE RESIDEN LEGALMENTE EN EL PAÍS</v>
          </cell>
          <cell r="E665">
            <v>0</v>
          </cell>
          <cell r="F665" t="str">
            <v>55: IDENTIFICACION CEDULACION Y REGISTRO DE HECHOS Y ACTOS RELATIVOS AL ESTADO CIVIL DE LOS CIUDADANOS</v>
          </cell>
          <cell r="G665" t="str">
            <v>SIN DEFINIR</v>
          </cell>
          <cell r="H665" t="str">
            <v>SIN PROYECTO</v>
          </cell>
          <cell r="I665" t="str">
            <v>RECURSO DEL GRUPO 58 NO SE DEBE MODIFICAR HASTA REALIZAR PROFORMA 2024 CONFORME LO INDICADO POR MEF (REF CO2 9 Y 10)</v>
          </cell>
          <cell r="J665" t="str">
            <v>NUEVO</v>
          </cell>
          <cell r="K665" t="str">
            <v>58</v>
          </cell>
          <cell r="L665">
            <v>580101</v>
          </cell>
          <cell r="M665" t="str">
            <v>A Entidades del Presupuesto General del Estado</v>
          </cell>
          <cell r="N665">
            <v>1701</v>
          </cell>
          <cell r="O665">
            <v>2</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1875000</v>
          </cell>
          <cell r="AP665">
            <v>0</v>
          </cell>
          <cell r="AQ665">
            <v>0</v>
          </cell>
          <cell r="AR665">
            <v>0</v>
          </cell>
          <cell r="AS665">
            <v>0</v>
          </cell>
          <cell r="AT665">
            <v>0</v>
          </cell>
          <cell r="AU665">
            <v>0</v>
          </cell>
        </row>
        <row r="666">
          <cell r="A666">
            <v>660</v>
          </cell>
          <cell r="B666" t="str">
            <v>E5. INSTITUCIONAL</v>
          </cell>
          <cell r="C666" t="str">
            <v>FORTALECER LAS CAPACIDADES DEL ESTADO CON ÉNFASIS EN LA ADMINISTRACIÓN DE JUSTICIA Y EFICIENCIA EN LOS PROCESOS DE REGULACIÓN Y CONTROL, CON INDEPENDENCIA Y AUTONOMÍA.</v>
          </cell>
          <cell r="D666" t="str">
            <v>INCREMENTAR LOS NIVELES DE SATISFACCIÓN DE LOS USUARIOS</v>
          </cell>
          <cell r="F666" t="str">
            <v>01: ADMINISTRACIÓN CENTRAL</v>
          </cell>
          <cell r="G666" t="str">
            <v>COORDINACIÓN ZONAL 7</v>
          </cell>
          <cell r="H666" t="str">
            <v>SIN PROYECTO</v>
          </cell>
          <cell r="I666" t="str">
            <v>CANCELACIÓN DEL SERVICIO DE AGUA POTABLE PARA LAS AGENCIAS DE LA PROVINCIA DE LOJA PERTENECIENTE A LA  COORDINACIÓN ZONAL 7 DEL REGISTRO CIVIL IDENTIFICACIÓN Y CEDULACIÓN (ENERO-NOVIEMBRE 2024)</v>
          </cell>
          <cell r="J666" t="str">
            <v>NUEVO</v>
          </cell>
          <cell r="K666" t="str">
            <v>53</v>
          </cell>
          <cell r="L666">
            <v>530101</v>
          </cell>
          <cell r="M666" t="str">
            <v>Agua Potable</v>
          </cell>
          <cell r="N666">
            <v>1101</v>
          </cell>
          <cell r="O666">
            <v>2</v>
          </cell>
          <cell r="P666">
            <v>0</v>
          </cell>
          <cell r="Q666">
            <v>0</v>
          </cell>
          <cell r="R666">
            <v>2970</v>
          </cell>
          <cell r="S666">
            <v>0</v>
          </cell>
          <cell r="T666">
            <v>0</v>
          </cell>
          <cell r="U666">
            <v>270</v>
          </cell>
          <cell r="V666">
            <v>270</v>
          </cell>
          <cell r="W666">
            <v>270</v>
          </cell>
          <cell r="X666">
            <v>270</v>
          </cell>
          <cell r="Y666">
            <v>270</v>
          </cell>
          <cell r="Z666">
            <v>270</v>
          </cell>
          <cell r="AA666">
            <v>270</v>
          </cell>
          <cell r="AB666">
            <v>270</v>
          </cell>
          <cell r="AC666">
            <v>270</v>
          </cell>
          <cell r="AD666">
            <v>270</v>
          </cell>
          <cell r="AE666">
            <v>270</v>
          </cell>
          <cell r="AF666">
            <v>270</v>
          </cell>
          <cell r="AG666">
            <v>270</v>
          </cell>
          <cell r="AH666">
            <v>270</v>
          </cell>
          <cell r="AI666">
            <v>270</v>
          </cell>
          <cell r="AJ666">
            <v>270</v>
          </cell>
          <cell r="AK666">
            <v>270</v>
          </cell>
          <cell r="AL666">
            <v>270</v>
          </cell>
          <cell r="AM666">
            <v>270</v>
          </cell>
          <cell r="AN666">
            <v>270</v>
          </cell>
          <cell r="AO666">
            <v>270</v>
          </cell>
          <cell r="AP666">
            <v>270</v>
          </cell>
          <cell r="AQ666">
            <v>0</v>
          </cell>
          <cell r="AR666">
            <v>0</v>
          </cell>
          <cell r="AS666">
            <v>2970</v>
          </cell>
          <cell r="AT666">
            <v>348.64</v>
          </cell>
          <cell r="AU666">
            <v>348.64</v>
          </cell>
        </row>
        <row r="667">
          <cell r="A667">
            <v>661</v>
          </cell>
          <cell r="B667" t="str">
            <v>E5. INSTITUCIONAL</v>
          </cell>
          <cell r="C667" t="str">
            <v>FORTALECER LAS CAPACIDADES DEL ESTADO CON ÉNFASIS EN LA ADMINISTRACIÓN DE JUSTICIA Y EFICIENCIA EN LOS PROCESOS DE REGULACIÓN Y CONTROL, CON INDEPENDENCIA Y AUTONOMÍA.</v>
          </cell>
          <cell r="D667" t="str">
            <v>INCREMENTAR LOS NIVELES DE SATISFACCIÓN DE LOS USUARIOS</v>
          </cell>
          <cell r="F667" t="str">
            <v>01: ADMINISTRACIÓN CENTRAL</v>
          </cell>
          <cell r="G667" t="str">
            <v>COORDINACIÓN ZONAL 7</v>
          </cell>
          <cell r="H667" t="str">
            <v>SIN PROYECTO</v>
          </cell>
          <cell r="I667" t="str">
            <v>CANCELACIÓN DEL SERVICIO DE AGUA POTABLE PARA LAS AGENCIAS DE LA PROVINCIA DE EL ORO PERTENECIENTE A LA  COORDINACIÓN ZONAL 7 DEL REGISTRO CIVIL IDENTIFICACIÓN Y CEDULACIÓN (ENERO-NOVIEMBRE 2024)</v>
          </cell>
          <cell r="J667" t="str">
            <v>NUEVO</v>
          </cell>
          <cell r="K667" t="str">
            <v>53</v>
          </cell>
          <cell r="L667">
            <v>530101</v>
          </cell>
          <cell r="M667" t="str">
            <v>Agua Potable</v>
          </cell>
          <cell r="N667">
            <v>701</v>
          </cell>
          <cell r="O667">
            <v>2</v>
          </cell>
          <cell r="P667">
            <v>0</v>
          </cell>
          <cell r="Q667">
            <v>0</v>
          </cell>
          <cell r="R667">
            <v>1320</v>
          </cell>
          <cell r="S667">
            <v>0</v>
          </cell>
          <cell r="T667">
            <v>0</v>
          </cell>
          <cell r="U667">
            <v>120</v>
          </cell>
          <cell r="V667">
            <v>120</v>
          </cell>
          <cell r="W667">
            <v>120</v>
          </cell>
          <cell r="X667">
            <v>120</v>
          </cell>
          <cell r="Y667">
            <v>120</v>
          </cell>
          <cell r="Z667">
            <v>120</v>
          </cell>
          <cell r="AA667">
            <v>120</v>
          </cell>
          <cell r="AB667">
            <v>120</v>
          </cell>
          <cell r="AC667">
            <v>120</v>
          </cell>
          <cell r="AD667">
            <v>120</v>
          </cell>
          <cell r="AE667">
            <v>120</v>
          </cell>
          <cell r="AF667">
            <v>120</v>
          </cell>
          <cell r="AG667">
            <v>120</v>
          </cell>
          <cell r="AH667">
            <v>120</v>
          </cell>
          <cell r="AI667">
            <v>120</v>
          </cell>
          <cell r="AJ667">
            <v>120</v>
          </cell>
          <cell r="AK667">
            <v>120</v>
          </cell>
          <cell r="AL667">
            <v>120</v>
          </cell>
          <cell r="AM667">
            <v>120</v>
          </cell>
          <cell r="AN667">
            <v>120</v>
          </cell>
          <cell r="AO667">
            <v>120</v>
          </cell>
          <cell r="AP667">
            <v>120</v>
          </cell>
          <cell r="AQ667">
            <v>0</v>
          </cell>
          <cell r="AR667">
            <v>0</v>
          </cell>
          <cell r="AS667">
            <v>1320</v>
          </cell>
          <cell r="AT667">
            <v>133.61000000000001</v>
          </cell>
          <cell r="AU667">
            <v>133.61000000000001</v>
          </cell>
        </row>
        <row r="668">
          <cell r="A668">
            <v>662</v>
          </cell>
          <cell r="B668" t="str">
            <v>E5. INSTITUCIONAL</v>
          </cell>
          <cell r="C668" t="str">
            <v>FORTALECER LAS CAPACIDADES DEL ESTADO CON ÉNFASIS EN LA ADMINISTRACIÓN DE JUSTICIA Y EFICIENCIA EN LOS PROCESOS DE REGULACIÓN Y CONTROL, CON INDEPENDENCIA Y AUTONOMÍA.</v>
          </cell>
          <cell r="D668" t="str">
            <v>INCREMENTAR LOS NIVELES DE SATISFACCIÓN DE LOS USUARIOS</v>
          </cell>
          <cell r="F668" t="str">
            <v>01: ADMINISTRACIÓN CENTRAL</v>
          </cell>
          <cell r="G668" t="str">
            <v>COORDINACIÓN ZONAL 7</v>
          </cell>
          <cell r="H668" t="str">
            <v>SIN PROYECTO</v>
          </cell>
          <cell r="I668" t="str">
            <v>CANCELACIÓN DEL SERVICIO DE AGUA POTABLE PARA LAS AGENCIAS DE LA PROVINCIA DE ZAMORA CHINCHIPE PERTENECIENTE A LA  COORDINACIÓN ZONAL 7 DEL REGISTRO CIVIL IDENTIFICACIÓN Y CEDULACIÓN (ENERO-NOVIEMBRE 2024)</v>
          </cell>
          <cell r="J668" t="str">
            <v>NUEVO</v>
          </cell>
          <cell r="K668" t="str">
            <v>53</v>
          </cell>
          <cell r="L668">
            <v>530101</v>
          </cell>
          <cell r="M668" t="str">
            <v>Agua Potable</v>
          </cell>
          <cell r="N668">
            <v>1901</v>
          </cell>
          <cell r="O668">
            <v>2</v>
          </cell>
          <cell r="P668">
            <v>0</v>
          </cell>
          <cell r="Q668">
            <v>0</v>
          </cell>
          <cell r="R668">
            <v>462</v>
          </cell>
          <cell r="S668">
            <v>0</v>
          </cell>
          <cell r="T668">
            <v>0</v>
          </cell>
          <cell r="U668">
            <v>42</v>
          </cell>
          <cell r="V668">
            <v>42</v>
          </cell>
          <cell r="W668">
            <v>42</v>
          </cell>
          <cell r="X668">
            <v>42</v>
          </cell>
          <cell r="Y668">
            <v>42</v>
          </cell>
          <cell r="Z668">
            <v>42</v>
          </cell>
          <cell r="AA668">
            <v>42</v>
          </cell>
          <cell r="AB668">
            <v>42</v>
          </cell>
          <cell r="AC668">
            <v>42</v>
          </cell>
          <cell r="AD668">
            <v>42</v>
          </cell>
          <cell r="AE668">
            <v>42</v>
          </cell>
          <cell r="AF668">
            <v>42</v>
          </cell>
          <cell r="AG668">
            <v>42</v>
          </cell>
          <cell r="AH668">
            <v>42</v>
          </cell>
          <cell r="AI668">
            <v>42</v>
          </cell>
          <cell r="AJ668">
            <v>42</v>
          </cell>
          <cell r="AK668">
            <v>42</v>
          </cell>
          <cell r="AL668">
            <v>42</v>
          </cell>
          <cell r="AM668">
            <v>42</v>
          </cell>
          <cell r="AN668">
            <v>42</v>
          </cell>
          <cell r="AO668">
            <v>42</v>
          </cell>
          <cell r="AP668">
            <v>42</v>
          </cell>
          <cell r="AQ668">
            <v>0</v>
          </cell>
          <cell r="AR668">
            <v>0</v>
          </cell>
          <cell r="AS668">
            <v>462</v>
          </cell>
          <cell r="AT668">
            <v>113.19</v>
          </cell>
          <cell r="AU668">
            <v>105.28</v>
          </cell>
        </row>
        <row r="669">
          <cell r="A669">
            <v>663</v>
          </cell>
          <cell r="B669" t="str">
            <v>E5. INSTITUCIONAL</v>
          </cell>
          <cell r="C669" t="str">
            <v>FORTALECER LAS CAPACIDADES DEL ESTADO CON ÉNFASIS EN LA ADMINISTRACIÓN DE JUSTICIA Y EFICIENCIA EN LOS PROCESOS DE REGULACIÓN Y CONTROL, CON INDEPENDENCIA Y AUTONOMÍA.</v>
          </cell>
          <cell r="D669" t="str">
            <v>INCREMENTAR LOS NIVELES DE SATISFACCIÓN DE LOS USUARIOS</v>
          </cell>
          <cell r="F669" t="str">
            <v>01: ADMINISTRACIÓN CENTRAL</v>
          </cell>
          <cell r="G669" t="str">
            <v>COORDINACIÓN ZONAL 7</v>
          </cell>
          <cell r="H669" t="str">
            <v>SIN PROYECTO</v>
          </cell>
          <cell r="I669" t="str">
            <v>CANCELACIÓN DEL SERVICIO DE AGUA POTABLE PARA LAS AGENCIAS DE LA PROVINCIA DE LOJA PERTENECIENTE A LA  COORDINACIÓN ZONAL 7 DEL REGISTRO CIVIL AÑO 2023 IDENTIFICACIÓN Y CEDULACIÓN (DICIEMRE 2023)</v>
          </cell>
          <cell r="J669" t="str">
            <v>ARRASTRE</v>
          </cell>
          <cell r="K669" t="str">
            <v>53</v>
          </cell>
          <cell r="L669">
            <v>530101</v>
          </cell>
          <cell r="M669" t="str">
            <v>Agua Potable</v>
          </cell>
          <cell r="N669">
            <v>1101</v>
          </cell>
          <cell r="O669">
            <v>2</v>
          </cell>
          <cell r="P669">
            <v>0</v>
          </cell>
          <cell r="Q669">
            <v>0</v>
          </cell>
          <cell r="R669">
            <v>376</v>
          </cell>
          <cell r="S669">
            <v>0</v>
          </cell>
          <cell r="T669">
            <v>0</v>
          </cell>
          <cell r="U669">
            <v>376</v>
          </cell>
          <cell r="V669">
            <v>376</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cell r="AS669">
            <v>376</v>
          </cell>
          <cell r="AT669">
            <v>209.19</v>
          </cell>
          <cell r="AU669">
            <v>198.76</v>
          </cell>
        </row>
        <row r="670">
          <cell r="A670">
            <v>664</v>
          </cell>
          <cell r="B670" t="str">
            <v>E5. INSTITUCIONAL</v>
          </cell>
          <cell r="C670" t="str">
            <v>FORTALECER LAS CAPACIDADES DEL ESTADO CON ÉNFASIS EN LA ADMINISTRACIÓN DE JUSTICIA Y EFICIENCIA EN LOS PROCESOS DE REGULACIÓN Y CONTROL, CON INDEPENDENCIA Y AUTONOMÍA.</v>
          </cell>
          <cell r="D670" t="str">
            <v>INCREMENTAR LOS NIVELES DE SATISFACCIÓN DE LOS USUARIOS</v>
          </cell>
          <cell r="F670" t="str">
            <v>01: ADMINISTRACIÓN CENTRAL</v>
          </cell>
          <cell r="G670" t="str">
            <v>COORDINACIÓN ZONAL 7</v>
          </cell>
          <cell r="H670" t="str">
            <v>SIN PROYECTO</v>
          </cell>
          <cell r="I670" t="str">
            <v>CANCELACIÓN DEL SERVICIO DE AGUA POTABLE PARA LAS AGENCIAS DE LA PROVINCIA DE EL ORO PERTENECIENTE A LA  COORDINACIÓN ZONAL 7 DEL REGISTRO CIVIL AÑO 2023 IDENTIFICACIÓN Y CEDULACIÓN (AÑO 2023)</v>
          </cell>
          <cell r="J670" t="str">
            <v>ARRASTRE</v>
          </cell>
          <cell r="K670" t="str">
            <v>53</v>
          </cell>
          <cell r="L670">
            <v>530101</v>
          </cell>
          <cell r="M670" t="str">
            <v>Agua Potable</v>
          </cell>
          <cell r="N670">
            <v>701</v>
          </cell>
          <cell r="O670">
            <v>2</v>
          </cell>
          <cell r="P670">
            <v>0</v>
          </cell>
          <cell r="Q670">
            <v>0</v>
          </cell>
          <cell r="R670">
            <v>120</v>
          </cell>
          <cell r="S670">
            <v>0</v>
          </cell>
          <cell r="T670">
            <v>0</v>
          </cell>
          <cell r="U670">
            <v>120</v>
          </cell>
          <cell r="V670">
            <v>120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cell r="AS670">
            <v>120</v>
          </cell>
          <cell r="AT670">
            <v>78.709999999999994</v>
          </cell>
          <cell r="AU670">
            <v>78.709999999999994</v>
          </cell>
        </row>
        <row r="671">
          <cell r="A671">
            <v>665</v>
          </cell>
          <cell r="B671" t="str">
            <v>E5. INSTITUCIONAL</v>
          </cell>
          <cell r="C671" t="str">
            <v>FORTALECER LAS CAPACIDADES DEL ESTADO CON ÉNFASIS EN LA ADMINISTRACIÓN DE JUSTICIA Y EFICIENCIA EN LOS PROCESOS DE REGULACIÓN Y CONTROL, CON INDEPENDENCIA Y AUTONOMÍA.</v>
          </cell>
          <cell r="D671" t="str">
            <v>INCREMENTAR LOS NIVELES DE SATISFACCIÓN DE LOS USUARIOS</v>
          </cell>
          <cell r="F671" t="str">
            <v>01: ADMINISTRACIÓN CENTRAL</v>
          </cell>
          <cell r="G671" t="str">
            <v>COORDINACIÓN ZONAL 7</v>
          </cell>
          <cell r="H671" t="str">
            <v>SIN PROYECTO</v>
          </cell>
          <cell r="I671" t="str">
            <v>CANCELACIÓN DEL SERVICIO DE AGUA POTABLE PARA LAS AGENCIAS DE LA PROVINCIA DE ZAMORA CHINCHIPE PERTENECIENTE A LA  COORDINACIÓN ZONAL 7 DEL REGISTRO CIVIL IDENTIFICACIÓN Y CEDULACIÓN (AÑO 2023)</v>
          </cell>
          <cell r="J671" t="str">
            <v>ARRASTRE</v>
          </cell>
          <cell r="K671" t="str">
            <v>53</v>
          </cell>
          <cell r="L671">
            <v>530101</v>
          </cell>
          <cell r="M671" t="str">
            <v>Agua Potable</v>
          </cell>
          <cell r="N671">
            <v>1901</v>
          </cell>
          <cell r="O671">
            <v>2</v>
          </cell>
          <cell r="P671">
            <v>0</v>
          </cell>
          <cell r="Q671">
            <v>0</v>
          </cell>
          <cell r="R671">
            <v>42</v>
          </cell>
          <cell r="S671">
            <v>0</v>
          </cell>
          <cell r="T671">
            <v>0</v>
          </cell>
          <cell r="U671">
            <v>42</v>
          </cell>
          <cell r="V671">
            <v>42</v>
          </cell>
          <cell r="W671">
            <v>0</v>
          </cell>
          <cell r="X671">
            <v>0</v>
          </cell>
          <cell r="Y671">
            <v>0</v>
          </cell>
          <cell r="Z671">
            <v>0</v>
          </cell>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cell r="AS671">
            <v>42</v>
          </cell>
          <cell r="AT671">
            <v>20.77</v>
          </cell>
          <cell r="AU671">
            <v>12.92</v>
          </cell>
        </row>
        <row r="672">
          <cell r="A672">
            <v>666</v>
          </cell>
          <cell r="B672" t="str">
            <v>E5. INSTITUCIONAL</v>
          </cell>
          <cell r="C672" t="str">
            <v>FORTALECER LAS CAPACIDADES DEL ESTADO CON ÉNFASIS EN LA ADMINISTRACIÓN DE JUSTICIA Y EFICIENCIA EN LOS PROCESOS DE REGULACIÓN Y CONTROL, CON INDEPENDENCIA Y AUTONOMÍA.</v>
          </cell>
          <cell r="D672" t="str">
            <v>INCREMENTAR LOS NIVELES DE SATISFACCIÓN DE LOS USUARIOS</v>
          </cell>
          <cell r="F672" t="str">
            <v>01: ADMINISTRACIÓN CENTRAL</v>
          </cell>
          <cell r="G672" t="str">
            <v>COORDINACIÓN ZONAL 7</v>
          </cell>
          <cell r="H672" t="str">
            <v>SIN PROYECTO</v>
          </cell>
          <cell r="I672" t="str">
            <v>CANCELACIÓN DEL SERVICIO DE ENERGÍA ELÉCTRICA PARA LAS AGENCIAS DE LA PROVINCIA DE ZAMORA CHINCHIPE PERTENECIENTE A LA COORDINACIÓN ZONAL 7 DEL REGISTRO CIVIL IDENTIFICACIÓN Y CEDULACIÓN (ENERO-NOVIEMBRE 2024)</v>
          </cell>
          <cell r="J672" t="str">
            <v>NUEVO</v>
          </cell>
          <cell r="K672" t="str">
            <v>53</v>
          </cell>
          <cell r="L672">
            <v>530104</v>
          </cell>
          <cell r="M672" t="str">
            <v>Energía Eléctrica</v>
          </cell>
          <cell r="N672">
            <v>1901</v>
          </cell>
          <cell r="O672">
            <v>2</v>
          </cell>
          <cell r="P672">
            <v>0</v>
          </cell>
          <cell r="Q672">
            <v>0</v>
          </cell>
          <cell r="R672">
            <v>11000</v>
          </cell>
          <cell r="S672">
            <v>0</v>
          </cell>
          <cell r="T672">
            <v>0</v>
          </cell>
          <cell r="U672">
            <v>1000</v>
          </cell>
          <cell r="V672">
            <v>1000</v>
          </cell>
          <cell r="W672">
            <v>1000</v>
          </cell>
          <cell r="X672">
            <v>1000</v>
          </cell>
          <cell r="Y672">
            <v>1000</v>
          </cell>
          <cell r="Z672">
            <v>1000</v>
          </cell>
          <cell r="AA672">
            <v>1000</v>
          </cell>
          <cell r="AB672">
            <v>1000</v>
          </cell>
          <cell r="AC672">
            <v>1000</v>
          </cell>
          <cell r="AD672">
            <v>1000</v>
          </cell>
          <cell r="AE672">
            <v>1000</v>
          </cell>
          <cell r="AF672">
            <v>1000</v>
          </cell>
          <cell r="AG672">
            <v>1000</v>
          </cell>
          <cell r="AH672">
            <v>1000</v>
          </cell>
          <cell r="AI672">
            <v>1000</v>
          </cell>
          <cell r="AJ672">
            <v>1000</v>
          </cell>
          <cell r="AK672">
            <v>1000</v>
          </cell>
          <cell r="AL672">
            <v>1000</v>
          </cell>
          <cell r="AM672">
            <v>1000</v>
          </cell>
          <cell r="AN672">
            <v>1000</v>
          </cell>
          <cell r="AO672">
            <v>1000</v>
          </cell>
          <cell r="AP672">
            <v>1000</v>
          </cell>
          <cell r="AQ672">
            <v>0</v>
          </cell>
          <cell r="AR672">
            <v>0</v>
          </cell>
          <cell r="AS672">
            <v>11000</v>
          </cell>
          <cell r="AT672">
            <v>1663.39</v>
          </cell>
          <cell r="AU672">
            <v>1663.39</v>
          </cell>
        </row>
        <row r="673">
          <cell r="A673">
            <v>667</v>
          </cell>
          <cell r="B673" t="str">
            <v>E5. INSTITUCIONAL</v>
          </cell>
          <cell r="C673" t="str">
            <v>FORTALECER LAS CAPACIDADES DEL ESTADO CON ÉNFASIS EN LA ADMINISTRACIÓN DE JUSTICIA Y EFICIENCIA EN LOS PROCESOS DE REGULACIÓN Y CONTROL, CON INDEPENDENCIA Y AUTONOMÍA.</v>
          </cell>
          <cell r="D673" t="str">
            <v>INCREMENTAR LOS NIVELES DE SATISFACCIÓN DE LOS USUARIOS</v>
          </cell>
          <cell r="F673" t="str">
            <v>01: ADMINISTRACIÓN CENTRAL</v>
          </cell>
          <cell r="G673" t="str">
            <v>COORDINACIÓN ZONAL 7</v>
          </cell>
          <cell r="H673" t="str">
            <v>SIN PROYECTO</v>
          </cell>
          <cell r="I673" t="str">
            <v>CANCELACIÓN DEL SERVICIO DE ENERGÍA ELÉCTRICA PARA LAS AGENCIAS DE LA PROVINCIA DE LOJA PERTENECIENTE A LA COORDINACIÓN ZONAL 7 DEL REGISTRO CIVIL IDENTIFICACIÓN Y CEDULACIÓN (ENERO-NOVIEMBRE 2024)</v>
          </cell>
          <cell r="J673" t="str">
            <v>NUEVO</v>
          </cell>
          <cell r="K673" t="str">
            <v>53</v>
          </cell>
          <cell r="L673">
            <v>530104</v>
          </cell>
          <cell r="M673" t="str">
            <v>Energía Eléctrica</v>
          </cell>
          <cell r="N673">
            <v>1101</v>
          </cell>
          <cell r="O673">
            <v>2</v>
          </cell>
          <cell r="P673">
            <v>0</v>
          </cell>
          <cell r="Q673">
            <v>0</v>
          </cell>
          <cell r="R673">
            <v>15367</v>
          </cell>
          <cell r="S673">
            <v>0</v>
          </cell>
          <cell r="T673">
            <v>0</v>
          </cell>
          <cell r="U673">
            <v>1397</v>
          </cell>
          <cell r="V673">
            <v>1397</v>
          </cell>
          <cell r="W673">
            <v>1397</v>
          </cell>
          <cell r="X673">
            <v>1397</v>
          </cell>
          <cell r="Y673">
            <v>1397</v>
          </cell>
          <cell r="Z673">
            <v>1397</v>
          </cell>
          <cell r="AA673">
            <v>1397</v>
          </cell>
          <cell r="AB673">
            <v>1397</v>
          </cell>
          <cell r="AC673">
            <v>1397</v>
          </cell>
          <cell r="AD673">
            <v>1397</v>
          </cell>
          <cell r="AE673">
            <v>1397</v>
          </cell>
          <cell r="AF673">
            <v>1397</v>
          </cell>
          <cell r="AG673">
            <v>1397</v>
          </cell>
          <cell r="AH673">
            <v>1397</v>
          </cell>
          <cell r="AI673">
            <v>1397</v>
          </cell>
          <cell r="AJ673">
            <v>1397</v>
          </cell>
          <cell r="AK673">
            <v>1397</v>
          </cell>
          <cell r="AL673">
            <v>1397</v>
          </cell>
          <cell r="AM673">
            <v>1397</v>
          </cell>
          <cell r="AN673">
            <v>1397</v>
          </cell>
          <cell r="AO673">
            <v>1397</v>
          </cell>
          <cell r="AP673">
            <v>1397</v>
          </cell>
          <cell r="AQ673">
            <v>0</v>
          </cell>
          <cell r="AR673">
            <v>0</v>
          </cell>
          <cell r="AS673">
            <v>15367</v>
          </cell>
          <cell r="AT673">
            <v>2636.56</v>
          </cell>
          <cell r="AU673">
            <v>2636.56</v>
          </cell>
        </row>
        <row r="674">
          <cell r="A674">
            <v>668</v>
          </cell>
          <cell r="B674" t="str">
            <v>E5. INSTITUCIONAL</v>
          </cell>
          <cell r="C674" t="str">
            <v>FORTALECER LAS CAPACIDADES DEL ESTADO CON ÉNFASIS EN LA ADMINISTRACIÓN DE JUSTICIA Y EFICIENCIA EN LOS PROCESOS DE REGULACIÓN Y CONTROL, CON INDEPENDENCIA Y AUTONOMÍA.</v>
          </cell>
          <cell r="D674" t="str">
            <v>INCREMENTAR LOS NIVELES DE SATISFACCIÓN DE LOS USUARIOS</v>
          </cell>
          <cell r="F674" t="str">
            <v>01: ADMINISTRACIÓN CENTRAL</v>
          </cell>
          <cell r="G674" t="str">
            <v>COORDINACIÓN ZONAL 7</v>
          </cell>
          <cell r="H674" t="str">
            <v>SIN PROYECTO</v>
          </cell>
          <cell r="I674" t="str">
            <v>CANCELACIÓN DEL SERVICIO DE ENERGÍA ELÉCTRICA PARA LAS AGENCIAS DE LA PROVINCIA DE EL ORO PERTENECIENTE A LA COORDINACIÓN ZONAL 7 DEL REGISTRO CIVIL IDENTIFICACIÓN Y CEDULACIÓN (ENERO-NOVIEMBRE 2024)</v>
          </cell>
          <cell r="J674" t="str">
            <v>NUEVO</v>
          </cell>
          <cell r="K674" t="str">
            <v>53</v>
          </cell>
          <cell r="L674">
            <v>530104</v>
          </cell>
          <cell r="M674" t="str">
            <v>Energía Eléctrica</v>
          </cell>
          <cell r="N674">
            <v>701</v>
          </cell>
          <cell r="O674">
            <v>2</v>
          </cell>
          <cell r="P674">
            <v>0</v>
          </cell>
          <cell r="Q674">
            <v>0</v>
          </cell>
          <cell r="R674">
            <v>34937.01</v>
          </cell>
          <cell r="S674">
            <v>0</v>
          </cell>
          <cell r="T674">
            <v>0</v>
          </cell>
          <cell r="U674">
            <v>3200</v>
          </cell>
          <cell r="V674">
            <v>2937.01</v>
          </cell>
          <cell r="W674">
            <v>3200</v>
          </cell>
          <cell r="X674">
            <v>3200</v>
          </cell>
          <cell r="Y674">
            <v>3200</v>
          </cell>
          <cell r="Z674">
            <v>3200</v>
          </cell>
          <cell r="AA674">
            <v>3200</v>
          </cell>
          <cell r="AB674">
            <v>3200</v>
          </cell>
          <cell r="AC674">
            <v>3200</v>
          </cell>
          <cell r="AD674">
            <v>3200</v>
          </cell>
          <cell r="AE674">
            <v>3200</v>
          </cell>
          <cell r="AF674">
            <v>3200</v>
          </cell>
          <cell r="AG674">
            <v>3200</v>
          </cell>
          <cell r="AH674">
            <v>3200</v>
          </cell>
          <cell r="AI674">
            <v>3200</v>
          </cell>
          <cell r="AJ674">
            <v>3200</v>
          </cell>
          <cell r="AK674">
            <v>3200</v>
          </cell>
          <cell r="AL674">
            <v>3200</v>
          </cell>
          <cell r="AM674">
            <v>3200</v>
          </cell>
          <cell r="AN674">
            <v>3200</v>
          </cell>
          <cell r="AO674">
            <v>3200</v>
          </cell>
          <cell r="AP674">
            <v>3200</v>
          </cell>
          <cell r="AQ674">
            <v>0</v>
          </cell>
          <cell r="AR674">
            <v>0</v>
          </cell>
          <cell r="AS674">
            <v>34937.01</v>
          </cell>
          <cell r="AT674">
            <v>6386.42</v>
          </cell>
          <cell r="AU674">
            <v>6386.42</v>
          </cell>
        </row>
        <row r="675">
          <cell r="A675">
            <v>669</v>
          </cell>
          <cell r="B675" t="str">
            <v>E5. INSTITUCIONAL</v>
          </cell>
          <cell r="C675" t="str">
            <v>FORTALECER LAS CAPACIDADES DEL ESTADO CON ÉNFASIS EN LA ADMINISTRACIÓN DE JUSTICIA Y EFICIENCIA EN LOS PROCESOS DE REGULACIÓN Y CONTROL, CON INDEPENDENCIA Y AUTONOMÍA.</v>
          </cell>
          <cell r="D675" t="str">
            <v>INCREMENTAR LOS NIVELES DE SATISFACCIÓN DE LOS USUARIOS</v>
          </cell>
          <cell r="F675" t="str">
            <v>01: ADMINISTRACIÓN CENTRAL</v>
          </cell>
          <cell r="G675" t="str">
            <v>COORDINACIÓN ZONAL 7</v>
          </cell>
          <cell r="H675" t="str">
            <v>SIN PROYECTO</v>
          </cell>
          <cell r="I675" t="str">
            <v>CANCELACIÓN DEL SERVICIO DE ENERGÍA ELÉCTRICA PARA LAS AGENCIAS DE LA PROVINCIA DE ZAMORA CHINCHIPE PERTENECIENTE A LA COORDINACIÓN ZONAL 7 DEL REGISTRO CIVIL IDENTIFICACIÓN Y CEDULACIÓN AÑO 2023)</v>
          </cell>
          <cell r="J675" t="str">
            <v>ARRASTRE</v>
          </cell>
          <cell r="K675" t="str">
            <v>53</v>
          </cell>
          <cell r="L675">
            <v>530104</v>
          </cell>
          <cell r="M675" t="str">
            <v>Energía Eléctrica</v>
          </cell>
          <cell r="N675">
            <v>1901</v>
          </cell>
          <cell r="O675">
            <v>2</v>
          </cell>
          <cell r="P675">
            <v>0</v>
          </cell>
          <cell r="Q675">
            <v>0</v>
          </cell>
          <cell r="R675">
            <v>975</v>
          </cell>
          <cell r="S675">
            <v>0</v>
          </cell>
          <cell r="T675">
            <v>0</v>
          </cell>
          <cell r="U675">
            <v>975</v>
          </cell>
          <cell r="V675">
            <v>975</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cell r="AS675">
            <v>975</v>
          </cell>
          <cell r="AT675">
            <v>764.68</v>
          </cell>
          <cell r="AU675">
            <v>764.68</v>
          </cell>
        </row>
        <row r="676">
          <cell r="A676">
            <v>670</v>
          </cell>
          <cell r="B676" t="str">
            <v>E5. INSTITUCIONAL</v>
          </cell>
          <cell r="C676" t="str">
            <v>FORTALECER LAS CAPACIDADES DEL ESTADO CON ÉNFASIS EN LA ADMINISTRACIÓN DE JUSTICIA Y EFICIENCIA EN LOS PROCESOS DE REGULACIÓN Y CONTROL, CON INDEPENDENCIA Y AUTONOMÍA.</v>
          </cell>
          <cell r="D676" t="str">
            <v>INCREMENTAR LOS NIVELES DE SATISFACCIÓN DE LOS USUARIOS</v>
          </cell>
          <cell r="F676" t="str">
            <v>01: ADMINISTRACIÓN CENTRAL</v>
          </cell>
          <cell r="G676" t="str">
            <v>COORDINACIÓN ZONAL 7</v>
          </cell>
          <cell r="H676" t="str">
            <v>SIN PROYECTO</v>
          </cell>
          <cell r="I676" t="str">
            <v>CANCELACIÓN DEL SERVICIO DE ENERGÍA ELÉCTRICA PARA LAS AGENCIAS DE LA PROVINCIA DE LOJA PERTENECIENTE A LA COORDINACIÓN ZONAL 7 DEL REGISTRO CIVIL IDENTIFICACIÓN Y CEDULACIÓN (AÑO 2023)</v>
          </cell>
          <cell r="J676" t="str">
            <v>ARRASTRE</v>
          </cell>
          <cell r="K676" t="str">
            <v>53</v>
          </cell>
          <cell r="L676">
            <v>530104</v>
          </cell>
          <cell r="M676" t="str">
            <v>Energía Eléctrica</v>
          </cell>
          <cell r="N676">
            <v>1101</v>
          </cell>
          <cell r="O676">
            <v>2</v>
          </cell>
          <cell r="P676">
            <v>0</v>
          </cell>
          <cell r="Q676">
            <v>0</v>
          </cell>
          <cell r="R676">
            <v>1300</v>
          </cell>
          <cell r="S676">
            <v>0</v>
          </cell>
          <cell r="T676">
            <v>0</v>
          </cell>
          <cell r="U676">
            <v>1300</v>
          </cell>
          <cell r="V676">
            <v>1300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cell r="AS676">
            <v>1263.76</v>
          </cell>
          <cell r="AT676">
            <v>1263.76</v>
          </cell>
          <cell r="AU676">
            <v>1263.76</v>
          </cell>
        </row>
        <row r="677">
          <cell r="A677">
            <v>671</v>
          </cell>
          <cell r="B677" t="str">
            <v>E5. INSTITUCIONAL</v>
          </cell>
          <cell r="C677" t="str">
            <v>FORTALECER LAS CAPACIDADES DEL ESTADO CON ÉNFASIS EN LA ADMINISTRACIÓN DE JUSTICIA Y EFICIENCIA EN LOS PROCESOS DE REGULACIÓN Y CONTROL, CON INDEPENDENCIA Y AUTONOMÍA.</v>
          </cell>
          <cell r="D677" t="str">
            <v>INCREMENTAR LOS NIVELES DE SATISFACCIÓN DE LOS USUARIOS</v>
          </cell>
          <cell r="F677" t="str">
            <v>01: ADMINISTRACIÓN CENTRAL</v>
          </cell>
          <cell r="G677" t="str">
            <v>COORDINACIÓN ZONAL 7</v>
          </cell>
          <cell r="H677" t="str">
            <v>SIN PROYECTO</v>
          </cell>
          <cell r="I677" t="str">
            <v>CANCELACIÓN DEL SERVICIO DE ENERGÍA ELÉCTRICA PARA LAS AGENCIAS DE LA PROVINCIA DE EL ORO PERTENECIENTE A LA COORDINACIÓN ZONAL 7 DEL REGISTRO CIVIL IDENTIFICACIÓN Y CEDULACIÓN (AÑO 2023)</v>
          </cell>
          <cell r="J677" t="str">
            <v>ARRASTRE</v>
          </cell>
          <cell r="K677" t="str">
            <v>53</v>
          </cell>
          <cell r="L677">
            <v>530104</v>
          </cell>
          <cell r="M677" t="str">
            <v>Energía Eléctrica</v>
          </cell>
          <cell r="N677">
            <v>701</v>
          </cell>
          <cell r="O677">
            <v>2</v>
          </cell>
          <cell r="P677">
            <v>0</v>
          </cell>
          <cell r="Q677">
            <v>0</v>
          </cell>
          <cell r="R677">
            <v>2962.99</v>
          </cell>
          <cell r="S677">
            <v>0</v>
          </cell>
          <cell r="T677">
            <v>0</v>
          </cell>
          <cell r="U677">
            <v>2700</v>
          </cell>
          <cell r="V677">
            <v>2962.99</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cell r="AS677">
            <v>2962.99</v>
          </cell>
          <cell r="AT677">
            <v>2930.57</v>
          </cell>
          <cell r="AU677">
            <v>2930.57</v>
          </cell>
        </row>
        <row r="678">
          <cell r="A678">
            <v>672</v>
          </cell>
          <cell r="B678" t="str">
            <v>E5. INSTITUCIONAL</v>
          </cell>
          <cell r="C678" t="str">
            <v>FORTALECER LAS CAPACIDADES DEL ESTADO CON ÉNFASIS EN LA ADMINISTRACIÓN DE JUSTICIA Y EFICIENCIA EN LOS PROCESOS DE REGULACIÓN Y CONTROL, CON INDEPENDENCIA Y AUTONOMÍA.</v>
          </cell>
          <cell r="D678" t="str">
            <v>INCREMENTAR LOS NIVELES DE SATISFACCIÓN DE LOS USUARIOS</v>
          </cell>
          <cell r="E678">
            <v>0</v>
          </cell>
          <cell r="F678" t="str">
            <v>01: ADMINISTRACIÓN CENTRAL</v>
          </cell>
          <cell r="G678" t="str">
            <v>DIRECCIÓN ADMINISTRATIVA</v>
          </cell>
          <cell r="H678" t="str">
            <v>SIN PROYECTO</v>
          </cell>
          <cell r="I678" t="str">
            <v>READECUACIÓN Y MANTENIMIENTO DE LA INFRAESTRUCTURA CIVIL DEL CND</v>
          </cell>
          <cell r="J678" t="str">
            <v>NUEVO</v>
          </cell>
          <cell r="K678" t="str">
            <v>53</v>
          </cell>
          <cell r="L678">
            <v>530402</v>
          </cell>
          <cell r="M678" t="str">
            <v>Edificios, Locales, Residencias y Cableado Estructurado (Instalación, Mantenimiento y Reparación)</v>
          </cell>
          <cell r="N678">
            <v>1701</v>
          </cell>
          <cell r="O678">
            <v>2</v>
          </cell>
          <cell r="P678">
            <v>0</v>
          </cell>
          <cell r="Q678">
            <v>0</v>
          </cell>
          <cell r="R678">
            <v>54192.44</v>
          </cell>
          <cell r="S678">
            <v>0</v>
          </cell>
          <cell r="T678">
            <v>0</v>
          </cell>
          <cell r="U678">
            <v>0</v>
          </cell>
          <cell r="V678">
            <v>0</v>
          </cell>
          <cell r="W678">
            <v>0</v>
          </cell>
          <cell r="X678">
            <v>0</v>
          </cell>
          <cell r="Y678">
            <v>0</v>
          </cell>
          <cell r="Z678">
            <v>0</v>
          </cell>
          <cell r="AA678">
            <v>0</v>
          </cell>
          <cell r="AB678">
            <v>0</v>
          </cell>
          <cell r="AC678">
            <v>0</v>
          </cell>
          <cell r="AD678">
            <v>27096.22</v>
          </cell>
          <cell r="AE678">
            <v>0</v>
          </cell>
          <cell r="AF678">
            <v>13548.11</v>
          </cell>
          <cell r="AG678">
            <v>0</v>
          </cell>
          <cell r="AH678">
            <v>13548.11</v>
          </cell>
          <cell r="AI678">
            <v>0</v>
          </cell>
          <cell r="AJ678">
            <v>0</v>
          </cell>
          <cell r="AK678">
            <v>0</v>
          </cell>
          <cell r="AL678">
            <v>0</v>
          </cell>
          <cell r="AM678">
            <v>0</v>
          </cell>
          <cell r="AN678">
            <v>0</v>
          </cell>
          <cell r="AO678">
            <v>0</v>
          </cell>
          <cell r="AP678">
            <v>0</v>
          </cell>
          <cell r="AQ678">
            <v>0</v>
          </cell>
          <cell r="AR678">
            <v>54192.44</v>
          </cell>
          <cell r="AS678">
            <v>0</v>
          </cell>
          <cell r="AT678">
            <v>0</v>
          </cell>
          <cell r="AU678">
            <v>0</v>
          </cell>
        </row>
        <row r="679">
          <cell r="A679">
            <v>673</v>
          </cell>
          <cell r="B679" t="str">
            <v>E5. INSTITUCIONAL</v>
          </cell>
          <cell r="C679" t="str">
            <v>FORTALECER LAS CAPACIDADES DEL ESTADO CON ÉNFASIS EN LA ADMINISTRACIÓN DE JUSTICIA Y EFICIENCIA EN LOS PROCESOS DE REGULACIÓN Y CONTROL, CON INDEPENDENCIA Y AUTONOMÍA.</v>
          </cell>
          <cell r="D679" t="str">
            <v>INCREMENTAR LOS NIVELES DE SATISFACCIÓN DE LOS USUARIOS</v>
          </cell>
          <cell r="E679">
            <v>0</v>
          </cell>
          <cell r="F679" t="str">
            <v>01: ADMINISTRACIÓN CENTRAL</v>
          </cell>
          <cell r="G679" t="str">
            <v>DIRECCIÓN ADMINISTRATIVA</v>
          </cell>
          <cell r="H679" t="str">
            <v>SIN PROYECTO</v>
          </cell>
          <cell r="I679" t="str">
            <v>ADQUISICIÓN DE EQUIPOS DE CLIMATIZACIÓN, CONTRAINCENDIOS Y MANTENIMIENTO PREVENTIVO, CORRECTIVO, SUMINISTRO Y REPOSICIÓN DE PARTES, PIEZAS, REPUESTOS Y CONSUMIBLES PARA GRUPOS ELECTRÓGENOS, UPS, SISTEMAS HIDRONEUMÁTICOS, ASCENSOR, SISTEMAS DE CLIMATIZACIÓ</v>
          </cell>
          <cell r="J679" t="str">
            <v>NUEVO</v>
          </cell>
          <cell r="K679" t="str">
            <v>53</v>
          </cell>
          <cell r="L679">
            <v>530803</v>
          </cell>
          <cell r="M679" t="str">
            <v>Lubricantes</v>
          </cell>
          <cell r="N679">
            <v>1701</v>
          </cell>
          <cell r="O679">
            <v>2</v>
          </cell>
          <cell r="P679">
            <v>0</v>
          </cell>
          <cell r="Q679">
            <v>0</v>
          </cell>
          <cell r="R679">
            <v>2236</v>
          </cell>
          <cell r="S679">
            <v>0</v>
          </cell>
          <cell r="T679">
            <v>0</v>
          </cell>
          <cell r="U679">
            <v>0</v>
          </cell>
          <cell r="V679">
            <v>0</v>
          </cell>
          <cell r="W679">
            <v>0</v>
          </cell>
          <cell r="X679">
            <v>0</v>
          </cell>
          <cell r="Y679">
            <v>0</v>
          </cell>
          <cell r="Z679">
            <v>0</v>
          </cell>
          <cell r="AA679">
            <v>0</v>
          </cell>
          <cell r="AB679">
            <v>0</v>
          </cell>
          <cell r="AC679">
            <v>0</v>
          </cell>
          <cell r="AD679">
            <v>2236</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cell r="AS679">
            <v>0</v>
          </cell>
          <cell r="AT679">
            <v>0</v>
          </cell>
          <cell r="AU679">
            <v>0</v>
          </cell>
        </row>
        <row r="680">
          <cell r="A680">
            <v>674</v>
          </cell>
          <cell r="B680" t="str">
            <v>E5. INSTITUCIONAL</v>
          </cell>
          <cell r="C680" t="str">
            <v>FORTALECER LAS CAPACIDADES DEL ESTADO CON ÉNFASIS EN LA ADMINISTRACIÓN DE JUSTICIA Y EFICIENCIA EN LOS PROCESOS DE REGULACIÓN Y CONTROL, CON INDEPENDENCIA Y AUTONOMÍA.</v>
          </cell>
          <cell r="D680" t="str">
            <v>INCREMENTAR LOS NIVELES DE SATISFACCIÓN DE LOS USUARIOS</v>
          </cell>
          <cell r="E680">
            <v>0</v>
          </cell>
          <cell r="F680" t="str">
            <v>01: ADMINISTRACIÓN CENTRAL</v>
          </cell>
          <cell r="G680" t="str">
            <v>DIRECCIÓN ADMINISTRATIVA</v>
          </cell>
          <cell r="H680" t="str">
            <v>SIN PROYECTO</v>
          </cell>
          <cell r="I680" t="str">
            <v>ADQUISICIÓN DE EQUIPOS DE CLIMATIZACIÓN, CONTRAINCENDIOS Y MANTENIMIENTO PREVENTIVO, CORRECTIVO, SUMINISTRO Y REPOSICIÓN DE PARTES, PIEZAS, REPUESTOS Y CONSUMIBLES PARA GRUPOS ELECTRÓGENOS, UPS, SISTEMAS HIDRONEUMÁTICOS, ASCENSOR, SISTEMAS DE CLIMATIZACIÓ</v>
          </cell>
          <cell r="J680" t="str">
            <v>NUEVO</v>
          </cell>
          <cell r="K680" t="str">
            <v>53</v>
          </cell>
          <cell r="L680">
            <v>530813</v>
          </cell>
          <cell r="M680" t="str">
            <v>Repuestos y Accesorios</v>
          </cell>
          <cell r="N680">
            <v>1701</v>
          </cell>
          <cell r="O680">
            <v>2</v>
          </cell>
          <cell r="P680">
            <v>0</v>
          </cell>
          <cell r="Q680">
            <v>0</v>
          </cell>
          <cell r="R680">
            <v>8636.4</v>
          </cell>
          <cell r="S680">
            <v>0</v>
          </cell>
          <cell r="T680">
            <v>0</v>
          </cell>
          <cell r="U680">
            <v>0</v>
          </cell>
          <cell r="V680">
            <v>0</v>
          </cell>
          <cell r="W680">
            <v>0</v>
          </cell>
          <cell r="X680">
            <v>0</v>
          </cell>
          <cell r="Y680">
            <v>0</v>
          </cell>
          <cell r="Z680">
            <v>0</v>
          </cell>
          <cell r="AA680">
            <v>0</v>
          </cell>
          <cell r="AB680">
            <v>0</v>
          </cell>
          <cell r="AC680">
            <v>0</v>
          </cell>
          <cell r="AD680">
            <v>8636.4</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cell r="AS680">
            <v>0</v>
          </cell>
          <cell r="AT680">
            <v>0</v>
          </cell>
          <cell r="AU680">
            <v>0</v>
          </cell>
        </row>
        <row r="681">
          <cell r="A681">
            <v>675</v>
          </cell>
          <cell r="B681" t="str">
            <v>E5. INSTITUCIONAL</v>
          </cell>
          <cell r="C681" t="str">
            <v>FORTALECER LAS CAPACIDADES DEL ESTADO CON ÉNFASIS EN LA ADMINISTRACIÓN DE JUSTICIA Y EFICIENCIA EN LOS PROCESOS DE REGULACIÓN Y CONTROL, CON INDEPENDENCIA Y AUTONOMÍA.</v>
          </cell>
          <cell r="D681" t="str">
            <v>INCREMENTAR LOS NIVELES DE SATISFACCIÓN DE LOS USUARIOS</v>
          </cell>
          <cell r="E681">
            <v>0</v>
          </cell>
          <cell r="F681" t="str">
            <v>01: ADMINISTRACIÓN CENTRAL</v>
          </cell>
          <cell r="G681" t="str">
            <v>DIRECCIÓN ADMINISTRATIVA</v>
          </cell>
          <cell r="H681" t="str">
            <v>SIN PROYECTO</v>
          </cell>
          <cell r="I681" t="str">
            <v>ADQUISICIÓN DE EQUIPOS DE CLIMATIZACIÓN, CONTRAINCENDIOS Y MANTENIMIENTO PREVENTIVO, CORRECTIVO, SUMINISTRO Y REPOSICIÓN DE PARTES, PIEZAS, REPUESTOS Y CONSUMIBLES PARA GRUPOS ELECTRÓGENOS, UPS, SISTEMAS HIDRONEUMÁTICOS, ASCENSOR, SISTEMAS DE CLIMATIZACIÓ</v>
          </cell>
          <cell r="J681" t="str">
            <v>NUEVO</v>
          </cell>
          <cell r="K681" t="str">
            <v>84</v>
          </cell>
          <cell r="L681">
            <v>840104</v>
          </cell>
          <cell r="M681" t="str">
            <v>Maquinarias y Equipos</v>
          </cell>
          <cell r="N681">
            <v>1701</v>
          </cell>
          <cell r="O681">
            <v>2</v>
          </cell>
          <cell r="P681">
            <v>0</v>
          </cell>
          <cell r="Q681">
            <v>0</v>
          </cell>
          <cell r="R681">
            <v>100510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25000</v>
          </cell>
          <cell r="AG681">
            <v>0</v>
          </cell>
          <cell r="AH681">
            <v>25000</v>
          </cell>
          <cell r="AI681">
            <v>0</v>
          </cell>
          <cell r="AJ681">
            <v>25000</v>
          </cell>
          <cell r="AK681">
            <v>0</v>
          </cell>
          <cell r="AL681">
            <v>25510</v>
          </cell>
          <cell r="AM681">
            <v>0</v>
          </cell>
          <cell r="AN681">
            <v>0</v>
          </cell>
          <cell r="AO681">
            <v>0</v>
          </cell>
          <cell r="AP681">
            <v>0</v>
          </cell>
          <cell r="AQ681">
            <v>0</v>
          </cell>
          <cell r="AR681">
            <v>0</v>
          </cell>
          <cell r="AS681">
            <v>0</v>
          </cell>
          <cell r="AT681">
            <v>0</v>
          </cell>
          <cell r="AU681">
            <v>0</v>
          </cell>
        </row>
        <row r="682">
          <cell r="A682">
            <v>676</v>
          </cell>
          <cell r="B682" t="str">
            <v>E5. INSTITUCIONAL</v>
          </cell>
          <cell r="C682" t="str">
            <v>FORTALECER LAS CAPACIDADES DEL ESTADO CON ÉNFASIS EN LA ADMINISTRACIÓN DE JUSTICIA Y EFICIENCIA EN LOS PROCESOS DE REGULACIÓN Y CONTROL, CON INDEPENDENCIA Y AUTONOMÍA.</v>
          </cell>
          <cell r="D682" t="str">
            <v>INCREMENTAR LOS NIVELES DE SATISFACCIÓN DE LOS USUARIOS</v>
          </cell>
          <cell r="E682">
            <v>0</v>
          </cell>
          <cell r="F682" t="str">
            <v>01: ADMINISTRACIÓN CENTRAL</v>
          </cell>
          <cell r="G682" t="str">
            <v>DIRECCIÓN ADMINISTRATIVA</v>
          </cell>
          <cell r="H682" t="str">
            <v>SIN PROYECTO</v>
          </cell>
          <cell r="I682" t="str">
            <v>ADQUISICIÓN DE EQUIPOS DE CLIMATIZACIÓN, CONTRAINCENDIOS Y MANTENIMIENTO PREVENTIVO, CORRECTIVO, SUMINISTRO Y REPOSICIÓN DE PARTES, PIEZAS, REPUESTOS Y CONSUMIBLES PARA GRUPOS ELECTRÓGENOS, UPS, SISTEMAS HIDRONEUMÁTICOS, ASCENSOR, SISTEMAS DE CLIMATIZACIÓ</v>
          </cell>
          <cell r="J682" t="str">
            <v>NUEVO</v>
          </cell>
          <cell r="K682" t="str">
            <v>84</v>
          </cell>
          <cell r="L682">
            <v>840111</v>
          </cell>
          <cell r="M682" t="str">
            <v>Partes y Repuestos</v>
          </cell>
          <cell r="N682">
            <v>1701</v>
          </cell>
          <cell r="O682">
            <v>2</v>
          </cell>
          <cell r="P682">
            <v>0</v>
          </cell>
          <cell r="Q682">
            <v>0</v>
          </cell>
          <cell r="R682">
            <v>3360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3360</v>
          </cell>
          <cell r="AO682">
            <v>0</v>
          </cell>
          <cell r="AP682">
            <v>0</v>
          </cell>
          <cell r="AQ682">
            <v>0</v>
          </cell>
          <cell r="AR682">
            <v>0</v>
          </cell>
          <cell r="AS682">
            <v>0</v>
          </cell>
          <cell r="AT682">
            <v>0</v>
          </cell>
          <cell r="AU682">
            <v>0</v>
          </cell>
        </row>
        <row r="683">
          <cell r="A683">
            <v>677</v>
          </cell>
          <cell r="B683" t="str">
            <v>E5. INSTITUCIONAL</v>
          </cell>
          <cell r="C683" t="str">
            <v>FORTALECER LAS CAPACIDADES DEL ESTADO CON ÉNFASIS EN LA ADMINISTRACIÓN DE JUSTICIA Y EFICIENCIA EN LOS PROCESOS DE REGULACIÓN Y CONTROL, CON DEPENDENCIA Y AUTONOMÍA</v>
          </cell>
          <cell r="D683" t="str">
            <v>FORTALECER LAS CAPACIDADES INSTITUCIONALES</v>
          </cell>
          <cell r="E683">
            <v>0</v>
          </cell>
          <cell r="F683" t="str">
            <v>01: ADMINISTRACIÓN CENTRAL</v>
          </cell>
          <cell r="G683" t="str">
            <v>DIRECCIÓN FINANCIERA</v>
          </cell>
          <cell r="H683" t="str">
            <v>SIN PROYECTO</v>
          </cell>
          <cell r="I683" t="str">
            <v>PAGO OBLIAGACIONES EJERCICIOS ANTERIORES</v>
          </cell>
          <cell r="J683" t="str">
            <v>ARRASTRE</v>
          </cell>
          <cell r="K683" t="str">
            <v>99</v>
          </cell>
          <cell r="L683">
            <v>990101</v>
          </cell>
          <cell r="M683" t="str">
            <v>Obligaciones de Ejercicios Anteriores por Egresos de Personal</v>
          </cell>
          <cell r="N683">
            <v>1700</v>
          </cell>
          <cell r="O683">
            <v>2</v>
          </cell>
          <cell r="P683">
            <v>0</v>
          </cell>
          <cell r="Q683">
            <v>0</v>
          </cell>
          <cell r="R683">
            <v>105700</v>
          </cell>
          <cell r="S683">
            <v>0</v>
          </cell>
          <cell r="T683">
            <v>60450.47</v>
          </cell>
          <cell r="U683">
            <v>0</v>
          </cell>
          <cell r="V683">
            <v>35549.53</v>
          </cell>
          <cell r="W683">
            <v>0</v>
          </cell>
          <cell r="X683">
            <v>9700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cell r="AS683">
            <v>95592.05</v>
          </cell>
          <cell r="AT683">
            <v>95592.05</v>
          </cell>
          <cell r="AU683">
            <v>95592.05</v>
          </cell>
        </row>
        <row r="684">
          <cell r="A684">
            <v>678</v>
          </cell>
          <cell r="B684" t="str">
            <v>E5. INSTITUCIONAL</v>
          </cell>
          <cell r="C684" t="str">
            <v>FORTALECER LAS CAPACIDADES DEL ESTADO CON ÉNFASIS EN LA ADMINISTRACIÓN DE JUSTICIA Y EFICIENCIA EN LOS PROCESOS DE REGULACIÓN Y CONTROL, CON DEPENDENCIA Y AUTONOMÍA</v>
          </cell>
          <cell r="D684" t="str">
            <v>FORTALECER LAS CAPACIDADES INSTITUCIONALES</v>
          </cell>
          <cell r="E684">
            <v>0</v>
          </cell>
          <cell r="F684" t="str">
            <v>01: ADMINISTRACIÓN CENTRAL</v>
          </cell>
          <cell r="G684" t="str">
            <v>DIRECCIÓN FINANCIERA</v>
          </cell>
          <cell r="H684" t="str">
            <v>SIN PROYECTO</v>
          </cell>
          <cell r="I684" t="str">
            <v>TRASLADOS EN COMISIONES DE SERVICIOS PARA FUNCIONARIOS Y SERVIDORES DE LA DIGERCIC</v>
          </cell>
          <cell r="J684" t="str">
            <v>NUEVO</v>
          </cell>
          <cell r="K684" t="str">
            <v>53</v>
          </cell>
          <cell r="L684">
            <v>530255</v>
          </cell>
          <cell r="M684" t="str">
            <v>Combustibles</v>
          </cell>
          <cell r="N684">
            <v>1701</v>
          </cell>
          <cell r="O684">
            <v>2</v>
          </cell>
          <cell r="P684">
            <v>0</v>
          </cell>
          <cell r="Q684">
            <v>0</v>
          </cell>
          <cell r="R684">
            <v>1750</v>
          </cell>
          <cell r="S684">
            <v>0</v>
          </cell>
          <cell r="T684">
            <v>145.80000000000001</v>
          </cell>
          <cell r="U684">
            <v>0</v>
          </cell>
          <cell r="V684">
            <v>146</v>
          </cell>
          <cell r="W684">
            <v>0</v>
          </cell>
          <cell r="X684">
            <v>0</v>
          </cell>
          <cell r="Y684">
            <v>0</v>
          </cell>
          <cell r="Z684">
            <v>0</v>
          </cell>
          <cell r="AA684">
            <v>0</v>
          </cell>
          <cell r="AB684">
            <v>0</v>
          </cell>
          <cell r="AC684">
            <v>0</v>
          </cell>
          <cell r="AD684">
            <v>1458.2</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2033.71</v>
          </cell>
          <cell r="AS684">
            <v>1750</v>
          </cell>
          <cell r="AT684">
            <v>533.71</v>
          </cell>
          <cell r="AU684">
            <v>533.71</v>
          </cell>
        </row>
        <row r="685">
          <cell r="A685">
            <v>679</v>
          </cell>
          <cell r="B685" t="str">
            <v>E5. INSTITUCIONAL</v>
          </cell>
          <cell r="C685" t="str">
            <v>FORTALECER LAS CAPACIDADES DEL ESTADO CON ÉNFASIS EN LA ADMINISTRACIÓN DE JUSTICIA Y EFICIENCIA EN LOS PROCESOS DE REGULACIÓN Y CONTROL, CON DEPENDENCIA Y AUTONOMÍA</v>
          </cell>
          <cell r="D685" t="str">
            <v>FORTALECER LAS CAPACIDADES INSTITUCIONALES</v>
          </cell>
          <cell r="E685">
            <v>0</v>
          </cell>
          <cell r="F685" t="str">
            <v>01: ADMINISTRACIÓN CENTRAL</v>
          </cell>
          <cell r="G685" t="str">
            <v>DIRECCIÓN FINANCIERA</v>
          </cell>
          <cell r="H685" t="str">
            <v>SIN PROYECTO</v>
          </cell>
          <cell r="I685" t="str">
            <v>TRASLADOS EN COMISIONES DE SERVICIOS PARA FUNCIONARIOS Y SERVIDORES DE LA DIGERCIC PAGO DE AÑOS ANTERIORES</v>
          </cell>
          <cell r="J685" t="str">
            <v>NUEVO</v>
          </cell>
          <cell r="K685" t="str">
            <v>53</v>
          </cell>
          <cell r="L685">
            <v>530255</v>
          </cell>
          <cell r="M685" t="str">
            <v>Combustibles</v>
          </cell>
          <cell r="N685">
            <v>1701</v>
          </cell>
          <cell r="O685">
            <v>2</v>
          </cell>
          <cell r="P685">
            <v>0</v>
          </cell>
          <cell r="Q685">
            <v>0</v>
          </cell>
          <cell r="R685">
            <v>250</v>
          </cell>
          <cell r="S685">
            <v>0</v>
          </cell>
          <cell r="T685">
            <v>250</v>
          </cell>
          <cell r="U685">
            <v>0</v>
          </cell>
          <cell r="V685">
            <v>0</v>
          </cell>
          <cell r="W685">
            <v>0</v>
          </cell>
          <cell r="X685">
            <v>0</v>
          </cell>
          <cell r="Y685">
            <v>0</v>
          </cell>
          <cell r="Z685">
            <v>0</v>
          </cell>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250</v>
          </cell>
          <cell r="AS685">
            <v>250</v>
          </cell>
          <cell r="AT685">
            <v>28</v>
          </cell>
          <cell r="AU685">
            <v>28</v>
          </cell>
        </row>
        <row r="686">
          <cell r="A686">
            <v>680</v>
          </cell>
          <cell r="B686" t="str">
            <v>E5. INSTITUCIONAL</v>
          </cell>
          <cell r="C686" t="str">
            <v>FORTALECER LAS CAPACIDADES DEL ESTADO CON ÉNFASIS EN LA ADMINISTRACIÓN DE JUSTICIA Y EFICIENCIA EN LOS PROCESOS DE REGULACIÓN Y CONTROL, CON DEPENDENCIA Y AUTONOMÍA</v>
          </cell>
          <cell r="D686" t="str">
            <v>FORTALECER LAS CAPACIDADES INSTITUCIONALES</v>
          </cell>
          <cell r="E686">
            <v>0</v>
          </cell>
          <cell r="F686" t="str">
            <v>01: ADMINISTRACIÓN CENTRAL</v>
          </cell>
          <cell r="G686" t="str">
            <v>DIRECCIÓN DE ADMINISTRACIÓN DE TALENTO HUMANO</v>
          </cell>
          <cell r="H686" t="str">
            <v>SIN PROYECTO</v>
          </cell>
          <cell r="I686" t="str">
            <v>PAGO DE LA RESOLUCIÓN DENTRO DEL PROCEDIMIENTO ADMINISTRATIVO SANCIONADOR NRO. PSLOS-CPP-DZ09-2023-114, EMITIDO POR LA COMISARÍA DE SALUD, ZONA 9-PICHINCHA DE LA ACESS</v>
          </cell>
          <cell r="J686" t="str">
            <v>NUEVO</v>
          </cell>
          <cell r="K686" t="str">
            <v>57</v>
          </cell>
          <cell r="L686">
            <v>570215</v>
          </cell>
          <cell r="M686" t="str">
            <v>Indemnizaciones por Sentencias Judiciales</v>
          </cell>
          <cell r="N686">
            <v>1701</v>
          </cell>
          <cell r="O686">
            <v>2</v>
          </cell>
          <cell r="P686">
            <v>0</v>
          </cell>
          <cell r="Q686">
            <v>0</v>
          </cell>
          <cell r="R686">
            <v>2250</v>
          </cell>
          <cell r="S686">
            <v>0</v>
          </cell>
          <cell r="T686">
            <v>2250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2250</v>
          </cell>
          <cell r="AS686">
            <v>2250</v>
          </cell>
          <cell r="AT686">
            <v>2250</v>
          </cell>
          <cell r="AU686">
            <v>2250</v>
          </cell>
        </row>
        <row r="687">
          <cell r="A687">
            <v>681</v>
          </cell>
          <cell r="B687" t="str">
            <v>E5. INSTITUCIONAL</v>
          </cell>
          <cell r="C687" t="str">
            <v>FORTALECER LAS CAPACIDADES DEL ESTADO CON ÉNFASIS EN LA ADMINISTRACIÓN DE JUSTICIA Y EFICIENCIA EN LOS PROCESOS DE REGULACIÓN Y CONTROL, CON DEPENDENCIA Y AUTONOMÍA</v>
          </cell>
          <cell r="D687" t="str">
            <v>FORTALECER LAS CAPACIDADES INSTITUCIONALES</v>
          </cell>
          <cell r="E687">
            <v>0</v>
          </cell>
          <cell r="F687" t="str">
            <v>01: ADMINISTRACIÓN CENTRAL</v>
          </cell>
          <cell r="G687" t="str">
            <v>COORDINACIÓN ZONAL 9</v>
          </cell>
          <cell r="H687" t="str">
            <v>SIN PROYECTO</v>
          </cell>
          <cell r="I687" t="str">
            <v>SERVICIO DE PUBLICACIÓN EN LA PRENSA, PROCEDIMIENTO ESPECIAL DE ARRENDAMIENTO DE BIENES INMUEBLES, DE LA COORDINACIÓN ZONAL 9 DE REGISTRO CIVIL, IDENTIFICACIÓN Y CEDULACIÓN</v>
          </cell>
          <cell r="J687" t="str">
            <v>NUEVO</v>
          </cell>
          <cell r="K687" t="str">
            <v>53</v>
          </cell>
          <cell r="L687">
            <v>530204</v>
          </cell>
          <cell r="M687" t="str">
            <v>Edición, Impresión, Reproducción, Publicaciones, Suscripciones, Fotocopiado, Traducción, Empastado, Enmarcación, Serigrafía, Fotografía, Carnetización, Filmación e Imágenes Satelitales</v>
          </cell>
          <cell r="N687">
            <v>1701</v>
          </cell>
          <cell r="O687">
            <v>2</v>
          </cell>
          <cell r="P687">
            <v>0</v>
          </cell>
          <cell r="Q687">
            <v>0</v>
          </cell>
          <cell r="R687">
            <v>140</v>
          </cell>
          <cell r="S687">
            <v>0</v>
          </cell>
          <cell r="T687">
            <v>0</v>
          </cell>
          <cell r="U687">
            <v>0</v>
          </cell>
          <cell r="V687">
            <v>0</v>
          </cell>
          <cell r="W687">
            <v>0</v>
          </cell>
          <cell r="X687">
            <v>140</v>
          </cell>
          <cell r="Y687">
            <v>0</v>
          </cell>
          <cell r="Z687">
            <v>0</v>
          </cell>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cell r="AS687">
            <v>140</v>
          </cell>
          <cell r="AT687">
            <v>140</v>
          </cell>
          <cell r="AU687">
            <v>140</v>
          </cell>
        </row>
        <row r="688">
          <cell r="A688">
            <v>682</v>
          </cell>
          <cell r="B688" t="str">
            <v>E5. INSTITUCIONAL</v>
          </cell>
          <cell r="C688" t="str">
            <v>FORTALECER LAS CAPACIDADES DEL ESTADO CON ÉNFASIS EN LA ADMINISTRACIÓN DE JUSTICIA Y EFICIENCIA EN LOS PROCESOS DE REGULACIÓN Y CONTROL, CON DEPENDENCIA Y AUTONOMÍA</v>
          </cell>
          <cell r="D688" t="str">
            <v>FORTALECER LAS CAPACIDADES INSTITUCIONALES</v>
          </cell>
          <cell r="E688">
            <v>0</v>
          </cell>
          <cell r="F688" t="str">
            <v>01: ADMINISTRACIÓN CENTRAL</v>
          </cell>
          <cell r="G688" t="str">
            <v>COORDINACIÓN ZONAL 9</v>
          </cell>
          <cell r="H688" t="str">
            <v>SIN PROYECTO</v>
          </cell>
          <cell r="I688" t="str">
            <v>CANCELACIÓN DEL SERVICIO DE ENERGÍA ELÉCTRICA DE AGENCIAS DE LA ZONA 9 - ARRASTRE 2023</v>
          </cell>
          <cell r="J688" t="str">
            <v>ARRASTRE</v>
          </cell>
          <cell r="K688" t="str">
            <v>53</v>
          </cell>
          <cell r="L688">
            <v>530104</v>
          </cell>
          <cell r="M688" t="str">
            <v>Energía Eléctrica</v>
          </cell>
          <cell r="N688">
            <v>1701</v>
          </cell>
          <cell r="O688">
            <v>2</v>
          </cell>
          <cell r="P688">
            <v>0</v>
          </cell>
          <cell r="Q688">
            <v>0</v>
          </cell>
          <cell r="R688">
            <v>1396.37</v>
          </cell>
          <cell r="S688">
            <v>0</v>
          </cell>
          <cell r="T688">
            <v>1396.37</v>
          </cell>
          <cell r="U688">
            <v>0</v>
          </cell>
          <cell r="V688">
            <v>0</v>
          </cell>
          <cell r="W688">
            <v>0</v>
          </cell>
          <cell r="X688">
            <v>0</v>
          </cell>
          <cell r="Y688">
            <v>0</v>
          </cell>
          <cell r="Z688">
            <v>0</v>
          </cell>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cell r="AS688">
            <v>1396.37</v>
          </cell>
          <cell r="AT688">
            <v>1396.37</v>
          </cell>
          <cell r="AU688">
            <v>1396.37</v>
          </cell>
        </row>
        <row r="689">
          <cell r="A689">
            <v>683</v>
          </cell>
          <cell r="B689" t="str">
            <v>E5. INSTITUCIONAL</v>
          </cell>
          <cell r="C689" t="str">
            <v>FORTALECER LAS CAPACIDADES DEL ESTADO CON ÉNFASIS EN LA ADMINISTRACIÓN DE JUSTICIA Y EFICIENCIA EN LOS PROCESOS DE REGULACIÓN Y CONTROL, CON DEPENDENCIA Y AUTONOMÍA</v>
          </cell>
          <cell r="D689" t="str">
            <v>FORTALECER LAS CAPACIDADES INSTITUCIONALES</v>
          </cell>
          <cell r="E689">
            <v>0</v>
          </cell>
          <cell r="F689" t="str">
            <v>01: ADMINISTRACIÓN CENTRAL</v>
          </cell>
          <cell r="G689" t="str">
            <v>COORDINACIÓN ZONAL 9</v>
          </cell>
          <cell r="H689" t="str">
            <v>SIN PROYECTO</v>
          </cell>
          <cell r="I689" t="str">
            <v>CANCELACIÓN DEL SERVICIO DE AGUA POTABLE DE AGENCIAS DE LA ZONA 9 - ARRASTRE 2023</v>
          </cell>
          <cell r="J689" t="str">
            <v>ARRASTRE</v>
          </cell>
          <cell r="K689" t="str">
            <v>53</v>
          </cell>
          <cell r="L689">
            <v>530101</v>
          </cell>
          <cell r="M689" t="str">
            <v>Agua Potable</v>
          </cell>
          <cell r="N689">
            <v>1701</v>
          </cell>
          <cell r="O689">
            <v>2</v>
          </cell>
          <cell r="P689">
            <v>0</v>
          </cell>
          <cell r="Q689">
            <v>0</v>
          </cell>
          <cell r="R689">
            <v>152.43</v>
          </cell>
          <cell r="S689">
            <v>0</v>
          </cell>
          <cell r="T689">
            <v>152.43</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cell r="AS689">
            <v>152.43</v>
          </cell>
          <cell r="AT689">
            <v>152.43</v>
          </cell>
          <cell r="AU689">
            <v>152.43</v>
          </cell>
        </row>
        <row r="690">
          <cell r="A690">
            <v>684</v>
          </cell>
          <cell r="B690" t="str">
            <v>E5. INSTITUCIONAL</v>
          </cell>
          <cell r="C690" t="str">
            <v>FORTALECER LAS CAPACIDADES DEL ESTADO CON ÉNFASIS EN LA ADMINISTRACIÓN DE JUSTICIA Y EFICIENCIA EN LOS PROCESOS DE REGULACIÓN Y CONTROL, CON DEPENDENCIA Y AUTONOMÍA</v>
          </cell>
          <cell r="D690" t="str">
            <v>FORTALECER LAS CAPACIDADES INSTITUCIONALES</v>
          </cell>
          <cell r="E690">
            <v>0</v>
          </cell>
          <cell r="F690" t="str">
            <v>01: ADMINISTRACIÓN CENTRAL</v>
          </cell>
          <cell r="G690" t="str">
            <v>DIRECCIÓN DE PATROCINIO Y NORMATIVA</v>
          </cell>
          <cell r="H690" t="str">
            <v>SIN PROYECTO</v>
          </cell>
          <cell r="I690" t="str">
            <v>PUBLICACIÓN EN LA PRENSA PARA CITACIÓN A SERVIDORA ANDREA IZA TELLO DENTRO DEL SUMARIO ADMINISTRATIVO SUSTANCIADO EN EL MINISTERIO DEL TRABAJO</v>
          </cell>
          <cell r="J690" t="str">
            <v>NUEVO</v>
          </cell>
          <cell r="K690" t="str">
            <v>53</v>
          </cell>
          <cell r="L690">
            <v>530204</v>
          </cell>
          <cell r="M690" t="str">
            <v>Edición, Impresión, Reproducción, Publicaciones, Suscripciones, Fotocopiado, Traducción, Empastado, Enmarcación, Serigrafía, Fotografía, Carnetización, Filmación e Imágenes Satelitales</v>
          </cell>
          <cell r="N690">
            <v>1701</v>
          </cell>
          <cell r="O690">
            <v>2</v>
          </cell>
          <cell r="P690">
            <v>0</v>
          </cell>
          <cell r="Q690">
            <v>0</v>
          </cell>
          <cell r="R690">
            <v>99</v>
          </cell>
          <cell r="S690">
            <v>0</v>
          </cell>
          <cell r="T690">
            <v>0</v>
          </cell>
          <cell r="U690">
            <v>0</v>
          </cell>
          <cell r="V690">
            <v>99</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99</v>
          </cell>
          <cell r="AS690">
            <v>0</v>
          </cell>
          <cell r="AT690">
            <v>0</v>
          </cell>
          <cell r="AU690">
            <v>0</v>
          </cell>
        </row>
        <row r="691">
          <cell r="A691">
            <v>685</v>
          </cell>
          <cell r="B691" t="str">
            <v>E5. INSTITUCIONAL</v>
          </cell>
          <cell r="C691" t="str">
            <v>FORTALECER LAS CAPACIDADES DEL ESTADO CON ÉNFASIS EN LA ADMINISTRACIÓN DE JUSTICIA Y EFICIENCIA EN LOS PROCESOS DE REGULACIÓN Y CONTROL, CON DEPENDENCIA Y AUTONOMÍA</v>
          </cell>
          <cell r="D691" t="str">
            <v>FORTALECER LAS CAPACIDADES INSTITUCIONALES</v>
          </cell>
          <cell r="E691">
            <v>0</v>
          </cell>
          <cell r="F691" t="str">
            <v>01: ADMINISTRACIÓN CENTRAL</v>
          </cell>
          <cell r="G691" t="str">
            <v>DIRECCIÓN ADMINISTRATIVA</v>
          </cell>
          <cell r="H691" t="str">
            <v>SIN PROYECTO</v>
          </cell>
          <cell r="I691" t="str">
            <v>REPOSICIÓN DE CAJA CHICA POR PAGO DE COMBUSTIBLE</v>
          </cell>
          <cell r="J691" t="str">
            <v>NUEVO</v>
          </cell>
          <cell r="K691" t="str">
            <v>53</v>
          </cell>
          <cell r="L691">
            <v>530255</v>
          </cell>
          <cell r="M691" t="str">
            <v>Combustibles</v>
          </cell>
          <cell r="N691">
            <v>1701</v>
          </cell>
          <cell r="O691">
            <v>2</v>
          </cell>
          <cell r="P691">
            <v>0</v>
          </cell>
          <cell r="Q691">
            <v>0</v>
          </cell>
          <cell r="R691">
            <v>250</v>
          </cell>
          <cell r="S691">
            <v>0</v>
          </cell>
          <cell r="T691">
            <v>0</v>
          </cell>
          <cell r="U691">
            <v>0</v>
          </cell>
          <cell r="V691">
            <v>50</v>
          </cell>
          <cell r="W691">
            <v>0</v>
          </cell>
          <cell r="X691">
            <v>0</v>
          </cell>
          <cell r="Y691">
            <v>0</v>
          </cell>
          <cell r="Z691">
            <v>50</v>
          </cell>
          <cell r="AA691">
            <v>0</v>
          </cell>
          <cell r="AB691">
            <v>0</v>
          </cell>
          <cell r="AC691">
            <v>0</v>
          </cell>
          <cell r="AD691">
            <v>50</v>
          </cell>
          <cell r="AE691">
            <v>0</v>
          </cell>
          <cell r="AF691">
            <v>0</v>
          </cell>
          <cell r="AG691">
            <v>0</v>
          </cell>
          <cell r="AH691">
            <v>50</v>
          </cell>
          <cell r="AI691">
            <v>0</v>
          </cell>
          <cell r="AJ691">
            <v>0</v>
          </cell>
          <cell r="AK691">
            <v>0</v>
          </cell>
          <cell r="AL691">
            <v>50</v>
          </cell>
          <cell r="AM691">
            <v>0</v>
          </cell>
          <cell r="AN691">
            <v>0</v>
          </cell>
          <cell r="AO691">
            <v>0</v>
          </cell>
          <cell r="AP691">
            <v>0</v>
          </cell>
          <cell r="AQ691">
            <v>0</v>
          </cell>
          <cell r="AR691">
            <v>250</v>
          </cell>
          <cell r="AS691">
            <v>30</v>
          </cell>
          <cell r="AT691">
            <v>15</v>
          </cell>
          <cell r="AU691">
            <v>15</v>
          </cell>
        </row>
        <row r="692">
          <cell r="A692">
            <v>686</v>
          </cell>
          <cell r="B692" t="str">
            <v>E5. INSTITUCIONAL</v>
          </cell>
          <cell r="C692" t="str">
            <v>FORTALECER LAS CAPACIDADES DEL ESTADO CON ÉNFASIS EN LA ADMINISTRACIÓN DE JUSTICIA Y EFICIENCIA EN LOS PROCESOS DE REGULACIÓN Y CONTROL, CON DEPENDENCIA Y AUTONOMÍA</v>
          </cell>
          <cell r="D692" t="str">
            <v>FORTALECER LAS CAPACIDADES INSTITUCIONALES</v>
          </cell>
          <cell r="E692">
            <v>0</v>
          </cell>
          <cell r="F692" t="str">
            <v>01: ADMINISTRACIÓN CENTRAL</v>
          </cell>
          <cell r="G692" t="str">
            <v>DIRECCIÓN ADMINISTRATIVA</v>
          </cell>
          <cell r="H692" t="str">
            <v>SIN PROYECTO</v>
          </cell>
          <cell r="I692" t="str">
            <v>REPOSICIÓN DE CAJA CHICA POR PAGO DE MANO DE OBRA</v>
          </cell>
          <cell r="J692" t="str">
            <v>NUEVO</v>
          </cell>
          <cell r="K692" t="str">
            <v>53</v>
          </cell>
          <cell r="L692">
            <v>530405</v>
          </cell>
          <cell r="M692" t="str">
            <v>Vehículos (Servicio para Mantenimiento y Reparación)</v>
          </cell>
          <cell r="N692">
            <v>1701</v>
          </cell>
          <cell r="O692">
            <v>2</v>
          </cell>
          <cell r="P692">
            <v>0</v>
          </cell>
          <cell r="Q692">
            <v>0</v>
          </cell>
          <cell r="R692">
            <v>250</v>
          </cell>
          <cell r="S692">
            <v>0</v>
          </cell>
          <cell r="T692">
            <v>0</v>
          </cell>
          <cell r="U692">
            <v>0</v>
          </cell>
          <cell r="V692">
            <v>50</v>
          </cell>
          <cell r="W692">
            <v>0</v>
          </cell>
          <cell r="X692">
            <v>0</v>
          </cell>
          <cell r="Y692">
            <v>0</v>
          </cell>
          <cell r="Z692">
            <v>50</v>
          </cell>
          <cell r="AA692">
            <v>0</v>
          </cell>
          <cell r="AB692">
            <v>0</v>
          </cell>
          <cell r="AC692">
            <v>0</v>
          </cell>
          <cell r="AD692">
            <v>50</v>
          </cell>
          <cell r="AE692">
            <v>0</v>
          </cell>
          <cell r="AF692">
            <v>0</v>
          </cell>
          <cell r="AG692">
            <v>0</v>
          </cell>
          <cell r="AH692">
            <v>50</v>
          </cell>
          <cell r="AI692">
            <v>0</v>
          </cell>
          <cell r="AJ692">
            <v>0</v>
          </cell>
          <cell r="AK692">
            <v>0</v>
          </cell>
          <cell r="AL692">
            <v>50</v>
          </cell>
          <cell r="AM692">
            <v>0</v>
          </cell>
          <cell r="AN692">
            <v>0</v>
          </cell>
          <cell r="AO692">
            <v>0</v>
          </cell>
          <cell r="AP692">
            <v>0</v>
          </cell>
          <cell r="AQ692">
            <v>0</v>
          </cell>
          <cell r="AR692">
            <v>250</v>
          </cell>
          <cell r="AS692">
            <v>4</v>
          </cell>
          <cell r="AT692">
            <v>2</v>
          </cell>
          <cell r="AU692">
            <v>2</v>
          </cell>
        </row>
        <row r="693">
          <cell r="A693">
            <v>687</v>
          </cell>
          <cell r="B693" t="str">
            <v>E5. INSTITUCIONAL</v>
          </cell>
          <cell r="C693" t="str">
            <v>FORTALECER LAS CAPACIDADES DEL ESTADO CON ÉNFASIS EN LA ADMINISTRACIÓN DE JUSTICIA Y EFICIENCIA EN LOS PROCESOS DE REGULACIÓN Y CONTROL, CON DEPENDENCIA Y AUTONOMÍA</v>
          </cell>
          <cell r="D693" t="str">
            <v>FORTALECER LAS CAPACIDADES INSTITUCIONALES</v>
          </cell>
          <cell r="E693">
            <v>0</v>
          </cell>
          <cell r="F693" t="str">
            <v>01: ADMINISTRACIÓN CENTRAL</v>
          </cell>
          <cell r="G693" t="str">
            <v>DIRECCIÓN FINANCIERA</v>
          </cell>
          <cell r="H693" t="str">
            <v>SIN PROYECTO</v>
          </cell>
          <cell r="I693" t="str">
            <v>OBLIGACIONES CON EL IESS POR RESPONSABILIDAD PATRONAL</v>
          </cell>
          <cell r="J693" t="str">
            <v>NUEVO</v>
          </cell>
          <cell r="K693" t="str">
            <v>57</v>
          </cell>
          <cell r="L693">
            <v>570216</v>
          </cell>
          <cell r="M693" t="str">
            <v>Obligaciones con el IESS por Responsabilidad Patronal</v>
          </cell>
          <cell r="N693">
            <v>1701</v>
          </cell>
          <cell r="O693">
            <v>2</v>
          </cell>
          <cell r="P693">
            <v>0</v>
          </cell>
          <cell r="Q693">
            <v>0</v>
          </cell>
          <cell r="R693">
            <v>1590.96</v>
          </cell>
          <cell r="S693">
            <v>0</v>
          </cell>
          <cell r="T693">
            <v>1590.96</v>
          </cell>
          <cell r="U693">
            <v>0</v>
          </cell>
          <cell r="V693">
            <v>0</v>
          </cell>
          <cell r="W693">
            <v>0</v>
          </cell>
          <cell r="X693">
            <v>0</v>
          </cell>
          <cell r="Y693">
            <v>0</v>
          </cell>
          <cell r="Z693">
            <v>0</v>
          </cell>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161.85</v>
          </cell>
          <cell r="AS693">
            <v>161.85</v>
          </cell>
          <cell r="AT693">
            <v>161.85</v>
          </cell>
          <cell r="AU693">
            <v>161.85</v>
          </cell>
        </row>
        <row r="694">
          <cell r="A694">
            <v>688</v>
          </cell>
          <cell r="B694" t="str">
            <v>E5. INSTITUCIONAL</v>
          </cell>
          <cell r="C694" t="str">
            <v>FORTALECER LAS CAPACIDADES DEL ESTADO CON ÉNFASIS EN LA ADMINISTRACIÓN DE JUSTICIA Y EFICIENCIA EN LOS PROCESOS DE REGULACIÓN Y CONTROL, CON INDEPENDENCIA Y AUTONOMÍA.</v>
          </cell>
          <cell r="D694" t="str">
            <v>INCREMENTAR LOS NIVELES DE SATISFACCIÓN DE LOS USUARIOS</v>
          </cell>
          <cell r="E694">
            <v>0</v>
          </cell>
          <cell r="F694" t="str">
            <v>01: ADMINISTRACIÓN CENTRAL</v>
          </cell>
          <cell r="G694" t="str">
            <v>COORDINACIÓN ZONAL 6</v>
          </cell>
          <cell r="H694" t="str">
            <v>SIN PROYECTO</v>
          </cell>
          <cell r="I694" t="str">
            <v>SERVICIO DE ACTUALIZACIÓN DE IMAGEN GUBERNAMENTAL E IMPRESION DE MATERIAL INFORMATIVO  PARA LAS AGENCIAS DE LA COORDINACIÓN ZONAL 6 DE REGISTRO CIVIL, IDENTIFICACIÓN Y CEDULACIÓN</v>
          </cell>
          <cell r="J694" t="str">
            <v>NUEVO</v>
          </cell>
          <cell r="K694" t="str">
            <v>53</v>
          </cell>
          <cell r="L694">
            <v>530204</v>
          </cell>
          <cell r="M694" t="str">
            <v>Edición, Impresión, Reproducción, Publicaciones, Suscripciones, Fotocopiado, Traducción, Empastado, Enmarcación, Serigrafía, Fotografía, Carnetización, Filmación e Imágenes Satelitales</v>
          </cell>
          <cell r="N694">
            <v>101</v>
          </cell>
          <cell r="O694">
            <v>2</v>
          </cell>
          <cell r="P694">
            <v>0</v>
          </cell>
          <cell r="Q694">
            <v>0</v>
          </cell>
          <cell r="R694">
            <v>3676</v>
          </cell>
          <cell r="S694">
            <v>0</v>
          </cell>
          <cell r="T694">
            <v>0</v>
          </cell>
          <cell r="U694">
            <v>0</v>
          </cell>
          <cell r="V694">
            <v>0</v>
          </cell>
          <cell r="W694">
            <v>0</v>
          </cell>
          <cell r="X694">
            <v>3676</v>
          </cell>
          <cell r="Y694">
            <v>0</v>
          </cell>
          <cell r="Z694">
            <v>0</v>
          </cell>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cell r="AS694">
            <v>3676</v>
          </cell>
          <cell r="AT694">
            <v>3676</v>
          </cell>
          <cell r="AU694">
            <v>3676</v>
          </cell>
        </row>
        <row r="695">
          <cell r="A695">
            <v>689</v>
          </cell>
          <cell r="B695" t="str">
            <v>E5. INSTITUCIONAL</v>
          </cell>
          <cell r="C695" t="str">
            <v>FORTALECER LAS CAPACIDADES DEL ESTADO CON ÉNFASIS EN LA ADMINISTRACIÓN DE JUSTICIA Y EFICIENCIA EN LOS PROCESOS DE REGULACIÓN Y CONTROL, CON INDEPENDENCIA Y AUTONOMÍA.</v>
          </cell>
          <cell r="D695" t="str">
            <v>INCREMENTAR LOS NIVELES DE SATISFACCIÓN DE LOS USUARIOS</v>
          </cell>
          <cell r="E695">
            <v>0</v>
          </cell>
          <cell r="F695" t="str">
            <v>01: ADMINISTRACIÓN CENTRAL</v>
          </cell>
          <cell r="G695" t="str">
            <v>COORDINACIÓN ZONAL 6</v>
          </cell>
          <cell r="H695" t="str">
            <v>SIN PROYECTO</v>
          </cell>
          <cell r="I695" t="str">
            <v>OBLIGACIONES GENERADAS EN EL 2023 POR PAGO DE TASAS, PATENTES, IMPUESTOS DE LA PROVINCIA DEL AZUAY</v>
          </cell>
          <cell r="J695" t="str">
            <v>ARRASTRE</v>
          </cell>
          <cell r="K695" t="str">
            <v>57</v>
          </cell>
          <cell r="L695">
            <v>570102</v>
          </cell>
          <cell r="M695" t="str">
            <v>Tasas Generales, Impuestos, Contribuciones, Permisos, Licencias y Patentes</v>
          </cell>
          <cell r="N695">
            <v>101</v>
          </cell>
          <cell r="O695">
            <v>2</v>
          </cell>
          <cell r="P695">
            <v>0</v>
          </cell>
          <cell r="Q695">
            <v>0</v>
          </cell>
          <cell r="R695">
            <v>176.41</v>
          </cell>
          <cell r="S695">
            <v>0</v>
          </cell>
          <cell r="T695">
            <v>176.41</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cell r="AS695">
            <v>176.41</v>
          </cell>
          <cell r="AT695">
            <v>176.41</v>
          </cell>
          <cell r="AU695">
            <v>176.41</v>
          </cell>
        </row>
        <row r="696">
          <cell r="A696">
            <v>690</v>
          </cell>
          <cell r="B696" t="str">
            <v>E5. INSTITUCIONAL</v>
          </cell>
          <cell r="C696" t="str">
            <v>FORTALECER LAS CAPACIDADES DEL ESTADO CON ÉNFASIS EN LA ADMINISTRACIÓN DE JUSTICIA Y EFICIENCIA EN LOS PROCESOS DE REGULACIÓN Y CONTROL, CON INDEPENDENCIA Y AUTONOMÍA.</v>
          </cell>
          <cell r="D696" t="str">
            <v>INCREMENTAR LOS NIVELES DE SATISFACCIÓN DE LOS USUARIOS</v>
          </cell>
          <cell r="E696">
            <v>0</v>
          </cell>
          <cell r="F696" t="str">
            <v>01: ADMINISTRACIÓN CENTRAL</v>
          </cell>
          <cell r="G696" t="str">
            <v>COORDINACIÓN ZONAL 6</v>
          </cell>
          <cell r="H696" t="str">
            <v>SIN PROYECTO</v>
          </cell>
          <cell r="I696" t="str">
            <v>OBLIGACIONES GENERADAS EN EL 2023 CANCELACIÓN DEL SERVICIO DE AGUA POTABLE AZUAY</v>
          </cell>
          <cell r="J696" t="str">
            <v>ARRASTRE</v>
          </cell>
          <cell r="K696" t="str">
            <v>53</v>
          </cell>
          <cell r="L696">
            <v>530101</v>
          </cell>
          <cell r="M696" t="str">
            <v>Agua Potable</v>
          </cell>
          <cell r="N696">
            <v>101</v>
          </cell>
          <cell r="O696">
            <v>2</v>
          </cell>
          <cell r="P696">
            <v>0</v>
          </cell>
          <cell r="Q696">
            <v>0</v>
          </cell>
          <cell r="R696">
            <v>113.44</v>
          </cell>
          <cell r="S696">
            <v>0</v>
          </cell>
          <cell r="T696">
            <v>113.44</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cell r="AS696">
            <v>113.44</v>
          </cell>
          <cell r="AT696">
            <v>113.44</v>
          </cell>
          <cell r="AU696">
            <v>113.44</v>
          </cell>
        </row>
        <row r="697">
          <cell r="A697">
            <v>691</v>
          </cell>
          <cell r="B697" t="str">
            <v>E5. INSTITUCIONAL</v>
          </cell>
          <cell r="C697" t="str">
            <v>FORTALECER LAS CAPACIDADES DEL ESTADO CON ÉNFASIS EN LA ADMINISTRACIÓN DE JUSTICIA Y EFICIENCIA EN LOS PROCESOS DE REGULACIÓN Y CONTROL, CON INDEPENDENCIA Y AUTONOMÍA.</v>
          </cell>
          <cell r="D697" t="str">
            <v>INCREMENTAR LOS NIVELES DE SATISFACCIÓN DE LOS USUARIOS</v>
          </cell>
          <cell r="E697">
            <v>0</v>
          </cell>
          <cell r="F697" t="str">
            <v>01: ADMINISTRACIÓN CENTRAL</v>
          </cell>
          <cell r="G697" t="str">
            <v>COORDINACIÓN ZONAL 6</v>
          </cell>
          <cell r="H697" t="str">
            <v>SIN PROYECTO</v>
          </cell>
          <cell r="I697" t="str">
            <v>OBLIGACIONES GENERADAS EN EL 2023  CANCELACIÓN DEL SERVICIO DE ENERGÍA ELÉCTRICA AZUAY</v>
          </cell>
          <cell r="J697" t="str">
            <v>ARRASTRE</v>
          </cell>
          <cell r="K697" t="str">
            <v>53</v>
          </cell>
          <cell r="L697">
            <v>530104</v>
          </cell>
          <cell r="M697" t="str">
            <v>Energía Eléctrica</v>
          </cell>
          <cell r="N697">
            <v>101</v>
          </cell>
          <cell r="O697">
            <v>2</v>
          </cell>
          <cell r="P697">
            <v>0</v>
          </cell>
          <cell r="Q697">
            <v>0</v>
          </cell>
          <cell r="R697">
            <v>889.39</v>
          </cell>
          <cell r="S697">
            <v>0</v>
          </cell>
          <cell r="T697">
            <v>889.39</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cell r="AS697">
            <v>889.39</v>
          </cell>
          <cell r="AT697">
            <v>889.39</v>
          </cell>
          <cell r="AU697">
            <v>889.39</v>
          </cell>
        </row>
        <row r="698">
          <cell r="A698">
            <v>692</v>
          </cell>
          <cell r="B698" t="str">
            <v>E5. INSTITUCIONAL</v>
          </cell>
          <cell r="C698" t="str">
            <v>FORTALECER LAS CAPACIDADES DEL ESTADO CON ÉNFASIS EN LA ADMINISTRACIÓN DE JUSTICIA Y EFICIENCIA EN LOS PROCESOS DE REGULACIÓN Y CONTROL, CON INDEPENDENCIA Y AUTONOMÍA.</v>
          </cell>
          <cell r="D698" t="str">
            <v>INCREMENTAR LOS NIVELES DE SATISFACCIÓN DE LOS USUARIOS</v>
          </cell>
          <cell r="E698">
            <v>0</v>
          </cell>
          <cell r="F698" t="str">
            <v>01: ADMINISTRACIÓN CENTRAL</v>
          </cell>
          <cell r="G698" t="str">
            <v>COORDINACIÓN ZONAL 6</v>
          </cell>
          <cell r="H698" t="str">
            <v>SIN PROYECTO</v>
          </cell>
          <cell r="I698" t="str">
            <v>OBLIGACIONES GENERADAS EN EL 2023 CANCELACIÓN DEL SERVICIO DE TELECOMUNICACIONES AZUAY</v>
          </cell>
          <cell r="J698" t="str">
            <v>ARRASTRE</v>
          </cell>
          <cell r="K698" t="str">
            <v>53</v>
          </cell>
          <cell r="L698">
            <v>530105</v>
          </cell>
          <cell r="M698" t="str">
            <v>Telecomunicaciones</v>
          </cell>
          <cell r="N698">
            <v>101</v>
          </cell>
          <cell r="O698">
            <v>2</v>
          </cell>
          <cell r="P698">
            <v>0</v>
          </cell>
          <cell r="Q698">
            <v>0</v>
          </cell>
          <cell r="R698">
            <v>61.03</v>
          </cell>
          <cell r="S698">
            <v>0</v>
          </cell>
          <cell r="T698">
            <v>61.03</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cell r="AS698">
            <v>61.03</v>
          </cell>
          <cell r="AT698">
            <v>61.03</v>
          </cell>
          <cell r="AU698">
            <v>61.03</v>
          </cell>
        </row>
        <row r="699">
          <cell r="A699">
            <v>693</v>
          </cell>
          <cell r="B699" t="str">
            <v>E5. INSTITUCIONAL</v>
          </cell>
          <cell r="C699" t="str">
            <v>FORTALECER LAS CAPACIDADES DEL ESTADO CON ÉNFASIS EN LA ADMINISTRACIÓN DE JUSTICIA Y EFICIENCIA EN LOS PROCESOS DE REGULACIÓN Y CONTROL, CON INDEPENDENCIA Y AUTONOMÍA.</v>
          </cell>
          <cell r="D699" t="str">
            <v>INCREMENTAR LOS NIVELES DE SATISFACCIÓN DE LOS USUARIOS</v>
          </cell>
          <cell r="E699">
            <v>0</v>
          </cell>
          <cell r="F699" t="str">
            <v>01: ADMINISTRACIÓN CENTRAL</v>
          </cell>
          <cell r="G699" t="str">
            <v>COORDINACIÓN ZONAL 6</v>
          </cell>
          <cell r="H699" t="str">
            <v>SIN PROYECTO</v>
          </cell>
          <cell r="I699" t="str">
            <v>OBLIGACIONES GENERADAS EN EL 2023 CANCELACIÓN DEL SERVICIO DE AGUA POTABLE CAÑAR</v>
          </cell>
          <cell r="J699" t="str">
            <v>ARRASTRE</v>
          </cell>
          <cell r="K699" t="str">
            <v>53</v>
          </cell>
          <cell r="L699">
            <v>530101</v>
          </cell>
          <cell r="M699" t="str">
            <v>Agua Potable</v>
          </cell>
          <cell r="N699">
            <v>301</v>
          </cell>
          <cell r="O699">
            <v>2</v>
          </cell>
          <cell r="P699">
            <v>0</v>
          </cell>
          <cell r="Q699">
            <v>0</v>
          </cell>
          <cell r="R699">
            <v>87.85</v>
          </cell>
          <cell r="S699">
            <v>0</v>
          </cell>
          <cell r="T699">
            <v>87.85</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cell r="AS699">
            <v>87.85</v>
          </cell>
          <cell r="AT699">
            <v>87.85</v>
          </cell>
          <cell r="AU699">
            <v>87.85</v>
          </cell>
        </row>
        <row r="700">
          <cell r="A700">
            <v>694</v>
          </cell>
          <cell r="B700" t="str">
            <v>E5. INSTITUCIONAL</v>
          </cell>
          <cell r="C700" t="str">
            <v>FORTALECER LAS CAPACIDADES DEL ESTADO CON ÉNFASIS EN LA ADMINISTRACIÓN DE JUSTICIA Y EFICIENCIA EN LOS PROCESOS DE REGULACIÓN Y CONTROL, CON INDEPENDENCIA Y AUTONOMÍA.</v>
          </cell>
          <cell r="D700" t="str">
            <v>INCREMENTAR LOS NIVELES DE SATISFACCIÓN DE LOS USUARIOS</v>
          </cell>
          <cell r="E700">
            <v>0</v>
          </cell>
          <cell r="F700" t="str">
            <v>01: ADMINISTRACIÓN CENTRAL</v>
          </cell>
          <cell r="G700" t="str">
            <v>COORDINACIÓN ZONAL 6</v>
          </cell>
          <cell r="H700" t="str">
            <v>SIN PROYECTO</v>
          </cell>
          <cell r="I700" t="str">
            <v>OBLIGACIONES GENERADAS EN EL 2023   CANCELACIÓN DEL SERVICIO DE ENERGÍA ELÉCTRICA CAÑAR</v>
          </cell>
          <cell r="J700" t="str">
            <v>ARRASTRE</v>
          </cell>
          <cell r="K700" t="str">
            <v>53</v>
          </cell>
          <cell r="L700">
            <v>530104</v>
          </cell>
          <cell r="M700" t="str">
            <v>Energía Eléctrica</v>
          </cell>
          <cell r="N700">
            <v>301</v>
          </cell>
          <cell r="O700">
            <v>2</v>
          </cell>
          <cell r="P700">
            <v>0</v>
          </cell>
          <cell r="Q700">
            <v>0</v>
          </cell>
          <cell r="R700">
            <v>912.28</v>
          </cell>
          <cell r="S700">
            <v>0</v>
          </cell>
          <cell r="T700">
            <v>912.28</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cell r="AS700">
            <v>912.28</v>
          </cell>
          <cell r="AT700">
            <v>912.28</v>
          </cell>
          <cell r="AU700">
            <v>912.28</v>
          </cell>
        </row>
        <row r="701">
          <cell r="A701">
            <v>695</v>
          </cell>
          <cell r="B701" t="str">
            <v>E5. INSTITUCIONAL</v>
          </cell>
          <cell r="C701" t="str">
            <v>FORTALECER LAS CAPACIDADES DEL ESTADO CON ÉNFASIS EN LA ADMINISTRACIÓN DE JUSTICIA Y EFICIENCIA EN LOS PROCESOS DE REGULACIÓN Y CONTROL, CON INDEPENDENCIA Y AUTONOMÍA.</v>
          </cell>
          <cell r="D701" t="str">
            <v>INCREMENTAR LOS NIVELES DE SATISFACCIÓN DE LOS USUARIOS</v>
          </cell>
          <cell r="E701">
            <v>0</v>
          </cell>
          <cell r="F701" t="str">
            <v>01: ADMINISTRACIÓN CENTRAL</v>
          </cell>
          <cell r="G701" t="str">
            <v>COORDINACIÓN ZONAL 6</v>
          </cell>
          <cell r="H701" t="str">
            <v>SIN PROYECTO</v>
          </cell>
          <cell r="I701" t="str">
            <v>OBLIGACIONES GENERADAS EN EL 2023  CANCELACIÓN DEL SERVICIO DE TELECOMUNICACIONES CAÑAR</v>
          </cell>
          <cell r="J701" t="str">
            <v>ARRASTRE</v>
          </cell>
          <cell r="K701" t="str">
            <v>53</v>
          </cell>
          <cell r="L701">
            <v>530105</v>
          </cell>
          <cell r="M701" t="str">
            <v>Telecomunicaciones</v>
          </cell>
          <cell r="N701">
            <v>301</v>
          </cell>
          <cell r="O701">
            <v>2</v>
          </cell>
          <cell r="P701">
            <v>0</v>
          </cell>
          <cell r="Q701">
            <v>0</v>
          </cell>
          <cell r="R701">
            <v>62.2</v>
          </cell>
          <cell r="S701">
            <v>0</v>
          </cell>
          <cell r="T701">
            <v>62.2</v>
          </cell>
          <cell r="U701">
            <v>0</v>
          </cell>
          <cell r="V701">
            <v>0</v>
          </cell>
          <cell r="W701">
            <v>0</v>
          </cell>
          <cell r="X701">
            <v>0</v>
          </cell>
          <cell r="Y701">
            <v>0</v>
          </cell>
          <cell r="Z701">
            <v>0</v>
          </cell>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cell r="AS701">
            <v>62.2</v>
          </cell>
          <cell r="AT701">
            <v>62.2</v>
          </cell>
          <cell r="AU701">
            <v>62.2</v>
          </cell>
        </row>
        <row r="702">
          <cell r="A702">
            <v>696</v>
          </cell>
          <cell r="B702" t="str">
            <v>E5. INSTITUCIONAL</v>
          </cell>
          <cell r="C702" t="str">
            <v>FORTALECER LAS CAPACIDADES DEL ESTADO CON ÉNFASIS EN LA ADMINISTRACIÓN DE JUSTICIA Y EFICIENCIA EN LOS PROCESOS DE REGULACIÓN Y CONTROL, CON INDEPENDENCIA Y AUTONOMÍA.</v>
          </cell>
          <cell r="D702" t="str">
            <v>INCREMENTAR LOS NIVELES DE SATISFACCIÓN DE LOS USUARIOS</v>
          </cell>
          <cell r="E702">
            <v>0</v>
          </cell>
          <cell r="F702" t="str">
            <v>01: ADMINISTRACIÓN CENTRAL</v>
          </cell>
          <cell r="G702" t="str">
            <v>COORDINACIÓN ZONAL 6</v>
          </cell>
          <cell r="H702" t="str">
            <v>SIN PROYECTO</v>
          </cell>
          <cell r="I702" t="str">
            <v>DEVOLUCIÓN DE VALORES POR SERVICOS NO OTORGADOS MEDIANTE AGENCIA VIRTUAL</v>
          </cell>
          <cell r="J702" t="str">
            <v>NUEVO</v>
          </cell>
          <cell r="K702" t="str">
            <v>57</v>
          </cell>
          <cell r="L702">
            <v>570219</v>
          </cell>
          <cell r="M702" t="str">
            <v>Devoluciones</v>
          </cell>
          <cell r="N702">
            <v>101</v>
          </cell>
          <cell r="O702">
            <v>2</v>
          </cell>
          <cell r="P702">
            <v>0</v>
          </cell>
          <cell r="Q702">
            <v>0</v>
          </cell>
          <cell r="R702">
            <v>2275.21</v>
          </cell>
          <cell r="S702">
            <v>0</v>
          </cell>
          <cell r="T702">
            <v>0</v>
          </cell>
          <cell r="U702">
            <v>0</v>
          </cell>
          <cell r="V702">
            <v>360</v>
          </cell>
          <cell r="W702">
            <v>0</v>
          </cell>
          <cell r="X702">
            <v>990</v>
          </cell>
          <cell r="Y702">
            <v>0</v>
          </cell>
          <cell r="Z702">
            <v>0</v>
          </cell>
          <cell r="AA702">
            <v>0</v>
          </cell>
          <cell r="AB702">
            <v>925.21</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cell r="AS702">
            <v>1436.31</v>
          </cell>
          <cell r="AT702">
            <v>1350</v>
          </cell>
          <cell r="AU702">
            <v>1350</v>
          </cell>
        </row>
        <row r="703">
          <cell r="A703">
            <v>697</v>
          </cell>
          <cell r="B703" t="str">
            <v>E5. INSTITUCIONAL</v>
          </cell>
          <cell r="C703" t="str">
            <v>FORTALECER LAS CAPACIDADES DEL ESTADO CON ÉNFASIS EN LA ADMINISTRACIÓN DE JUSTICIA Y EFICIENCIA EN LOS PROCESOS DE REGULACIÓN Y CONTROL, CON INDEPENDENCIA Y AUTONOMÍA.</v>
          </cell>
          <cell r="D703" t="str">
            <v>INCREMENTAR LOS NIVELES DE SATISFACCIÓN DE LOS USUARIOS</v>
          </cell>
          <cell r="E703">
            <v>0</v>
          </cell>
          <cell r="F703" t="str">
            <v>01: ADMINISTRACIÓN CENTRAL</v>
          </cell>
          <cell r="G703" t="str">
            <v>COORDINACIÓN ZONAL 3</v>
          </cell>
          <cell r="H703" t="str">
            <v>SIN PROYECTO</v>
          </cell>
          <cell r="I703" t="str">
            <v>ADQUISICIÓN DE ROLLOS TÉRMICOS PARA LA COORDINACIÓN ZONAL 3 DE REGISTRO CIVIL, IDENTIFICACIÓN Y CEDULACIÓN.</v>
          </cell>
          <cell r="J703" t="str">
            <v>NUEVO</v>
          </cell>
          <cell r="K703" t="str">
            <v>53</v>
          </cell>
          <cell r="L703">
            <v>530804</v>
          </cell>
          <cell r="M703" t="str">
            <v>Materiales de Oficina</v>
          </cell>
          <cell r="N703">
            <v>201</v>
          </cell>
          <cell r="O703">
            <v>2</v>
          </cell>
          <cell r="P703">
            <v>0</v>
          </cell>
          <cell r="Q703">
            <v>0</v>
          </cell>
          <cell r="R703">
            <v>120</v>
          </cell>
          <cell r="S703">
            <v>0</v>
          </cell>
          <cell r="T703">
            <v>0</v>
          </cell>
          <cell r="U703">
            <v>0</v>
          </cell>
          <cell r="V703">
            <v>0</v>
          </cell>
          <cell r="W703">
            <v>0</v>
          </cell>
          <cell r="X703">
            <v>0</v>
          </cell>
          <cell r="Y703">
            <v>0</v>
          </cell>
          <cell r="Z703">
            <v>120</v>
          </cell>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cell r="AS703">
            <v>120</v>
          </cell>
          <cell r="AT703">
            <v>120</v>
          </cell>
          <cell r="AU703">
            <v>0</v>
          </cell>
        </row>
        <row r="704">
          <cell r="A704">
            <v>698</v>
          </cell>
          <cell r="B704" t="str">
            <v>E5. INSTITUCIONAL</v>
          </cell>
          <cell r="C704" t="str">
            <v>FORTALECER LAS CAPACIDADES DEL ESTADO CON ÉNFASIS EN LA ADMINISTRACIÓN DE JUSTICIA Y EFICIENCIA EN LOS PROCESOS DE REGULACIÓN Y CONTROL, CON INDEPENDENCIA Y AUTONOMÍA.</v>
          </cell>
          <cell r="D704" t="str">
            <v>INCREMENTAR LOS NIVELES DE SATISFACCIÓN DE LOS USUARIOS</v>
          </cell>
          <cell r="E704">
            <v>0</v>
          </cell>
          <cell r="F704" t="str">
            <v>01: ADMINISTRACIÓN CENTRAL</v>
          </cell>
          <cell r="G704" t="str">
            <v>COORDINACIÓN ZONAL 3</v>
          </cell>
          <cell r="H704" t="str">
            <v>SIN PROYECTO</v>
          </cell>
          <cell r="I704" t="str">
            <v>ADQUISICIÓN DE ROLLOS TÉRMICOS PARA LA COORDINACIÓN ZONAL 3 DE REGISTRO CIVIL, IDENTIFICACIÓN Y CEDULACIÓN.</v>
          </cell>
          <cell r="J704" t="str">
            <v>NUEVO</v>
          </cell>
          <cell r="K704" t="str">
            <v>53</v>
          </cell>
          <cell r="L704">
            <v>530804</v>
          </cell>
          <cell r="M704" t="str">
            <v>Materiales de Oficina</v>
          </cell>
          <cell r="N704">
            <v>501</v>
          </cell>
          <cell r="O704">
            <v>2</v>
          </cell>
          <cell r="P704">
            <v>0</v>
          </cell>
          <cell r="Q704">
            <v>0</v>
          </cell>
          <cell r="R704">
            <v>240</v>
          </cell>
          <cell r="S704">
            <v>0</v>
          </cell>
          <cell r="T704">
            <v>0</v>
          </cell>
          <cell r="U704">
            <v>0</v>
          </cell>
          <cell r="V704">
            <v>0</v>
          </cell>
          <cell r="W704">
            <v>0</v>
          </cell>
          <cell r="X704">
            <v>0</v>
          </cell>
          <cell r="Y704">
            <v>0</v>
          </cell>
          <cell r="Z704">
            <v>240</v>
          </cell>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cell r="AS704">
            <v>240</v>
          </cell>
          <cell r="AT704">
            <v>240</v>
          </cell>
          <cell r="AU704">
            <v>0</v>
          </cell>
        </row>
        <row r="705">
          <cell r="A705">
            <v>699</v>
          </cell>
          <cell r="B705" t="str">
            <v>E5. INSTITUCIONAL</v>
          </cell>
          <cell r="C705" t="str">
            <v>FORTALECER LAS CAPACIDADES DEL ESTADO CON ÉNFASIS EN LA ADMINISTRACIÓN DE JUSTICIA Y EFICIENCIA EN LOS PROCESOS DE REGULACIÓN Y CONTROL, CON INDEPENDENCIA Y AUTONOMÍA.</v>
          </cell>
          <cell r="D705" t="str">
            <v>INCREMENTAR LOS NIVELES DE SATISFACCIÓN DE LOS USUARIOS</v>
          </cell>
          <cell r="E705">
            <v>0</v>
          </cell>
          <cell r="F705" t="str">
            <v>01: ADMINISTRACIÓN CENTRAL</v>
          </cell>
          <cell r="G705" t="str">
            <v>COORDINACIÓN ZONAL 3</v>
          </cell>
          <cell r="H705" t="str">
            <v>SIN PROYECTO</v>
          </cell>
          <cell r="I705" t="str">
            <v>ADQUISICIÓN DE ROLLOS TÉRMICOS PARA LA COORDINACIÓN ZONAL 3 DE REGISTRO CIVIL, IDENTIFICACIÓN Y CEDULACIÓN.</v>
          </cell>
          <cell r="J705" t="str">
            <v>NUEVO</v>
          </cell>
          <cell r="K705" t="str">
            <v>53</v>
          </cell>
          <cell r="L705">
            <v>530804</v>
          </cell>
          <cell r="M705" t="str">
            <v>Materiales de Oficina</v>
          </cell>
          <cell r="N705">
            <v>601</v>
          </cell>
          <cell r="O705">
            <v>2</v>
          </cell>
          <cell r="P705">
            <v>0</v>
          </cell>
          <cell r="Q705">
            <v>0</v>
          </cell>
          <cell r="R705">
            <v>300</v>
          </cell>
          <cell r="S705">
            <v>0</v>
          </cell>
          <cell r="T705">
            <v>0</v>
          </cell>
          <cell r="U705">
            <v>0</v>
          </cell>
          <cell r="V705">
            <v>0</v>
          </cell>
          <cell r="W705">
            <v>0</v>
          </cell>
          <cell r="X705">
            <v>0</v>
          </cell>
          <cell r="Y705">
            <v>0</v>
          </cell>
          <cell r="Z705">
            <v>300</v>
          </cell>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cell r="AS705">
            <v>300</v>
          </cell>
          <cell r="AT705">
            <v>300</v>
          </cell>
          <cell r="AU705">
            <v>0</v>
          </cell>
        </row>
        <row r="706">
          <cell r="A706">
            <v>700</v>
          </cell>
          <cell r="B706" t="str">
            <v>E5. INSTITUCIONAL</v>
          </cell>
          <cell r="C706" t="str">
            <v>FORTALECER LAS CAPACIDADES DEL ESTADO CON ÉNFASIS EN LA ADMINISTRACIÓN DE JUSTICIA Y EFICIENCIA EN LOS PROCESOS DE REGULACIÓN Y CONTROL, CON INDEPENDENCIA Y AUTONOMÍA.</v>
          </cell>
          <cell r="D706" t="str">
            <v>INCREMENTAR LOS NIVELES DE SATISFACCIÓN DE LOS USUARIOS</v>
          </cell>
          <cell r="E706">
            <v>0</v>
          </cell>
          <cell r="F706" t="str">
            <v>01: ADMINISTRACIÓN CENTRAL</v>
          </cell>
          <cell r="G706" t="str">
            <v>COORDINACIÓN ZONAL 3</v>
          </cell>
          <cell r="H706" t="str">
            <v>SIN PROYECTO</v>
          </cell>
          <cell r="I706" t="str">
            <v>ADQUISICIÓN DE MATERIALES DE FERRETERÍA, PINTURA , PLOMERÍA Y ELÉCTRICOS</v>
          </cell>
          <cell r="J706" t="str">
            <v>NUEVO</v>
          </cell>
          <cell r="K706" t="str">
            <v>53</v>
          </cell>
          <cell r="L706">
            <v>530811</v>
          </cell>
          <cell r="M706" t="str">
            <v>Insumos, Materiales y Suministros para Construcción, Electricidad, Plomería, Carpintería, Señalización Vial, Navegación, Contra Incendios y Placas</v>
          </cell>
          <cell r="N706">
            <v>201</v>
          </cell>
          <cell r="O706">
            <v>2</v>
          </cell>
          <cell r="P706">
            <v>0</v>
          </cell>
          <cell r="Q706">
            <v>0</v>
          </cell>
          <cell r="R706">
            <v>604.16</v>
          </cell>
          <cell r="S706">
            <v>0</v>
          </cell>
          <cell r="T706">
            <v>0</v>
          </cell>
          <cell r="U706">
            <v>0</v>
          </cell>
          <cell r="V706">
            <v>0</v>
          </cell>
          <cell r="W706">
            <v>0</v>
          </cell>
          <cell r="X706">
            <v>0</v>
          </cell>
          <cell r="Y706">
            <v>0</v>
          </cell>
          <cell r="Z706">
            <v>604.16</v>
          </cell>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cell r="AS706">
            <v>604.16</v>
          </cell>
          <cell r="AT706">
            <v>604.16</v>
          </cell>
          <cell r="AU706">
            <v>0</v>
          </cell>
        </row>
        <row r="707">
          <cell r="A707">
            <v>701</v>
          </cell>
          <cell r="B707" t="str">
            <v>E5. INSTITUCIONAL</v>
          </cell>
          <cell r="C707" t="str">
            <v>FORTALECER LAS CAPACIDADES DEL ESTADO CON ÉNFASIS EN LA ADMINISTRACIÓN DE JUSTICIA Y EFICIENCIA EN LOS PROCESOS DE REGULACIÓN Y CONTROL, CON INDEPENDENCIA Y AUTONOMÍA.</v>
          </cell>
          <cell r="D707" t="str">
            <v>INCREMENTAR LOS NIVELES DE SATISFACCIÓN DE LOS USUARIOS</v>
          </cell>
          <cell r="E707">
            <v>0</v>
          </cell>
          <cell r="F707" t="str">
            <v>01: ADMINISTRACIÓN CENTRAL</v>
          </cell>
          <cell r="G707" t="str">
            <v>COORDINACIÓN ZONAL 3</v>
          </cell>
          <cell r="H707" t="str">
            <v>SIN PROYECTO</v>
          </cell>
          <cell r="I707" t="str">
            <v>ADQUISICIÓN DE MATERIALES DE FERRETERÍA, PINTURA , PLOMERÍA Y ELÉCTRICOS</v>
          </cell>
          <cell r="J707" t="str">
            <v>NUEVO</v>
          </cell>
          <cell r="K707" t="str">
            <v>53</v>
          </cell>
          <cell r="L707">
            <v>530811</v>
          </cell>
          <cell r="M707" t="str">
            <v>Insumos, Materiales y Suministros para Construcción, Electricidad, Plomería, Carpintería, Señalización Vial, Navegación, Contra Incendios y Placas</v>
          </cell>
          <cell r="N707">
            <v>501</v>
          </cell>
          <cell r="O707">
            <v>2</v>
          </cell>
          <cell r="P707">
            <v>0</v>
          </cell>
          <cell r="Q707">
            <v>0</v>
          </cell>
          <cell r="R707">
            <v>1079.93</v>
          </cell>
          <cell r="S707">
            <v>0</v>
          </cell>
          <cell r="T707">
            <v>0</v>
          </cell>
          <cell r="U707">
            <v>0</v>
          </cell>
          <cell r="V707">
            <v>0</v>
          </cell>
          <cell r="W707">
            <v>0</v>
          </cell>
          <cell r="X707">
            <v>0</v>
          </cell>
          <cell r="Y707">
            <v>0</v>
          </cell>
          <cell r="Z707">
            <v>1079.93</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cell r="AS707">
            <v>1079.93</v>
          </cell>
          <cell r="AT707">
            <v>1079.93</v>
          </cell>
          <cell r="AU707">
            <v>0</v>
          </cell>
        </row>
        <row r="708">
          <cell r="A708">
            <v>702</v>
          </cell>
          <cell r="B708" t="str">
            <v>E5. INSTITUCIONAL</v>
          </cell>
          <cell r="C708" t="str">
            <v>FORTALECER LAS CAPACIDADES DEL ESTADO CON ÉNFASIS EN LA ADMINISTRACIÓN DE JUSTICIA Y EFICIENCIA EN LOS PROCESOS DE REGULACIÓN Y CONTROL, CON INDEPENDENCIA Y AUTONOMÍA.</v>
          </cell>
          <cell r="D708" t="str">
            <v>INCREMENTAR LOS NIVELES DE SATISFACCIÓN DE LOS USUARIOS</v>
          </cell>
          <cell r="E708">
            <v>0</v>
          </cell>
          <cell r="F708" t="str">
            <v>01: ADMINISTRACIÓN CENTRAL</v>
          </cell>
          <cell r="G708" t="str">
            <v>COORDINACIÓN ZONAL 3</v>
          </cell>
          <cell r="H708" t="str">
            <v>SIN PROYECTO</v>
          </cell>
          <cell r="I708" t="str">
            <v>ADQUISICIÓN DE MATERIALES DE FERRETERÍA, PINTURA , PLOMERÍA Y ELÉCTRICOS</v>
          </cell>
          <cell r="J708" t="str">
            <v>NUEVO</v>
          </cell>
          <cell r="K708" t="str">
            <v>53</v>
          </cell>
          <cell r="L708">
            <v>530811</v>
          </cell>
          <cell r="M708" t="str">
            <v>Insumos, Materiales y Suministros para Construcción, Electricidad, Plomería, Carpintería, Señalización Vial, Navegación, Contra Incendios y Placas</v>
          </cell>
          <cell r="N708">
            <v>601</v>
          </cell>
          <cell r="O708">
            <v>2</v>
          </cell>
          <cell r="P708">
            <v>0</v>
          </cell>
          <cell r="Q708">
            <v>0</v>
          </cell>
          <cell r="R708">
            <v>520.16</v>
          </cell>
          <cell r="S708">
            <v>0</v>
          </cell>
          <cell r="T708">
            <v>0</v>
          </cell>
          <cell r="U708">
            <v>0</v>
          </cell>
          <cell r="V708">
            <v>0</v>
          </cell>
          <cell r="W708">
            <v>0</v>
          </cell>
          <cell r="X708">
            <v>0</v>
          </cell>
          <cell r="Y708">
            <v>0</v>
          </cell>
          <cell r="Z708">
            <v>520.16</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v>0</v>
          </cell>
          <cell r="AO708">
            <v>0</v>
          </cell>
          <cell r="AP708">
            <v>0</v>
          </cell>
          <cell r="AQ708">
            <v>0</v>
          </cell>
          <cell r="AR708">
            <v>0</v>
          </cell>
          <cell r="AS708">
            <v>520.16</v>
          </cell>
          <cell r="AT708">
            <v>520.16</v>
          </cell>
          <cell r="AU708">
            <v>0</v>
          </cell>
        </row>
        <row r="709">
          <cell r="A709">
            <v>703</v>
          </cell>
          <cell r="B709" t="str">
            <v>E5. INSTITUCIONAL</v>
          </cell>
          <cell r="C709" t="str">
            <v>FORTALECER LAS CAPACIDADES DEL ESTADO CON ÉNFASIS EN LA ADMINISTRACIÓN DE JUSTICIA Y EFICIENCIA EN LOS PROCESOS DE REGULACIÓN Y CONTROL, CON DEPENDENCIA Y AUTONOMÍA</v>
          </cell>
          <cell r="D709" t="str">
            <v>FORTALECER LAS CAPACIDADES INSTITUCIONALES</v>
          </cell>
          <cell r="E709">
            <v>0</v>
          </cell>
          <cell r="F709" t="str">
            <v>01: ADMINISTRACIÓN CENTRAL</v>
          </cell>
          <cell r="G709" t="str">
            <v>DIRECCIÓN ADMINISTRATIVA</v>
          </cell>
          <cell r="H709" t="str">
            <v>SIN PROYECTO</v>
          </cell>
          <cell r="I709" t="str">
            <v>ADQUISICION DE DISPENSADORES DE  JABON LIQUIDO, TOALLAS DE MANO Y PAPEL HIGIENICO PARA PLANTA CENTRAL, EX CND Y GAE</v>
          </cell>
          <cell r="J709" t="str">
            <v>NUEVO</v>
          </cell>
          <cell r="K709" t="str">
            <v>53</v>
          </cell>
          <cell r="L709">
            <v>530805</v>
          </cell>
          <cell r="M709" t="str">
            <v>Materiales de Aseo</v>
          </cell>
          <cell r="N709">
            <v>1701</v>
          </cell>
          <cell r="O709">
            <v>2</v>
          </cell>
          <cell r="P709">
            <v>0</v>
          </cell>
          <cell r="Q709">
            <v>0</v>
          </cell>
          <cell r="R709">
            <v>520.52</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520.52</v>
          </cell>
          <cell r="AG709">
            <v>0</v>
          </cell>
          <cell r="AH709">
            <v>0</v>
          </cell>
          <cell r="AI709">
            <v>0</v>
          </cell>
          <cell r="AJ709">
            <v>0</v>
          </cell>
          <cell r="AK709">
            <v>0</v>
          </cell>
          <cell r="AL709">
            <v>0</v>
          </cell>
          <cell r="AM709">
            <v>0</v>
          </cell>
          <cell r="AN709">
            <v>0</v>
          </cell>
          <cell r="AO709">
            <v>0</v>
          </cell>
          <cell r="AP709">
            <v>0</v>
          </cell>
          <cell r="AQ709">
            <v>0</v>
          </cell>
          <cell r="AR709">
            <v>520.52</v>
          </cell>
          <cell r="AS709">
            <v>520.52</v>
          </cell>
          <cell r="AT709">
            <v>0</v>
          </cell>
          <cell r="AU709">
            <v>0</v>
          </cell>
        </row>
        <row r="710">
          <cell r="A710">
            <v>704</v>
          </cell>
          <cell r="B710" t="str">
            <v>E6. INSTITUCIONAL</v>
          </cell>
          <cell r="C710" t="str">
            <v>FORTALECER LAS CAPACIDADES DEL ESTADO CON ÉNFASIS EN LA ADMINISTRACIÓN DE JUSTICIA Y EFICIENCIA EN LOS PROCESOS DE REGULACIÓN Y CONTROL, CON INDEPENDENCIA Y AUTONOMÍA.</v>
          </cell>
          <cell r="D710" t="str">
            <v>INCREMENTAR LOS NIVELES DE SATISFACCIÓN DE LOS USUARIOS</v>
          </cell>
          <cell r="E710">
            <v>0</v>
          </cell>
          <cell r="F710" t="str">
            <v>01: ADMINISTRACIÓN CENTRAL</v>
          </cell>
          <cell r="G710" t="str">
            <v>COORDINACIÓN ZONAL 1</v>
          </cell>
          <cell r="H710" t="str">
            <v>SIN PROYECTO</v>
          </cell>
          <cell r="I710" t="str">
            <v>DEVOLUCIÓN DE VALORES POR SERVICOS NO OTORGADOS MEDIANTE AGENCIA VIRTUAL</v>
          </cell>
          <cell r="J710" t="str">
            <v>NUEVO</v>
          </cell>
          <cell r="K710" t="str">
            <v>57</v>
          </cell>
          <cell r="L710">
            <v>570219</v>
          </cell>
          <cell r="M710" t="str">
            <v>Devoluciones</v>
          </cell>
          <cell r="N710">
            <v>1001</v>
          </cell>
          <cell r="O710">
            <v>2</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K710">
            <v>0</v>
          </cell>
          <cell r="AL710">
            <v>0</v>
          </cell>
          <cell r="AM710">
            <v>0</v>
          </cell>
          <cell r="AN710">
            <v>0</v>
          </cell>
          <cell r="AO710">
            <v>0</v>
          </cell>
          <cell r="AP710">
            <v>0</v>
          </cell>
          <cell r="AQ710">
            <v>0</v>
          </cell>
          <cell r="AR710">
            <v>0</v>
          </cell>
          <cell r="AS710">
            <v>0</v>
          </cell>
          <cell r="AT710">
            <v>0</v>
          </cell>
          <cell r="AU710">
            <v>0</v>
          </cell>
        </row>
        <row r="711">
          <cell r="A711">
            <v>705</v>
          </cell>
          <cell r="B711" t="str">
            <v>E5. INSTITUCIONAL</v>
          </cell>
          <cell r="C711" t="str">
            <v>FORTALECER LAS CAPACIDADES DEL ESTADO CON ÉNFASIS EN LA ADMINISTRACIÓN DE JUSTICIA Y EFICIENCIA EN LOS PROCESOS DE REGULACIÓN Y CONTROL, CON INDEPENDENCIA Y AUTONOMÍA.</v>
          </cell>
          <cell r="D711" t="str">
            <v>INCREMENTAR LOS NIVELES DE SATISFACCIÓN DE LOS USUARIOS</v>
          </cell>
          <cell r="E711">
            <v>0</v>
          </cell>
          <cell r="F711" t="str">
            <v>01: ADMINISTRACIÓN CENTRAL</v>
          </cell>
          <cell r="G711" t="str">
            <v>COORDINACIÓN ZONAL 3</v>
          </cell>
          <cell r="H711" t="str">
            <v>SIN PROYECTO</v>
          </cell>
          <cell r="I711" t="str">
            <v>COMPRA  DE COMBUSTIBLE - DIESEL PARA LOS VEHÍCULOS INSTITUCIONALES Y GENERADORES ELÉCTRICOS DE LA COORDINACIÓN DE OFICINA TÉCNICA TUNGURAHUA</v>
          </cell>
          <cell r="J711" t="str">
            <v>NUEVO</v>
          </cell>
          <cell r="K711" t="str">
            <v>53</v>
          </cell>
          <cell r="L711">
            <v>530255</v>
          </cell>
          <cell r="M711" t="str">
            <v>Combustibles</v>
          </cell>
          <cell r="N711">
            <v>1801</v>
          </cell>
          <cell r="O711">
            <v>2</v>
          </cell>
          <cell r="P711">
            <v>0</v>
          </cell>
          <cell r="Q711">
            <v>0</v>
          </cell>
          <cell r="R711">
            <v>1307.28</v>
          </cell>
          <cell r="S711">
            <v>0</v>
          </cell>
          <cell r="T711">
            <v>0</v>
          </cell>
          <cell r="U711">
            <v>0</v>
          </cell>
          <cell r="V711">
            <v>0</v>
          </cell>
          <cell r="W711">
            <v>0</v>
          </cell>
          <cell r="X711">
            <v>0</v>
          </cell>
          <cell r="Y711">
            <v>0</v>
          </cell>
          <cell r="Z711">
            <v>147.34</v>
          </cell>
          <cell r="AA711">
            <v>0</v>
          </cell>
          <cell r="AB711">
            <v>147.06</v>
          </cell>
          <cell r="AC711">
            <v>0</v>
          </cell>
          <cell r="AD711">
            <v>147.06</v>
          </cell>
          <cell r="AE711">
            <v>0</v>
          </cell>
          <cell r="AF711">
            <v>147.06</v>
          </cell>
          <cell r="AG711">
            <v>0</v>
          </cell>
          <cell r="AH711">
            <v>147.06</v>
          </cell>
          <cell r="AI711">
            <v>0</v>
          </cell>
          <cell r="AJ711">
            <v>147.06</v>
          </cell>
          <cell r="AK711">
            <v>0</v>
          </cell>
          <cell r="AL711">
            <v>147.06</v>
          </cell>
          <cell r="AM711">
            <v>0</v>
          </cell>
          <cell r="AN711">
            <v>147.06</v>
          </cell>
          <cell r="AO711">
            <v>0</v>
          </cell>
          <cell r="AP711">
            <v>130.52000000000001</v>
          </cell>
          <cell r="AQ711">
            <v>0</v>
          </cell>
          <cell r="AR711">
            <v>0</v>
          </cell>
          <cell r="AS711">
            <v>1307.28</v>
          </cell>
          <cell r="AT711">
            <v>1307.28</v>
          </cell>
          <cell r="AU711">
            <v>0</v>
          </cell>
        </row>
        <row r="712">
          <cell r="A712">
            <v>706</v>
          </cell>
          <cell r="B712" t="str">
            <v>E5. INSTITUCIONAL</v>
          </cell>
          <cell r="C712" t="str">
            <v>FORTALECER LAS CAPACIDADES DEL ESTADO CON ÉNFASIS EN LA ADMINISTRACIÓN DE JUSTICIA Y EFICIENCIA EN LOS PROCESOS DE REGULACIÓN Y CONTROL, CON INDEPENDENCIA Y AUTONOMÍA.</v>
          </cell>
          <cell r="D712" t="str">
            <v>INCREMENTAR LOS NIVELES DE SATISFACCIÓN DE LOS USUARIOS</v>
          </cell>
          <cell r="E712">
            <v>0</v>
          </cell>
          <cell r="F712" t="str">
            <v>01: ADMINISTRACIÓN CENTRAL</v>
          </cell>
          <cell r="G712" t="str">
            <v>COORDINACIÓN ZONAL 4</v>
          </cell>
          <cell r="H712" t="str">
            <v>SIN PROYECTO</v>
          </cell>
          <cell r="I712" t="str">
            <v>REPOSICION DE FONDOS DE CAJA CHICA PARA EL AREA ADMINISTRATIVA</v>
          </cell>
          <cell r="J712" t="str">
            <v>NUEVO</v>
          </cell>
          <cell r="K712" t="str">
            <v>53</v>
          </cell>
          <cell r="L712">
            <v>530404</v>
          </cell>
          <cell r="M712" t="str">
            <v>Maquinarias y Equipos (Instalación, Mantenimiento y Reparación)</v>
          </cell>
          <cell r="N712">
            <v>1301</v>
          </cell>
          <cell r="O712">
            <v>2</v>
          </cell>
          <cell r="P712">
            <v>0</v>
          </cell>
          <cell r="Q712">
            <v>0</v>
          </cell>
          <cell r="R712">
            <v>180</v>
          </cell>
          <cell r="S712">
            <v>0</v>
          </cell>
          <cell r="T712">
            <v>0</v>
          </cell>
          <cell r="U712">
            <v>0</v>
          </cell>
          <cell r="V712">
            <v>0</v>
          </cell>
          <cell r="W712">
            <v>0</v>
          </cell>
          <cell r="X712">
            <v>180</v>
          </cell>
          <cell r="Y712">
            <v>0</v>
          </cell>
          <cell r="Z712">
            <v>0</v>
          </cell>
          <cell r="AA712">
            <v>0</v>
          </cell>
          <cell r="AB712">
            <v>0</v>
          </cell>
          <cell r="AC712">
            <v>0</v>
          </cell>
          <cell r="AD712">
            <v>0</v>
          </cell>
          <cell r="AE712">
            <v>0</v>
          </cell>
          <cell r="AF712">
            <v>0</v>
          </cell>
          <cell r="AG712">
            <v>0</v>
          </cell>
          <cell r="AH712">
            <v>0</v>
          </cell>
          <cell r="AI712">
            <v>0</v>
          </cell>
          <cell r="AJ712">
            <v>0</v>
          </cell>
          <cell r="AK712">
            <v>0</v>
          </cell>
          <cell r="AL712">
            <v>0</v>
          </cell>
          <cell r="AM712">
            <v>0</v>
          </cell>
          <cell r="AN712">
            <v>0</v>
          </cell>
          <cell r="AO712">
            <v>0</v>
          </cell>
          <cell r="AP712">
            <v>0</v>
          </cell>
          <cell r="AQ712">
            <v>0</v>
          </cell>
          <cell r="AR712">
            <v>0</v>
          </cell>
          <cell r="AS712">
            <v>0</v>
          </cell>
          <cell r="AT712">
            <v>0</v>
          </cell>
          <cell r="AU712">
            <v>0</v>
          </cell>
        </row>
        <row r="713">
          <cell r="A713">
            <v>707</v>
          </cell>
          <cell r="B713" t="str">
            <v>E5. INSTITUCIONAL</v>
          </cell>
          <cell r="C713" t="str">
            <v>FORTALECER LAS CAPACIDADES DEL ESTADO CON ÉNFASIS EN LA ADMINISTRACIÓN DE JUSTICIA Y EFICIENCIA EN LOS PROCESOS DE REGULACIÓN Y CONTROL, CON INDEPENDENCIA Y AUTONOMÍA.</v>
          </cell>
          <cell r="D713" t="str">
            <v>INCREMENTAR LOS NIVELES DE SATISFACCIÓN DE LOS USUARIOS</v>
          </cell>
          <cell r="E713">
            <v>0</v>
          </cell>
          <cell r="F713" t="str">
            <v>01: ADMINISTRACIÓN CENTRAL</v>
          </cell>
          <cell r="G713" t="str">
            <v>COORDINACIÓN ZONAL 5</v>
          </cell>
          <cell r="H713" t="str">
            <v>SIN PROYECTO</v>
          </cell>
          <cell r="I713" t="str">
            <v>PAGO DE SERVICIOS PROFESIONALES A PERITOS DEL CONSEJO DE LA JUDICATURA POR RESOLUCIONES DE ACCIONES DE PROTECCIÓN DE EX SERVIDORES PÚBLICOS</v>
          </cell>
          <cell r="J713" t="str">
            <v>NUEVO</v>
          </cell>
          <cell r="K713" t="str">
            <v>53</v>
          </cell>
          <cell r="L713">
            <v>530604</v>
          </cell>
          <cell r="M713" t="str">
            <v>Fiscalización e Inspecciones Técnicas</v>
          </cell>
          <cell r="N713">
            <v>910</v>
          </cell>
          <cell r="O713">
            <v>2</v>
          </cell>
          <cell r="P713">
            <v>0</v>
          </cell>
          <cell r="Q713">
            <v>0</v>
          </cell>
          <cell r="R713">
            <v>1000</v>
          </cell>
          <cell r="S713">
            <v>0</v>
          </cell>
          <cell r="T713">
            <v>0</v>
          </cell>
          <cell r="U713">
            <v>0</v>
          </cell>
          <cell r="V713">
            <v>0</v>
          </cell>
          <cell r="W713">
            <v>0</v>
          </cell>
          <cell r="X713">
            <v>0</v>
          </cell>
          <cell r="Y713">
            <v>0</v>
          </cell>
          <cell r="Z713">
            <v>0</v>
          </cell>
          <cell r="AA713">
            <v>0</v>
          </cell>
          <cell r="AB713">
            <v>0</v>
          </cell>
          <cell r="AC713">
            <v>0</v>
          </cell>
          <cell r="AD713">
            <v>0</v>
          </cell>
          <cell r="AE713">
            <v>0</v>
          </cell>
          <cell r="AF713">
            <v>0</v>
          </cell>
          <cell r="AG713">
            <v>0</v>
          </cell>
          <cell r="AH713">
            <v>0</v>
          </cell>
          <cell r="AI713">
            <v>0</v>
          </cell>
          <cell r="AJ713">
            <v>0</v>
          </cell>
          <cell r="AK713">
            <v>0</v>
          </cell>
          <cell r="AL713">
            <v>0</v>
          </cell>
          <cell r="AM713">
            <v>0</v>
          </cell>
          <cell r="AN713">
            <v>1000</v>
          </cell>
          <cell r="AO713">
            <v>0</v>
          </cell>
          <cell r="AP713">
            <v>0</v>
          </cell>
          <cell r="AQ713">
            <v>0</v>
          </cell>
          <cell r="AR713">
            <v>0</v>
          </cell>
          <cell r="AS713">
            <v>0</v>
          </cell>
          <cell r="AT713">
            <v>0</v>
          </cell>
          <cell r="AU713">
            <v>0</v>
          </cell>
        </row>
        <row r="714">
          <cell r="A714">
            <v>708</v>
          </cell>
          <cell r="B714" t="str">
            <v>E5. INSTITUCIONAL</v>
          </cell>
          <cell r="C714" t="str">
            <v>FORTALECER LAS CAPACIDADES DEL ESTADO CON ÉNFASIS EN LA ADMINISTRACIÓN DE JUSTICIA Y EFICIENCIA EN LOS PROCESOS DE REGULACIÓN Y CONTROL, CON INDEPENDENCIA Y AUTONOMÍA.</v>
          </cell>
          <cell r="D714" t="str">
            <v>INCREMENTAR LOS NIVELES DE SATISFACCIÓN DE LOS USUARIOS</v>
          </cell>
          <cell r="E714">
            <v>0</v>
          </cell>
          <cell r="F714" t="str">
            <v>01: ADMINISTRACIÓN CENTRAL</v>
          </cell>
          <cell r="G714" t="str">
            <v>COORDINACIÓN ZONAL 6</v>
          </cell>
          <cell r="H714" t="str">
            <v>SIN PROYECTO</v>
          </cell>
          <cell r="I714" t="str">
            <v>ADQUISICIÓN DE COMBUSTIBLE PARA LOS VEHÍCULOS DE LA COORDINACIÓN ZONAL 6</v>
          </cell>
          <cell r="J714" t="str">
            <v>NUEVO</v>
          </cell>
          <cell r="K714" t="str">
            <v>53</v>
          </cell>
          <cell r="L714">
            <v>530255</v>
          </cell>
          <cell r="M714" t="str">
            <v>Combustibles</v>
          </cell>
          <cell r="N714">
            <v>301</v>
          </cell>
          <cell r="O714">
            <v>2</v>
          </cell>
          <cell r="P714">
            <v>0</v>
          </cell>
          <cell r="Q714">
            <v>0</v>
          </cell>
          <cell r="R714">
            <v>50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cell r="AN714">
            <v>0</v>
          </cell>
          <cell r="AO714">
            <v>0</v>
          </cell>
          <cell r="AP714">
            <v>50</v>
          </cell>
          <cell r="AQ714">
            <v>0</v>
          </cell>
          <cell r="AR714">
            <v>0</v>
          </cell>
          <cell r="AS714">
            <v>0</v>
          </cell>
          <cell r="AT714">
            <v>0</v>
          </cell>
          <cell r="AU714">
            <v>0</v>
          </cell>
        </row>
        <row r="715">
          <cell r="A715">
            <v>709</v>
          </cell>
          <cell r="B715" t="str">
            <v>E5. INSTITUCIONAL</v>
          </cell>
          <cell r="C715" t="str">
            <v>FORTALECER LAS CAPACIDADES DEL ESTADO CON ÉNFASIS EN LA ADMINISTRACIÓN DE JUSTICIA Y EFICIENCIA EN LOS PROCESOS DE REGULACIÓN Y CONTROL, CON INDEPENDENCIA Y AUTONOMÍA.</v>
          </cell>
          <cell r="D715" t="str">
            <v>INCREMENTAR LOS NIVELES DE SATISFACCIÓN DE LOS USUARIOS</v>
          </cell>
          <cell r="E715">
            <v>0</v>
          </cell>
          <cell r="F715" t="str">
            <v>01: ADMINISTRACIÓN CENTRAL</v>
          </cell>
          <cell r="G715" t="str">
            <v>COORDINACIÓN ZONAL 7</v>
          </cell>
          <cell r="H715" t="str">
            <v>SIN PROYECTO</v>
          </cell>
          <cell r="I715" t="str">
            <v>SERVICIO DE MANTENIMIENTO PREVENTIVO Y CORRECTIVO INCLUIDO REPUESTOS DE LOS VEHÍCULOS INSTITUCIONALES DE LA COORDINACIÓN ZONA 7DE REGISTRO CIVIL IDENTIFICACIÓN</v>
          </cell>
          <cell r="J715" t="str">
            <v>NUEVO</v>
          </cell>
          <cell r="K715" t="str">
            <v>53</v>
          </cell>
          <cell r="L715">
            <v>530405</v>
          </cell>
          <cell r="M715" t="str">
            <v>Vehículos (Servicio para Mantenimiento y Reparación)</v>
          </cell>
          <cell r="N715">
            <v>1101</v>
          </cell>
          <cell r="O715">
            <v>2</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0</v>
          </cell>
          <cell r="AN715">
            <v>0</v>
          </cell>
          <cell r="AO715">
            <v>0</v>
          </cell>
          <cell r="AP715">
            <v>0</v>
          </cell>
          <cell r="AQ715">
            <v>0</v>
          </cell>
          <cell r="AR715">
            <v>0</v>
          </cell>
          <cell r="AS715">
            <v>0</v>
          </cell>
          <cell r="AT715">
            <v>0</v>
          </cell>
          <cell r="AU715">
            <v>0</v>
          </cell>
        </row>
        <row r="716">
          <cell r="A716">
            <v>710</v>
          </cell>
          <cell r="B716" t="str">
            <v>E5. INSTITUCIONAL</v>
          </cell>
          <cell r="C716" t="str">
            <v>FORTALECER LAS CAPACIDADES DEL ESTADO CON ÉNFASIS EN LA ADMINISTRACIÓN DE JUSTICIA Y EFICIENCIA EN LOS PROCESOS DE REGULACIÓN Y CONTROL, CON INDEPENDENCIA Y AUTONOMÍA.</v>
          </cell>
          <cell r="D716" t="str">
            <v>INCREMENTAR LOS NIVELES DE SATISFACCIÓN DE LOS USUARIOS</v>
          </cell>
          <cell r="E716">
            <v>0</v>
          </cell>
          <cell r="F716" t="str">
            <v>01: ADMINISTRACIÓN CENTRAL</v>
          </cell>
          <cell r="G716" t="str">
            <v>COORDINACIÓN ZONAL 7</v>
          </cell>
          <cell r="H716" t="str">
            <v>SIN PROYECTO</v>
          </cell>
          <cell r="I716" t="str">
            <v>SERVICIO DE MANTENIMIENTO PREVENTIVO Y CORRECTIVO INCLUIDO REPUESTOS DE LOS VEHÍCULOS INSTITUCIONALES DE LA COORDINACIÓN ZONA 7DE REGISTRO CIVIL IDENTIFICACIÓN</v>
          </cell>
          <cell r="J716" t="str">
            <v>NUEVO</v>
          </cell>
          <cell r="K716" t="str">
            <v>53</v>
          </cell>
          <cell r="L716">
            <v>530813</v>
          </cell>
          <cell r="M716" t="str">
            <v>Repuestos y Accesorios</v>
          </cell>
          <cell r="N716">
            <v>1101</v>
          </cell>
          <cell r="O716">
            <v>2</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cell r="AG716">
            <v>0</v>
          </cell>
          <cell r="AH716">
            <v>0</v>
          </cell>
          <cell r="AI716">
            <v>0</v>
          </cell>
          <cell r="AJ716">
            <v>0</v>
          </cell>
          <cell r="AK716">
            <v>0</v>
          </cell>
          <cell r="AL716">
            <v>0</v>
          </cell>
          <cell r="AM716">
            <v>0</v>
          </cell>
          <cell r="AN716">
            <v>0</v>
          </cell>
          <cell r="AO716">
            <v>0</v>
          </cell>
          <cell r="AP716">
            <v>0</v>
          </cell>
          <cell r="AQ716">
            <v>0</v>
          </cell>
          <cell r="AR716">
            <v>0</v>
          </cell>
          <cell r="AS716">
            <v>0</v>
          </cell>
          <cell r="AT716">
            <v>0</v>
          </cell>
          <cell r="AU716">
            <v>0</v>
          </cell>
        </row>
        <row r="717">
          <cell r="A717">
            <v>711</v>
          </cell>
          <cell r="B717" t="str">
            <v>E5. INSTITUCIONAL</v>
          </cell>
          <cell r="C717" t="str">
            <v>FORTALECER LAS CAPACIDADES DEL ESTADO CON ÉNFASIS EN LA ADMINISTRACIÓN DE JUSTICIA Y EFICIENCIA EN LOS PROCESOS DE REGULACIÓN Y CONTROL, CON INDEPENDENCIA Y AUTONOMÍA.</v>
          </cell>
          <cell r="D717" t="str">
            <v>INCREMENTAR LOS NIVELES DE SATISFACCIÓN DE LOS USUARIOS</v>
          </cell>
          <cell r="E717">
            <v>0</v>
          </cell>
          <cell r="F717" t="str">
            <v>01: ADMINISTRACIÓN CENTRAL</v>
          </cell>
          <cell r="G717" t="str">
            <v>COORDINACIÓN ZONAL 7</v>
          </cell>
          <cell r="H717" t="str">
            <v>SIN PROYECTO</v>
          </cell>
          <cell r="I717" t="str">
            <v>SERVICIO DE MANTENIMIENTO PREVENTIVO Y CORRECTIVO INCLUIDO REPUESTOS DE LOS VEHÍCULOS INSTITUCIONALES DE LA COORDINACIÓN ZONA 7DE REGISTRO CIVIL IDENTIFICACIÓN</v>
          </cell>
          <cell r="J717" t="str">
            <v>NUEVO</v>
          </cell>
          <cell r="K717" t="str">
            <v>53</v>
          </cell>
          <cell r="L717">
            <v>530803</v>
          </cell>
          <cell r="M717" t="str">
            <v>Lubricantes</v>
          </cell>
          <cell r="N717">
            <v>1101</v>
          </cell>
          <cell r="O717">
            <v>2</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O717">
            <v>0</v>
          </cell>
          <cell r="AP717">
            <v>0</v>
          </cell>
          <cell r="AQ717">
            <v>0</v>
          </cell>
          <cell r="AR717">
            <v>0</v>
          </cell>
          <cell r="AS717">
            <v>0</v>
          </cell>
          <cell r="AT717">
            <v>0</v>
          </cell>
          <cell r="AU717">
            <v>0</v>
          </cell>
        </row>
        <row r="718">
          <cell r="A718">
            <v>712</v>
          </cell>
          <cell r="B718" t="str">
            <v>E5. INSTITUCIONAL</v>
          </cell>
          <cell r="C718" t="str">
            <v>FORTALECER LAS CAPACIDADES DEL ESTADO CON ÉNFASIS EN LA ADMINISTRACIÓN DE JUSTICIA Y EFICIENCIA EN LOS PROCESOS DE REGULACIÓN Y CONTROL, CON INDEPENDENCIA Y AUTONOMÍA.</v>
          </cell>
          <cell r="D718" t="str">
            <v>INCREMENTAR LOS NIVELES DE SATISFACCIÓN DE LOS USUARIOS</v>
          </cell>
          <cell r="E718">
            <v>0</v>
          </cell>
          <cell r="F718" t="str">
            <v>01: ADMINISTRACIÓN CENTRAL</v>
          </cell>
          <cell r="G718" t="str">
            <v>COORDINACIÓN ZONAL 7</v>
          </cell>
          <cell r="H718" t="str">
            <v>SIN PROYECTO</v>
          </cell>
          <cell r="I718" t="str">
            <v>ADQUISICIÓN DE SUMINISTROS DE LIMPIEZA PARA MANTENIMIENTO PREVENTIVO Y CORRECTIVO DE EQUIPOS INFORMÁTICOS PARA LA COORDINACIÓN ZONAL 7, DE REGISTRO CIVIL, IDENTIFICACIÓN Y CEDULACIÓN (LOJA, EL ORO Y ZAMORA CHINCHIPE)</v>
          </cell>
          <cell r="J718" t="str">
            <v>NUEVO</v>
          </cell>
          <cell r="K718" t="str">
            <v>53</v>
          </cell>
          <cell r="L718">
            <v>530805</v>
          </cell>
          <cell r="M718" t="str">
            <v>Materiales de Aseo</v>
          </cell>
          <cell r="N718">
            <v>1101</v>
          </cell>
          <cell r="O718">
            <v>2</v>
          </cell>
          <cell r="P718">
            <v>0</v>
          </cell>
          <cell r="Q718">
            <v>0</v>
          </cell>
          <cell r="R718">
            <v>2800</v>
          </cell>
          <cell r="S718">
            <v>0</v>
          </cell>
          <cell r="T718">
            <v>0</v>
          </cell>
          <cell r="U718">
            <v>0</v>
          </cell>
          <cell r="V718">
            <v>0</v>
          </cell>
          <cell r="W718">
            <v>0</v>
          </cell>
          <cell r="X718">
            <v>0</v>
          </cell>
          <cell r="Y718">
            <v>0</v>
          </cell>
          <cell r="Z718">
            <v>0</v>
          </cell>
          <cell r="AA718">
            <v>0</v>
          </cell>
          <cell r="AB718">
            <v>2800</v>
          </cell>
          <cell r="AC718">
            <v>0</v>
          </cell>
          <cell r="AD718">
            <v>0</v>
          </cell>
          <cell r="AE718">
            <v>0</v>
          </cell>
          <cell r="AF718">
            <v>0</v>
          </cell>
          <cell r="AG718">
            <v>0</v>
          </cell>
          <cell r="AH718">
            <v>0</v>
          </cell>
          <cell r="AI718">
            <v>0</v>
          </cell>
          <cell r="AJ718">
            <v>0</v>
          </cell>
          <cell r="AK718">
            <v>0</v>
          </cell>
          <cell r="AL718">
            <v>0</v>
          </cell>
          <cell r="AM718">
            <v>0</v>
          </cell>
          <cell r="AN718">
            <v>0</v>
          </cell>
          <cell r="AO718">
            <v>0</v>
          </cell>
          <cell r="AP718">
            <v>0</v>
          </cell>
          <cell r="AQ718">
            <v>0</v>
          </cell>
          <cell r="AR718">
            <v>0</v>
          </cell>
          <cell r="AS718">
            <v>0</v>
          </cell>
          <cell r="AT718">
            <v>0</v>
          </cell>
          <cell r="AU718">
            <v>0</v>
          </cell>
        </row>
        <row r="719">
          <cell r="A719">
            <v>713</v>
          </cell>
          <cell r="B719" t="str">
            <v>E5. INSTITUCIONAL</v>
          </cell>
          <cell r="C719" t="str">
            <v>FORTALECER LAS CAPACIDADES DEL ESTADO CON ÉNFASIS EN LA ADMINISTRACIÓN DE JUSTICIA Y EFICIENCIA EN LOS PROCESOS DE REGULACIÓN Y CONTROL, CON INDEPENDENCIA Y AUTONOMÍA.</v>
          </cell>
          <cell r="D719" t="str">
            <v>INCREMENTAR LOS NIVELES DE SATISFACCIÓN DE LOS USUARIOS</v>
          </cell>
          <cell r="E719">
            <v>0</v>
          </cell>
          <cell r="F719" t="str">
            <v>01: ADMINISTRACIÓN CENTRAL</v>
          </cell>
          <cell r="G719" t="str">
            <v>COORDINACIÓN ZONAL 8</v>
          </cell>
          <cell r="H719" t="str">
            <v>SIN PROYECTO</v>
          </cell>
          <cell r="I719" t="str">
            <v>CANCELACION DEL SERVICIO DE ENERGIA ELECTRICA PARA LAS AGENCIAS DE LA COORDINACION ZONAL 8 DE REGISTRO CIVIL IDENTIFICACION Y CEDULACION NOVIEMBRE 2023</v>
          </cell>
          <cell r="J719" t="str">
            <v>ARRASTRE</v>
          </cell>
          <cell r="K719" t="str">
            <v>53</v>
          </cell>
          <cell r="L719">
            <v>530104</v>
          </cell>
          <cell r="M719" t="str">
            <v>Energía Eléctrica</v>
          </cell>
          <cell r="N719">
            <v>901</v>
          </cell>
          <cell r="O719">
            <v>2</v>
          </cell>
          <cell r="P719">
            <v>0</v>
          </cell>
          <cell r="Q719">
            <v>0</v>
          </cell>
          <cell r="R719">
            <v>275.17</v>
          </cell>
          <cell r="S719">
            <v>0</v>
          </cell>
          <cell r="T719">
            <v>0</v>
          </cell>
          <cell r="U719">
            <v>0</v>
          </cell>
          <cell r="V719">
            <v>0</v>
          </cell>
          <cell r="W719">
            <v>0</v>
          </cell>
          <cell r="X719">
            <v>275.17</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O719">
            <v>0</v>
          </cell>
          <cell r="AP719">
            <v>0</v>
          </cell>
          <cell r="AQ719">
            <v>0</v>
          </cell>
          <cell r="AR719">
            <v>0</v>
          </cell>
          <cell r="AS719">
            <v>275.17</v>
          </cell>
          <cell r="AT719">
            <v>275.17</v>
          </cell>
          <cell r="AU719">
            <v>275.17</v>
          </cell>
        </row>
        <row r="720">
          <cell r="A720">
            <v>714</v>
          </cell>
          <cell r="B720" t="str">
            <v>E5. INSTITUCIONAL</v>
          </cell>
          <cell r="C720" t="str">
            <v>FORTALECER LAS CAPACIDADES DEL ESTADO CON ÉNFASIS EN LA ADMINISTRACIÓN DE JUSTICIA Y EFICIENCIA EN LOS PROCESOS DE REGULACIÓN Y CONTROL, CON INDEPENDENCIA Y AUTONOMÍA.</v>
          </cell>
          <cell r="D720" t="str">
            <v>INCREMENTAR LOS NIVELES DE SATISFACCIÓN DE LOS USUARIOS</v>
          </cell>
          <cell r="E720">
            <v>0</v>
          </cell>
          <cell r="F720" t="str">
            <v>01: ADMINISTRACIÓN CENTRAL</v>
          </cell>
          <cell r="G720" t="str">
            <v>COORDINACIÓN ZONAL 8</v>
          </cell>
          <cell r="H720" t="str">
            <v>SIN PROYECTO</v>
          </cell>
          <cell r="I720" t="str">
            <v>PAGO DE TASAS GENERALES  PARA LA AGENCIA EL EMPALME DE LA COORDINACIÓN ZONAL 8 DE REGISTRO CIVIL IDENTIFICACIÓN Y CEDULACIÓN ENERO A NOVIEMBRE 2024</v>
          </cell>
          <cell r="J720" t="str">
            <v>NUEVO</v>
          </cell>
          <cell r="K720" t="str">
            <v>57</v>
          </cell>
          <cell r="L720">
            <v>570102</v>
          </cell>
          <cell r="M720" t="str">
            <v>Tasas Generales, Impuestos, Contribuciones, Permisos, Licencias y Patentes</v>
          </cell>
          <cell r="N720">
            <v>901</v>
          </cell>
          <cell r="O720">
            <v>2</v>
          </cell>
          <cell r="P720">
            <v>0</v>
          </cell>
          <cell r="Q720">
            <v>0</v>
          </cell>
          <cell r="R720">
            <v>21.14</v>
          </cell>
          <cell r="S720">
            <v>0</v>
          </cell>
          <cell r="T720">
            <v>0</v>
          </cell>
          <cell r="U720">
            <v>0</v>
          </cell>
          <cell r="V720">
            <v>0</v>
          </cell>
          <cell r="W720">
            <v>0</v>
          </cell>
          <cell r="X720">
            <v>0</v>
          </cell>
          <cell r="Y720">
            <v>0</v>
          </cell>
          <cell r="Z720">
            <v>21.14</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O720">
            <v>0</v>
          </cell>
          <cell r="AP720">
            <v>0</v>
          </cell>
          <cell r="AQ720">
            <v>0</v>
          </cell>
          <cell r="AR720">
            <v>0</v>
          </cell>
          <cell r="AS720">
            <v>0</v>
          </cell>
          <cell r="AT720">
            <v>0</v>
          </cell>
          <cell r="AU720">
            <v>0</v>
          </cell>
        </row>
        <row r="721">
          <cell r="A721">
            <v>715</v>
          </cell>
          <cell r="B721" t="str">
            <v>E5. INSTITUCIONAL</v>
          </cell>
          <cell r="C721" t="str">
            <v>FORTALECER LAS CAPACIDADES DEL ESTADO CON ÉNFASIS EN LA ADMINISTRACIÓN DE JUSTICIA Y EFICIENCIA EN LOS PROCESOS DE REGULACIÓN Y CONTROL, CON INDEPENDENCIA Y AUTONOMÍA.</v>
          </cell>
          <cell r="D721" t="str">
            <v>INCREMENTAR LOS NIVELES DE SATISFACCIÓN DE LOS USUARIOS</v>
          </cell>
          <cell r="E721">
            <v>0</v>
          </cell>
          <cell r="F721" t="str">
            <v>01: ADMINISTRACIÓN CENTRAL</v>
          </cell>
          <cell r="G721" t="str">
            <v>COORDINACIÓN ZONAL 8</v>
          </cell>
          <cell r="H721" t="str">
            <v>SIN PROYECTO</v>
          </cell>
          <cell r="I721" t="str">
            <v>VIATICOS  A  FUNCIONARIOS</v>
          </cell>
          <cell r="J721" t="str">
            <v>ARRASTRE</v>
          </cell>
          <cell r="K721" t="str">
            <v>53</v>
          </cell>
          <cell r="L721">
            <v>530303</v>
          </cell>
          <cell r="M721" t="str">
            <v>Viáticos y Subsistencias en el Interior</v>
          </cell>
          <cell r="N721">
            <v>901</v>
          </cell>
          <cell r="O721">
            <v>2</v>
          </cell>
          <cell r="P721">
            <v>0</v>
          </cell>
          <cell r="Q721">
            <v>0</v>
          </cell>
          <cell r="R721">
            <v>2080</v>
          </cell>
          <cell r="S721">
            <v>0</v>
          </cell>
          <cell r="T721">
            <v>0</v>
          </cell>
          <cell r="U721">
            <v>0</v>
          </cell>
          <cell r="V721">
            <v>0</v>
          </cell>
          <cell r="W721">
            <v>0</v>
          </cell>
          <cell r="X721">
            <v>240</v>
          </cell>
          <cell r="Y721">
            <v>0</v>
          </cell>
          <cell r="Z721">
            <v>1040</v>
          </cell>
          <cell r="AA721">
            <v>0</v>
          </cell>
          <cell r="AB721">
            <v>800</v>
          </cell>
          <cell r="AC721">
            <v>0</v>
          </cell>
          <cell r="AD721">
            <v>0</v>
          </cell>
          <cell r="AE721">
            <v>0</v>
          </cell>
          <cell r="AF721">
            <v>0</v>
          </cell>
          <cell r="AG721">
            <v>0</v>
          </cell>
          <cell r="AH721">
            <v>0</v>
          </cell>
          <cell r="AI721">
            <v>0</v>
          </cell>
          <cell r="AJ721">
            <v>0</v>
          </cell>
          <cell r="AK721">
            <v>0</v>
          </cell>
          <cell r="AL721">
            <v>0</v>
          </cell>
          <cell r="AM721">
            <v>0</v>
          </cell>
          <cell r="AN721">
            <v>0</v>
          </cell>
          <cell r="AO721">
            <v>0</v>
          </cell>
          <cell r="AP721">
            <v>0</v>
          </cell>
          <cell r="AQ721">
            <v>0</v>
          </cell>
          <cell r="AR721">
            <v>0</v>
          </cell>
          <cell r="AS721">
            <v>2080</v>
          </cell>
          <cell r="AT721">
            <v>240</v>
          </cell>
          <cell r="AU721">
            <v>240</v>
          </cell>
        </row>
        <row r="722">
          <cell r="A722">
            <v>716</v>
          </cell>
          <cell r="B722" t="str">
            <v>E5. INSTITUCIONAL</v>
          </cell>
          <cell r="C722" t="str">
            <v>FORTALECER LAS CAPACIDADES DEL ESTADO CON ÉNFASIS EN LA ADMINISTRACIÓN DE JUSTICIA Y EFICIENCIA EN LOS PROCESOS DE REGULACIÓN Y CONTROL, CON INDEPENDENCIA Y AUTONOMÍA.</v>
          </cell>
          <cell r="D722" t="str">
            <v>INCREMENTAR LOS NIVELES DE SATISFACCIÓN DE LOS USUARIOS</v>
          </cell>
          <cell r="E722">
            <v>0</v>
          </cell>
          <cell r="F722" t="str">
            <v>01: ADMINISTRACIÓN CENTRAL</v>
          </cell>
          <cell r="G722" t="str">
            <v>COORDINACIÓN ZONAL 8</v>
          </cell>
          <cell r="H722" t="str">
            <v>SIN PROYECTO</v>
          </cell>
          <cell r="I722" t="str">
            <v>DEVOLUCIÓN DE VALORES POR SERVICOS NO OTORGADOS MEDIANTE AGENCIA VIRTUAL</v>
          </cell>
          <cell r="J722" t="str">
            <v>ARRASTRE</v>
          </cell>
          <cell r="K722" t="str">
            <v>57</v>
          </cell>
          <cell r="L722">
            <v>570219</v>
          </cell>
          <cell r="M722" t="str">
            <v>Devoluciones</v>
          </cell>
          <cell r="N722">
            <v>901</v>
          </cell>
          <cell r="O722">
            <v>2</v>
          </cell>
          <cell r="P722">
            <v>0</v>
          </cell>
          <cell r="Q722">
            <v>0</v>
          </cell>
          <cell r="R722">
            <v>1350</v>
          </cell>
          <cell r="S722">
            <v>0</v>
          </cell>
          <cell r="T722">
            <v>0</v>
          </cell>
          <cell r="U722">
            <v>0</v>
          </cell>
          <cell r="V722">
            <v>0</v>
          </cell>
          <cell r="W722">
            <v>0</v>
          </cell>
          <cell r="X722">
            <v>0</v>
          </cell>
          <cell r="Y722">
            <v>0</v>
          </cell>
          <cell r="Z722">
            <v>0</v>
          </cell>
          <cell r="AA722">
            <v>0</v>
          </cell>
          <cell r="AB722">
            <v>1350</v>
          </cell>
          <cell r="AC722">
            <v>0</v>
          </cell>
          <cell r="AD722">
            <v>0</v>
          </cell>
          <cell r="AE722">
            <v>0</v>
          </cell>
          <cell r="AF722">
            <v>0</v>
          </cell>
          <cell r="AG722">
            <v>0</v>
          </cell>
          <cell r="AH722">
            <v>0</v>
          </cell>
          <cell r="AI722">
            <v>0</v>
          </cell>
          <cell r="AJ722">
            <v>0</v>
          </cell>
          <cell r="AK722">
            <v>0</v>
          </cell>
          <cell r="AL722">
            <v>0</v>
          </cell>
          <cell r="AM722">
            <v>0</v>
          </cell>
          <cell r="AN722">
            <v>0</v>
          </cell>
          <cell r="AO722">
            <v>0</v>
          </cell>
          <cell r="AP722">
            <v>0</v>
          </cell>
          <cell r="AQ722">
            <v>0</v>
          </cell>
          <cell r="AR722">
            <v>0</v>
          </cell>
          <cell r="AS722">
            <v>0</v>
          </cell>
          <cell r="AT722">
            <v>0</v>
          </cell>
          <cell r="AU722">
            <v>0</v>
          </cell>
        </row>
        <row r="723">
          <cell r="A723">
            <v>717</v>
          </cell>
          <cell r="B723" t="str">
            <v>E5. INSTITUCIONAL</v>
          </cell>
          <cell r="C723" t="str">
            <v>FORTALECER LAS CAPACIDADES DEL ESTADO CON ÉNFASIS EN LA ADMINISTRACIÓN DE JUSTICIA Y EFICIENCIA EN LOS PROCESOS DE REGULACIÓN Y CONTROL, CON DEPENDENCIA Y AUTONOMÍA</v>
          </cell>
          <cell r="D723" t="str">
            <v>FORTALECER LAS CAPACIDADES INSTITUCIONALES</v>
          </cell>
          <cell r="E723">
            <v>0</v>
          </cell>
          <cell r="F723" t="str">
            <v>01: ADMINISTRACIÓN CENTRAL</v>
          </cell>
          <cell r="G723" t="str">
            <v>COORDINACIÓN ZONAL 9</v>
          </cell>
          <cell r="H723" t="str">
            <v>SIN PROYECTO</v>
          </cell>
          <cell r="I723" t="str">
            <v>PROCESO DE DEVOLUCIÓN DE DINERO POR SERVICIOS PAGADOS (BOTÓN DE PAGOS Y BANCO CORRESPONSAL) Y NO OTORGADOS</v>
          </cell>
          <cell r="J723" t="str">
            <v>NUEVO</v>
          </cell>
          <cell r="K723" t="str">
            <v>57</v>
          </cell>
          <cell r="L723">
            <v>570219</v>
          </cell>
          <cell r="M723" t="str">
            <v>Devoluciones</v>
          </cell>
          <cell r="N723">
            <v>1701</v>
          </cell>
          <cell r="O723">
            <v>2</v>
          </cell>
          <cell r="P723">
            <v>0</v>
          </cell>
          <cell r="Q723">
            <v>0</v>
          </cell>
          <cell r="R723">
            <v>6428.5</v>
          </cell>
          <cell r="S723">
            <v>0</v>
          </cell>
          <cell r="T723">
            <v>0</v>
          </cell>
          <cell r="U723">
            <v>0</v>
          </cell>
          <cell r="V723">
            <v>0</v>
          </cell>
          <cell r="W723">
            <v>0</v>
          </cell>
          <cell r="X723">
            <v>0</v>
          </cell>
          <cell r="Y723">
            <v>0</v>
          </cell>
          <cell r="Z723">
            <v>0</v>
          </cell>
          <cell r="AA723">
            <v>0</v>
          </cell>
          <cell r="AB723">
            <v>4000</v>
          </cell>
          <cell r="AC723">
            <v>0</v>
          </cell>
          <cell r="AD723">
            <v>2428.5</v>
          </cell>
          <cell r="AE723">
            <v>0</v>
          </cell>
          <cell r="AF723">
            <v>0</v>
          </cell>
          <cell r="AG723">
            <v>0</v>
          </cell>
          <cell r="AH723">
            <v>0</v>
          </cell>
          <cell r="AI723">
            <v>0</v>
          </cell>
          <cell r="AJ723">
            <v>0</v>
          </cell>
          <cell r="AK723">
            <v>0</v>
          </cell>
          <cell r="AL723">
            <v>0</v>
          </cell>
          <cell r="AM723">
            <v>0</v>
          </cell>
          <cell r="AN723">
            <v>0</v>
          </cell>
          <cell r="AO723">
            <v>0</v>
          </cell>
          <cell r="AP723">
            <v>0</v>
          </cell>
          <cell r="AQ723">
            <v>0</v>
          </cell>
          <cell r="AR723">
            <v>0</v>
          </cell>
          <cell r="AS723">
            <v>0</v>
          </cell>
          <cell r="AT723">
            <v>0</v>
          </cell>
          <cell r="AU723">
            <v>0</v>
          </cell>
        </row>
        <row r="724">
          <cell r="A724">
            <v>718</v>
          </cell>
          <cell r="B724" t="str">
            <v>E5. INSTITUCIONAL</v>
          </cell>
          <cell r="C724" t="str">
            <v>FORTALECER LAS CAPACIDADES DEL ESTADO CON ÉNFASIS EN LA ADMINISTRACIÓN DE JUSTICIA Y EFICIENCIA EN LOS PROCESOS DE REGULACIÓN Y CONTROL, CON INDEPENDENCIA Y AUTONOMÍA.</v>
          </cell>
          <cell r="D724" t="str">
            <v>INCREMENTAR LOS NIVELES DE SATISFACCIÓN DE LOS USUARIOS</v>
          </cell>
          <cell r="E724">
            <v>0</v>
          </cell>
          <cell r="F724" t="str">
            <v>01: ADMINISTRACIÓN CENTRAL</v>
          </cell>
          <cell r="G724" t="str">
            <v>COORDINACIÓN ZONAL 7</v>
          </cell>
          <cell r="H724" t="str">
            <v>SIN PROYECTO</v>
          </cell>
          <cell r="I724" t="str">
            <v>PAGO DE UNA CONTRIBUCIÓN ESPECIAL POR CONCEPTO DE  CEM GLOBALES (REGENERACION URBANA) CUOTA: 1, 2, 3, 4; PROYECTO REGENERACIÓN URBANA, PTAR (PLANTA DE TRATAMIENTO DE AGUAS RESIDUALES) A FAVOR DEL MUNICIPIO DE LOJA</v>
          </cell>
          <cell r="J724" t="str">
            <v>NUEVO</v>
          </cell>
          <cell r="K724" t="str">
            <v>57</v>
          </cell>
          <cell r="L724">
            <v>570104</v>
          </cell>
          <cell r="M724" t="str">
            <v>Contribuciones Especiales y de Mejora</v>
          </cell>
          <cell r="N724">
            <v>1101</v>
          </cell>
          <cell r="O724">
            <v>2</v>
          </cell>
          <cell r="P724">
            <v>0</v>
          </cell>
          <cell r="Q724">
            <v>0</v>
          </cell>
          <cell r="R724">
            <v>772.28</v>
          </cell>
          <cell r="S724">
            <v>0</v>
          </cell>
          <cell r="T724">
            <v>0</v>
          </cell>
          <cell r="U724">
            <v>0</v>
          </cell>
          <cell r="V724">
            <v>0</v>
          </cell>
          <cell r="W724">
            <v>0</v>
          </cell>
          <cell r="X724">
            <v>193.07</v>
          </cell>
          <cell r="Y724">
            <v>0</v>
          </cell>
          <cell r="Z724">
            <v>193.07</v>
          </cell>
          <cell r="AA724">
            <v>0</v>
          </cell>
          <cell r="AB724">
            <v>193.07</v>
          </cell>
          <cell r="AC724">
            <v>0</v>
          </cell>
          <cell r="AD724">
            <v>0</v>
          </cell>
          <cell r="AE724">
            <v>0</v>
          </cell>
          <cell r="AF724">
            <v>0</v>
          </cell>
          <cell r="AG724">
            <v>0</v>
          </cell>
          <cell r="AH724">
            <v>193.07</v>
          </cell>
          <cell r="AI724">
            <v>0</v>
          </cell>
          <cell r="AJ724">
            <v>0</v>
          </cell>
          <cell r="AK724">
            <v>0</v>
          </cell>
          <cell r="AL724">
            <v>0</v>
          </cell>
          <cell r="AM724">
            <v>0</v>
          </cell>
          <cell r="AN724">
            <v>0</v>
          </cell>
          <cell r="AO724">
            <v>0</v>
          </cell>
          <cell r="AP724">
            <v>0</v>
          </cell>
          <cell r="AQ724">
            <v>0</v>
          </cell>
          <cell r="AR724">
            <v>0</v>
          </cell>
          <cell r="AS724">
            <v>0</v>
          </cell>
          <cell r="AT724">
            <v>0</v>
          </cell>
          <cell r="AU724">
            <v>0</v>
          </cell>
        </row>
        <row r="725">
          <cell r="A725">
            <v>719</v>
          </cell>
          <cell r="B725" t="str">
            <v>E5. INSTITUCIONAL</v>
          </cell>
          <cell r="C725" t="str">
            <v>FORTALECER LAS CAPACIDADES DEL ESTADO CON ÉNFASIS EN LA ADMINISTRACIÓN DE JUSTICIA Y EFICIENCIA EN LOS PROCESOS DE REGULACIÓN Y CONTROL, CON DEPENDENCIA Y AUTONOMÍA</v>
          </cell>
          <cell r="D725" t="str">
            <v>FORTALECER LAS CAPACIDADES INSTITUCIONALES</v>
          </cell>
          <cell r="E725">
            <v>0</v>
          </cell>
          <cell r="F725" t="str">
            <v>01: ADMINISTRACIÓN CENTRAL</v>
          </cell>
          <cell r="G725" t="str">
            <v>DIRECCIÓN ADMINISTRATIVA</v>
          </cell>
          <cell r="H725" t="str">
            <v>SIN PROYECTO</v>
          </cell>
          <cell r="I725" t="str">
            <v>COMPRA POR CATALOGO ELECTRÓNICO DEL SERVICIO DE SEGURIDAD Y VIGILANCIA PRIVADA, CUSTODIA DE LAS INSTALACIONES, BIENES MUEBLES E INMUEBLES, ACTIVOS FIJOS, DONDE EXISTAN INVENTARIOS DE CONSIDERABLE VALOR TECNOLÓGICO, DOCUMENTAL Y RESGUARDO DE LA BASE DE DAT</v>
          </cell>
          <cell r="J725" t="str">
            <v>ARRASTRE</v>
          </cell>
          <cell r="K725" t="str">
            <v>53</v>
          </cell>
          <cell r="L725">
            <v>530208</v>
          </cell>
          <cell r="M725" t="str">
            <v>Servicio de Seguridad y Vigilancia</v>
          </cell>
          <cell r="N725">
            <v>1701</v>
          </cell>
          <cell r="O725">
            <v>2</v>
          </cell>
          <cell r="P725">
            <v>0</v>
          </cell>
          <cell r="Q725">
            <v>0</v>
          </cell>
          <cell r="R725">
            <v>25781.3</v>
          </cell>
          <cell r="S725">
            <v>0</v>
          </cell>
          <cell r="T725">
            <v>0</v>
          </cell>
          <cell r="U725">
            <v>0</v>
          </cell>
          <cell r="V725">
            <v>0</v>
          </cell>
          <cell r="W725">
            <v>0</v>
          </cell>
          <cell r="X725">
            <v>0</v>
          </cell>
          <cell r="Y725">
            <v>0</v>
          </cell>
          <cell r="Z725">
            <v>0</v>
          </cell>
          <cell r="AA725">
            <v>0</v>
          </cell>
          <cell r="AB725">
            <v>25781.3</v>
          </cell>
          <cell r="AC725">
            <v>0</v>
          </cell>
          <cell r="AD725">
            <v>0</v>
          </cell>
          <cell r="AE725">
            <v>0</v>
          </cell>
          <cell r="AF725">
            <v>0</v>
          </cell>
          <cell r="AG725">
            <v>0</v>
          </cell>
          <cell r="AH725">
            <v>0</v>
          </cell>
          <cell r="AI725">
            <v>0</v>
          </cell>
          <cell r="AJ725">
            <v>0</v>
          </cell>
          <cell r="AK725">
            <v>0</v>
          </cell>
          <cell r="AL725">
            <v>0</v>
          </cell>
          <cell r="AM725">
            <v>0</v>
          </cell>
          <cell r="AN725">
            <v>0</v>
          </cell>
          <cell r="AO725">
            <v>0</v>
          </cell>
          <cell r="AP725">
            <v>0</v>
          </cell>
          <cell r="AQ725">
            <v>0</v>
          </cell>
          <cell r="AR725">
            <v>0</v>
          </cell>
          <cell r="AS725">
            <v>0</v>
          </cell>
          <cell r="AT725">
            <v>0</v>
          </cell>
          <cell r="AU725">
            <v>0</v>
          </cell>
        </row>
        <row r="726">
          <cell r="A726">
            <v>720</v>
          </cell>
          <cell r="B726" t="str">
            <v>E5. INSTITUCIONAL</v>
          </cell>
          <cell r="C726" t="str">
            <v>FORTALECER LAS CAPACIDADES DEL ESTADO CON ÉNFASIS EN LA ADMINISTRACIÓN DE JUSTICIA Y EFICIENCIA EN LOS PROCESOS DE REGULACIÓN Y CONTROL, CON DEPENDENCIA Y AUTONOMÍA</v>
          </cell>
          <cell r="D726" t="str">
            <v>FORTALECER LAS CAPACIDADES INSTITUCIONALES</v>
          </cell>
          <cell r="E726" t="str">
            <v/>
          </cell>
          <cell r="F726" t="str">
            <v>01: ADMINISTRACIÓN CENTRAL</v>
          </cell>
          <cell r="G726" t="str">
            <v>DIRECCIÓN ADMINISTRATIVA</v>
          </cell>
          <cell r="H726" t="str">
            <v>SIN PROYECTO</v>
          </cell>
          <cell r="I726" t="str">
            <v>CONTRATACIÓN DEL SERVICIO DE PÓLIZAS DE SEGUROS MULTIRIESGO (INCENDIO-TODO RIESGO, ROBO, ASALTO Y/O HURTO, EQUIPO ELECTRÓNICO, ROTURA DE MAQUINARIA), VEHÍCULOS, FIDELIDAD, TRANSPORTE DE DINERO Y/O VALORES, TRANSPORTE INTERNO DE MERCADERÍA Y RESPONSABILIDA</v>
          </cell>
          <cell r="J726" t="str">
            <v>NUEVO</v>
          </cell>
          <cell r="K726" t="str">
            <v>57</v>
          </cell>
          <cell r="L726">
            <v>570201</v>
          </cell>
          <cell r="M726" t="str">
            <v>Seguros</v>
          </cell>
          <cell r="N726">
            <v>1701</v>
          </cell>
          <cell r="O726">
            <v>1</v>
          </cell>
          <cell r="P726">
            <v>0</v>
          </cell>
          <cell r="Q726">
            <v>0</v>
          </cell>
          <cell r="R726">
            <v>124186.73</v>
          </cell>
          <cell r="S726">
            <v>0</v>
          </cell>
          <cell r="T726">
            <v>0</v>
          </cell>
          <cell r="U726">
            <v>0</v>
          </cell>
          <cell r="V726">
            <v>0</v>
          </cell>
          <cell r="W726">
            <v>0</v>
          </cell>
          <cell r="X726">
            <v>0</v>
          </cell>
          <cell r="Y726">
            <v>0</v>
          </cell>
          <cell r="Z726">
            <v>0</v>
          </cell>
          <cell r="AA726">
            <v>0</v>
          </cell>
          <cell r="AB726">
            <v>0</v>
          </cell>
          <cell r="AC726">
            <v>0</v>
          </cell>
          <cell r="AD726">
            <v>124186.73</v>
          </cell>
          <cell r="AE726">
            <v>0</v>
          </cell>
          <cell r="AF726">
            <v>0</v>
          </cell>
          <cell r="AG726">
            <v>0</v>
          </cell>
          <cell r="AH726">
            <v>0</v>
          </cell>
          <cell r="AI726">
            <v>0</v>
          </cell>
          <cell r="AJ726">
            <v>0</v>
          </cell>
          <cell r="AK726">
            <v>0</v>
          </cell>
          <cell r="AL726">
            <v>0</v>
          </cell>
          <cell r="AM726">
            <v>0</v>
          </cell>
          <cell r="AN726">
            <v>0</v>
          </cell>
          <cell r="AO726">
            <v>0</v>
          </cell>
          <cell r="AP726">
            <v>0</v>
          </cell>
          <cell r="AQ726">
            <v>0</v>
          </cell>
          <cell r="AR726">
            <v>0</v>
          </cell>
          <cell r="AS726">
            <v>0</v>
          </cell>
          <cell r="AT726">
            <v>0</v>
          </cell>
          <cell r="AU726">
            <v>0</v>
          </cell>
        </row>
        <row r="727">
          <cell r="A727">
            <v>721</v>
          </cell>
          <cell r="B727" t="str">
            <v>E5. INSTITUCIONAL</v>
          </cell>
          <cell r="C727" t="str">
            <v>FORTALECER LAS CAPACIDADES DEL ESTADO CON ÉNFASIS EN LA ADMINISTRACIÓN DE JUSTICIA Y EFICIENCIA EN LOS PROCESOS DE REGULACIÓN Y CONTROL, CON DEPENDENCIA Y AUTONOMÍA</v>
          </cell>
          <cell r="D727" t="str">
            <v>FORTALECER LAS CAPACIDADES INSTITUCIONALES</v>
          </cell>
          <cell r="E727">
            <v>0</v>
          </cell>
          <cell r="F727" t="str">
            <v>01: ADMINISTRACIÓN CENTRAL</v>
          </cell>
          <cell r="G727" t="str">
            <v>DIRECCIÓN FINANCIERA</v>
          </cell>
          <cell r="H727" t="str">
            <v>SIN PROYECTO</v>
          </cell>
          <cell r="I727" t="str">
            <v>PAGO DE SENTENCIA CONFORME JUICIO NO. 12202-2022-00030</v>
          </cell>
          <cell r="J727" t="str">
            <v>NUEVO</v>
          </cell>
          <cell r="K727" t="str">
            <v>99</v>
          </cell>
          <cell r="L727">
            <v>990101</v>
          </cell>
          <cell r="M727" t="str">
            <v>Obligaciones de Ejercicios Anteriores por Egresos de Personal</v>
          </cell>
          <cell r="N727">
            <v>1701</v>
          </cell>
          <cell r="O727">
            <v>1</v>
          </cell>
          <cell r="P727">
            <v>0</v>
          </cell>
          <cell r="Q727">
            <v>0</v>
          </cell>
          <cell r="R727">
            <v>35447.17</v>
          </cell>
          <cell r="S727">
            <v>0</v>
          </cell>
          <cell r="T727">
            <v>0</v>
          </cell>
          <cell r="U727">
            <v>0</v>
          </cell>
          <cell r="V727">
            <v>0</v>
          </cell>
          <cell r="W727">
            <v>0</v>
          </cell>
          <cell r="X727">
            <v>35447.17</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0</v>
          </cell>
          <cell r="AM727">
            <v>0</v>
          </cell>
          <cell r="AN727">
            <v>0</v>
          </cell>
          <cell r="AO727">
            <v>0</v>
          </cell>
          <cell r="AP727">
            <v>0</v>
          </cell>
          <cell r="AQ727">
            <v>0</v>
          </cell>
          <cell r="AR727">
            <v>0</v>
          </cell>
          <cell r="AS727">
            <v>0</v>
          </cell>
          <cell r="AT727">
            <v>0</v>
          </cell>
          <cell r="AU727">
            <v>0</v>
          </cell>
        </row>
        <row r="728">
          <cell r="A728">
            <v>722</v>
          </cell>
          <cell r="B728" t="str">
            <v>E5. INSTITUCIONAL</v>
          </cell>
          <cell r="C728" t="str">
            <v>FORTALECER LAS CAPACIDADES DEL ESTADO CON ÉNFASIS EN LA ADMINISTRACIÓN DE JUSTICIA Y EFICIENCIA EN LOS PROCESOS DE REGULACIÓN Y CONTROL, CON INDEPENDENCIA Y AUTONOMÍA.</v>
          </cell>
          <cell r="D728" t="str">
            <v>INCREMENTAR LOS NIVELES DE SATISFACCIÓN DE LOS USUARIOS</v>
          </cell>
          <cell r="E728">
            <v>0</v>
          </cell>
          <cell r="F728" t="str">
            <v>01: ADMINISTRACIÓN CENTRAL</v>
          </cell>
          <cell r="G728" t="str">
            <v>COORDINACIÓN ZONAL 6</v>
          </cell>
          <cell r="H728" t="str">
            <v>SIN PROYECTO</v>
          </cell>
          <cell r="I728" t="str">
            <v>SERVICIO DE MANTENIMIENTO DE LA INFRAESTRUCTURA CIVIL DE LA AGENCIA SAN BLAS DE LA PROVINCIA DE AZUAY PERTENECIENTE A LA COORDINACIÓN ZONAL 6</v>
          </cell>
          <cell r="J728" t="str">
            <v>NUEVO</v>
          </cell>
          <cell r="K728" t="str">
            <v>53</v>
          </cell>
          <cell r="L728">
            <v>530402</v>
          </cell>
          <cell r="M728" t="str">
            <v>Edificios, Locales, Residencias y Cableado Estructurado (Instalación, Mantenimiento y Reparación)</v>
          </cell>
          <cell r="N728">
            <v>101</v>
          </cell>
          <cell r="O728">
            <v>2</v>
          </cell>
          <cell r="P728">
            <v>0</v>
          </cell>
          <cell r="Q728">
            <v>0</v>
          </cell>
          <cell r="R728">
            <v>6300</v>
          </cell>
          <cell r="S728">
            <v>0</v>
          </cell>
          <cell r="T728">
            <v>0</v>
          </cell>
          <cell r="U728">
            <v>0</v>
          </cell>
          <cell r="V728">
            <v>0</v>
          </cell>
          <cell r="W728">
            <v>0</v>
          </cell>
          <cell r="X728">
            <v>0</v>
          </cell>
          <cell r="Y728">
            <v>0</v>
          </cell>
          <cell r="Z728">
            <v>0</v>
          </cell>
          <cell r="AA728">
            <v>0</v>
          </cell>
          <cell r="AB728">
            <v>0</v>
          </cell>
          <cell r="AC728">
            <v>0</v>
          </cell>
          <cell r="AD728">
            <v>6300</v>
          </cell>
          <cell r="AE728">
            <v>0</v>
          </cell>
          <cell r="AF728">
            <v>0</v>
          </cell>
          <cell r="AG728">
            <v>0</v>
          </cell>
          <cell r="AH728">
            <v>0</v>
          </cell>
          <cell r="AI728">
            <v>0</v>
          </cell>
          <cell r="AJ728">
            <v>0</v>
          </cell>
          <cell r="AK728">
            <v>0</v>
          </cell>
          <cell r="AL728">
            <v>0</v>
          </cell>
          <cell r="AM728">
            <v>0</v>
          </cell>
          <cell r="AN728">
            <v>0</v>
          </cell>
          <cell r="AO728">
            <v>0</v>
          </cell>
          <cell r="AP728">
            <v>0</v>
          </cell>
          <cell r="AQ728">
            <v>0</v>
          </cell>
          <cell r="AR728">
            <v>0</v>
          </cell>
          <cell r="AS728">
            <v>0</v>
          </cell>
          <cell r="AT728">
            <v>0</v>
          </cell>
          <cell r="AU728">
            <v>0</v>
          </cell>
        </row>
        <row r="729">
          <cell r="A729">
            <v>723</v>
          </cell>
          <cell r="B729" t="str">
            <v>E5. INSTITUCIONAL</v>
          </cell>
          <cell r="C729" t="str">
            <v>FORTALECER LAS CAPACIDADES DEL ESTADO CON ÉNFASIS EN LA ADMINISTRACIÓN DE JUSTICIA Y EFICIENCIA EN LOS PROCESOS DE REGULACIÓN Y CONTROL, CON INDEPENDENCIA Y AUTONOMÍA.</v>
          </cell>
          <cell r="D729" t="str">
            <v>INCREMENTAR LOS NIVELES DE SATISFACCIÓN DE LOS USUARIOS</v>
          </cell>
          <cell r="E729">
            <v>0</v>
          </cell>
          <cell r="F729" t="str">
            <v>01: ADMINISTRACIÓN CENTRAL</v>
          </cell>
          <cell r="G729" t="str">
            <v>COORDINACIÓN ZONAL 6</v>
          </cell>
          <cell r="H729" t="str">
            <v>SIN PROYECTO</v>
          </cell>
          <cell r="I729" t="str">
            <v>ADQUISICION E INSTALACION DE AIRE ACONDICIONADO PARA LA AGENCIA BELLAVISTA DE LA COORDINACION ZONAL 6</v>
          </cell>
          <cell r="J729" t="str">
            <v>NUEVO</v>
          </cell>
          <cell r="K729" t="str">
            <v>84</v>
          </cell>
          <cell r="L729">
            <v>840104</v>
          </cell>
          <cell r="M729" t="str">
            <v>Maquinarias y Equipos</v>
          </cell>
          <cell r="N729">
            <v>101</v>
          </cell>
          <cell r="O729">
            <v>2</v>
          </cell>
          <cell r="P729">
            <v>0</v>
          </cell>
          <cell r="Q729">
            <v>0</v>
          </cell>
          <cell r="R729">
            <v>6650</v>
          </cell>
          <cell r="S729">
            <v>0</v>
          </cell>
          <cell r="T729">
            <v>0</v>
          </cell>
          <cell r="U729">
            <v>0</v>
          </cell>
          <cell r="V729">
            <v>0</v>
          </cell>
          <cell r="W729">
            <v>0</v>
          </cell>
          <cell r="X729">
            <v>0</v>
          </cell>
          <cell r="Y729">
            <v>0</v>
          </cell>
          <cell r="Z729">
            <v>0</v>
          </cell>
          <cell r="AA729">
            <v>0</v>
          </cell>
          <cell r="AB729">
            <v>6650</v>
          </cell>
          <cell r="AC729">
            <v>0</v>
          </cell>
          <cell r="AD729">
            <v>0</v>
          </cell>
          <cell r="AE729">
            <v>0</v>
          </cell>
          <cell r="AF729">
            <v>0</v>
          </cell>
          <cell r="AG729">
            <v>0</v>
          </cell>
          <cell r="AH729">
            <v>0</v>
          </cell>
          <cell r="AI729">
            <v>0</v>
          </cell>
          <cell r="AJ729">
            <v>0</v>
          </cell>
          <cell r="AK729">
            <v>0</v>
          </cell>
          <cell r="AL729">
            <v>0</v>
          </cell>
          <cell r="AM729">
            <v>0</v>
          </cell>
          <cell r="AN729">
            <v>0</v>
          </cell>
          <cell r="AO729">
            <v>0</v>
          </cell>
          <cell r="AP729">
            <v>0</v>
          </cell>
          <cell r="AQ729">
            <v>0</v>
          </cell>
          <cell r="AR729">
            <v>0</v>
          </cell>
          <cell r="AS729">
            <v>0</v>
          </cell>
          <cell r="AT729">
            <v>0</v>
          </cell>
          <cell r="AU729">
            <v>0</v>
          </cell>
        </row>
        <row r="730">
          <cell r="A730">
            <v>724</v>
          </cell>
          <cell r="B730" t="str">
            <v>E5. INSTITUCIONAL</v>
          </cell>
          <cell r="C730" t="str">
            <v>FORTALECER LAS CAPACIDADES DEL ESTADO CON ÉNFASIS EN LA ADMINISTRACIÓN DE JUSTICIA Y EFICIENCIA EN LOS PROCESOS DE REGULACIÓN Y CONTROL, CON INDEPENDENCIA Y AUTONOMÍA.</v>
          </cell>
          <cell r="D730" t="str">
            <v>INCREMENTAR LOS NIVELES DE SATISFACCIÓN DE LOS USUARIOS</v>
          </cell>
          <cell r="E730">
            <v>0</v>
          </cell>
          <cell r="F730" t="str">
            <v>01: ADMINISTRACIÓN CENTRAL</v>
          </cell>
          <cell r="G730" t="str">
            <v>COORDINACIÓN ZONAL 8</v>
          </cell>
          <cell r="H730" t="str">
            <v>SIN PROYECTO</v>
          </cell>
          <cell r="I730" t="str">
            <v>CANCELACIÓN DEL SERVICIO DE AGUA POTABLE  PARA LAS AGENCIAS PLAYAS  (MAYO A DICIEMBRE 2023), AGENCIA  NARANJAL (OCTUBRE Y NOVIEMBRE 2023) Y AGENCIA SUR (DICIEMBRE 2023) DE LA COORDINACIÓN ZONAL 8 DE REGISTRO CIVIL IDENTIFICACIÓN Y CEDULACIÓN</v>
          </cell>
          <cell r="J730" t="str">
            <v>ARRASTRE</v>
          </cell>
          <cell r="K730" t="str">
            <v>53</v>
          </cell>
          <cell r="L730">
            <v>530101</v>
          </cell>
          <cell r="M730" t="str">
            <v>Agua Potable</v>
          </cell>
          <cell r="N730">
            <v>901</v>
          </cell>
          <cell r="O730">
            <v>2</v>
          </cell>
          <cell r="P730">
            <v>0</v>
          </cell>
          <cell r="Q730">
            <v>0</v>
          </cell>
          <cell r="R730">
            <v>663</v>
          </cell>
          <cell r="S730">
            <v>0</v>
          </cell>
          <cell r="T730">
            <v>0</v>
          </cell>
          <cell r="U730">
            <v>0</v>
          </cell>
          <cell r="V730">
            <v>0</v>
          </cell>
          <cell r="W730">
            <v>0</v>
          </cell>
          <cell r="X730">
            <v>540.91999999999996</v>
          </cell>
          <cell r="Y730">
            <v>0</v>
          </cell>
          <cell r="Z730">
            <v>122.08</v>
          </cell>
          <cell r="AA730">
            <v>0</v>
          </cell>
          <cell r="AB730">
            <v>0</v>
          </cell>
          <cell r="AC730">
            <v>0</v>
          </cell>
          <cell r="AD730">
            <v>0</v>
          </cell>
          <cell r="AE730">
            <v>0</v>
          </cell>
          <cell r="AF730">
            <v>0</v>
          </cell>
          <cell r="AG730">
            <v>0</v>
          </cell>
          <cell r="AH730">
            <v>0</v>
          </cell>
          <cell r="AI730">
            <v>0</v>
          </cell>
          <cell r="AJ730">
            <v>0</v>
          </cell>
          <cell r="AK730">
            <v>0</v>
          </cell>
          <cell r="AL730">
            <v>0</v>
          </cell>
          <cell r="AM730">
            <v>0</v>
          </cell>
          <cell r="AN730">
            <v>0</v>
          </cell>
          <cell r="AO730">
            <v>0</v>
          </cell>
          <cell r="AP730">
            <v>0</v>
          </cell>
          <cell r="AQ730">
            <v>0</v>
          </cell>
          <cell r="AR730">
            <v>0</v>
          </cell>
          <cell r="AS730">
            <v>663</v>
          </cell>
          <cell r="AT730">
            <v>663</v>
          </cell>
          <cell r="AU730">
            <v>540.91999999999996</v>
          </cell>
        </row>
        <row r="731">
          <cell r="A731">
            <v>725</v>
          </cell>
          <cell r="B731" t="str">
            <v>E5. INSTITUCIONAL</v>
          </cell>
          <cell r="C731" t="str">
            <v>FORTALECER LAS CAPACIDADES DEL ESTADO CON ÉNFASIS EN LA ADMINISTRACIÓN DE JUSTICIA Y EFICIENCIA EN LOS PROCESOS DE REGULACIÓN Y CONTROL, CON DEPENDENCIA Y AUTONOMÍA</v>
          </cell>
          <cell r="D731" t="str">
            <v>FORTALECER LAS CAPACIDADES INSTITUCIONALES</v>
          </cell>
          <cell r="E731">
            <v>0</v>
          </cell>
          <cell r="F731" t="str">
            <v>01: ADMINISTRACIÓN CENTRAL</v>
          </cell>
          <cell r="G731" t="str">
            <v>COORDINACIÓN ZONAL 1</v>
          </cell>
          <cell r="H731" t="str">
            <v>SIN PROYECTO</v>
          </cell>
          <cell r="I731" t="str">
            <v>ADQUISICIÓN DE IMPRESORAS TÉRMICAS DE TICKETS PARA LA COORDINACIÓN ZONAL 1</v>
          </cell>
          <cell r="J731" t="str">
            <v>NUEVO</v>
          </cell>
          <cell r="K731" t="str">
            <v>84</v>
          </cell>
          <cell r="L731">
            <v>840107</v>
          </cell>
          <cell r="M731" t="str">
            <v>Equipos, Sistemas y Paquetes Informáticos</v>
          </cell>
          <cell r="N731">
            <v>1001</v>
          </cell>
          <cell r="O731">
            <v>2</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cell r="AJ731">
            <v>0</v>
          </cell>
          <cell r="AK731">
            <v>0</v>
          </cell>
          <cell r="AL731">
            <v>0</v>
          </cell>
          <cell r="AM731">
            <v>0</v>
          </cell>
          <cell r="AN731">
            <v>0</v>
          </cell>
          <cell r="AO731">
            <v>0</v>
          </cell>
          <cell r="AP731">
            <v>0</v>
          </cell>
          <cell r="AQ731">
            <v>0</v>
          </cell>
          <cell r="AR731">
            <v>0</v>
          </cell>
          <cell r="AS731">
            <v>0</v>
          </cell>
          <cell r="AT731">
            <v>0</v>
          </cell>
          <cell r="AU731">
            <v>0</v>
          </cell>
        </row>
        <row r="732">
          <cell r="A732">
            <v>726</v>
          </cell>
          <cell r="B732" t="str">
            <v>E5. INSTITUCIONAL</v>
          </cell>
          <cell r="C732" t="str">
            <v>FORTALECER LAS CAPACIDADES DEL ESTADO CON ÉNFASIS EN LA ADMINISTRACIÓN DE JUSTICIA Y EFICIENCIA EN LOS PROCESOS DE REGULACIÓN Y CONTROL, CON DEPENDENCIA Y AUTONOMÍA</v>
          </cell>
          <cell r="D732" t="str">
            <v>FORTALECER LAS CAPACIDADES INSTITUCIONALES</v>
          </cell>
          <cell r="E732">
            <v>0</v>
          </cell>
          <cell r="F732" t="str">
            <v>01: ADMINISTRACIÓN CENTRAL</v>
          </cell>
          <cell r="G732" t="str">
            <v>COORDINACIÓN ZONAL 1</v>
          </cell>
          <cell r="H732" t="str">
            <v>SIN PROYECTO</v>
          </cell>
          <cell r="I732" t="str">
            <v>ADQUISICIÓN DE SUMINISTROS DE OFICINA PARA LA COORDINACIÓN ZONAL 1</v>
          </cell>
          <cell r="J732" t="str">
            <v>NUEVO</v>
          </cell>
          <cell r="K732" t="str">
            <v>53</v>
          </cell>
          <cell r="L732">
            <v>530804</v>
          </cell>
          <cell r="M732" t="str">
            <v>Materiales de Oficina</v>
          </cell>
          <cell r="N732">
            <v>1001</v>
          </cell>
          <cell r="O732">
            <v>2</v>
          </cell>
          <cell r="P732">
            <v>0</v>
          </cell>
          <cell r="Q732">
            <v>0</v>
          </cell>
          <cell r="R732">
            <v>4000</v>
          </cell>
          <cell r="S732">
            <v>0</v>
          </cell>
          <cell r="T732">
            <v>0</v>
          </cell>
          <cell r="U732">
            <v>0</v>
          </cell>
          <cell r="V732">
            <v>0</v>
          </cell>
          <cell r="W732">
            <v>0</v>
          </cell>
          <cell r="X732">
            <v>4000</v>
          </cell>
          <cell r="Y732">
            <v>0</v>
          </cell>
          <cell r="Z732">
            <v>0</v>
          </cell>
          <cell r="AA732">
            <v>0</v>
          </cell>
          <cell r="AB732">
            <v>0</v>
          </cell>
          <cell r="AC732">
            <v>0</v>
          </cell>
          <cell r="AD732">
            <v>0</v>
          </cell>
          <cell r="AE732">
            <v>0</v>
          </cell>
          <cell r="AF732">
            <v>0</v>
          </cell>
          <cell r="AG732">
            <v>0</v>
          </cell>
          <cell r="AH732">
            <v>0</v>
          </cell>
          <cell r="AI732">
            <v>0</v>
          </cell>
          <cell r="AJ732">
            <v>0</v>
          </cell>
          <cell r="AK732">
            <v>0</v>
          </cell>
          <cell r="AL732">
            <v>0</v>
          </cell>
          <cell r="AM732">
            <v>0</v>
          </cell>
          <cell r="AN732">
            <v>0</v>
          </cell>
          <cell r="AO732">
            <v>0</v>
          </cell>
          <cell r="AP732">
            <v>0</v>
          </cell>
          <cell r="AQ732">
            <v>0</v>
          </cell>
          <cell r="AR732">
            <v>0</v>
          </cell>
          <cell r="AS732">
            <v>0</v>
          </cell>
          <cell r="AT732">
            <v>0</v>
          </cell>
          <cell r="AU732">
            <v>0</v>
          </cell>
        </row>
        <row r="733">
          <cell r="A733">
            <v>727</v>
          </cell>
          <cell r="B733" t="str">
            <v>E5. INSTITUCIONAL</v>
          </cell>
          <cell r="C733" t="str">
            <v>FORTALECER LAS CAPACIDADES DEL ESTADO CON ÉNFASIS EN LA ADMINISTRACIÓN DE JUSTICIA Y EFICIENCIA EN LOS PROCESOS DE REGULACIÓN Y CONTROL, CON DEPENDENCIA Y AUTONOMÍA</v>
          </cell>
          <cell r="D733" t="str">
            <v>FORTALECER LAS CAPACIDADES INSTITUCIONALES</v>
          </cell>
          <cell r="E733">
            <v>0</v>
          </cell>
          <cell r="F733" t="str">
            <v>01: ADMINISTRACIÓN CENTRAL</v>
          </cell>
          <cell r="G733" t="str">
            <v>COORDINACIÓN ZONAL 1</v>
          </cell>
          <cell r="H733" t="str">
            <v>SIN PROYECTO</v>
          </cell>
          <cell r="I733" t="str">
            <v>ADQUISICIÓN DE TONNERS PARA LA COORDINACIÓN ZONAL 1</v>
          </cell>
          <cell r="J733" t="str">
            <v>NUEVO</v>
          </cell>
          <cell r="K733" t="str">
            <v>53</v>
          </cell>
          <cell r="L733">
            <v>530807</v>
          </cell>
          <cell r="M733" t="str">
            <v>Materiales de Impresión, Fotografía, Reproducción y Publicaciones</v>
          </cell>
          <cell r="N733">
            <v>1001</v>
          </cell>
          <cell r="O733">
            <v>2</v>
          </cell>
          <cell r="P733">
            <v>0</v>
          </cell>
          <cell r="Q733">
            <v>0</v>
          </cell>
          <cell r="R733">
            <v>3501.99</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3501.99</v>
          </cell>
          <cell r="AK733">
            <v>0</v>
          </cell>
          <cell r="AL733">
            <v>0</v>
          </cell>
          <cell r="AM733">
            <v>0</v>
          </cell>
          <cell r="AN733">
            <v>0</v>
          </cell>
          <cell r="AO733">
            <v>0</v>
          </cell>
          <cell r="AP733">
            <v>0</v>
          </cell>
          <cell r="AQ733">
            <v>0</v>
          </cell>
          <cell r="AR733">
            <v>0</v>
          </cell>
          <cell r="AS733">
            <v>0</v>
          </cell>
          <cell r="AT733">
            <v>0</v>
          </cell>
          <cell r="AU733">
            <v>0</v>
          </cell>
        </row>
        <row r="734">
          <cell r="A734">
            <v>728</v>
          </cell>
          <cell r="B734" t="str">
            <v>E5. INSTITUCIONAL</v>
          </cell>
          <cell r="C734" t="str">
            <v>FORTALECER LAS CAPACIDADES DEL ESTADO CON ÉNFASIS EN LA ADMINISTRACIÓN DE JUSTICIA Y EFICIENCIA EN LOS PROCESOS DE REGULACIÓN Y CONTROL, CON DEPENDENCIA Y AUTONOMÍA</v>
          </cell>
          <cell r="D734" t="str">
            <v>FORTALECER LAS CAPACIDADES INSTITUCIONALES</v>
          </cell>
          <cell r="E734">
            <v>0</v>
          </cell>
          <cell r="F734" t="str">
            <v>01: ADMINISTRACIÓN CENTRAL</v>
          </cell>
          <cell r="G734" t="str">
            <v>COORDINACIÓN ZONAL 1</v>
          </cell>
          <cell r="H734" t="str">
            <v>SIN PROYECTO</v>
          </cell>
          <cell r="I734" t="str">
            <v>CONTRATACIÓN DE UN TALLER AUTOMOTRIZ PARA LA REVISIÓN VEHICULAR (MECANICO-ELÉCTRICO) DEL VEHÍCULO INSTITUCIONAL PEQ-0762 EN PROCESO DE BAJA DE LA COORDINACIÓN DE OFICINA TÉCNICA DEL CARCHI.</v>
          </cell>
          <cell r="J734" t="str">
            <v>NUEVO</v>
          </cell>
          <cell r="K734" t="str">
            <v>53</v>
          </cell>
          <cell r="L734">
            <v>530405</v>
          </cell>
          <cell r="M734" t="str">
            <v>Vehículos (Servicio para Mantenimiento y Reparación)</v>
          </cell>
          <cell r="N734">
            <v>401</v>
          </cell>
          <cell r="O734">
            <v>2</v>
          </cell>
          <cell r="P734">
            <v>0</v>
          </cell>
          <cell r="Q734">
            <v>0</v>
          </cell>
          <cell r="R734">
            <v>400</v>
          </cell>
          <cell r="S734">
            <v>0</v>
          </cell>
          <cell r="T734">
            <v>0</v>
          </cell>
          <cell r="U734">
            <v>0</v>
          </cell>
          <cell r="V734">
            <v>0</v>
          </cell>
          <cell r="W734">
            <v>0</v>
          </cell>
          <cell r="X734">
            <v>0</v>
          </cell>
          <cell r="Y734">
            <v>0</v>
          </cell>
          <cell r="Z734">
            <v>0</v>
          </cell>
          <cell r="AA734">
            <v>0</v>
          </cell>
          <cell r="AB734">
            <v>400</v>
          </cell>
          <cell r="AC734">
            <v>0</v>
          </cell>
          <cell r="AD734">
            <v>0</v>
          </cell>
          <cell r="AE734">
            <v>0</v>
          </cell>
          <cell r="AF734">
            <v>0</v>
          </cell>
          <cell r="AG734">
            <v>0</v>
          </cell>
          <cell r="AH734">
            <v>0</v>
          </cell>
          <cell r="AI734">
            <v>0</v>
          </cell>
          <cell r="AJ734">
            <v>0</v>
          </cell>
          <cell r="AK734">
            <v>0</v>
          </cell>
          <cell r="AL734">
            <v>0</v>
          </cell>
          <cell r="AM734">
            <v>0</v>
          </cell>
          <cell r="AN734">
            <v>0</v>
          </cell>
          <cell r="AO734">
            <v>0</v>
          </cell>
          <cell r="AP734">
            <v>0</v>
          </cell>
          <cell r="AQ734">
            <v>0</v>
          </cell>
          <cell r="AR734">
            <v>0</v>
          </cell>
          <cell r="AS734">
            <v>0</v>
          </cell>
          <cell r="AT734">
            <v>0</v>
          </cell>
          <cell r="AU734">
            <v>0</v>
          </cell>
        </row>
        <row r="735">
          <cell r="A735">
            <v>729</v>
          </cell>
          <cell r="B735" t="str">
            <v>E5. INSTITUCIONAL</v>
          </cell>
          <cell r="C735" t="str">
            <v>FORTALECER LAS CAPACIDADES DEL ESTADO CON ÉNFASIS EN LA ADMINISTRACIÓN DE JUSTICIA Y EFICIENCIA EN LOS PROCESOS DE REGULACIÓN Y CONTROL, CON DEPENDENCIA Y AUTONOMÍA</v>
          </cell>
          <cell r="D735" t="str">
            <v>FORTALECER LAS CAPACIDADES INSTITUCIONALES</v>
          </cell>
          <cell r="E735">
            <v>0</v>
          </cell>
          <cell r="F735" t="str">
            <v>01: ADMINISTRACIÓN CENTRAL</v>
          </cell>
          <cell r="G735" t="str">
            <v>COORDINACIÓN ZONAL 1</v>
          </cell>
          <cell r="H735" t="str">
            <v>SIN PROYECTO</v>
          </cell>
          <cell r="I735" t="str">
            <v>CREACIÓN DEL FONDO ROTATIVO PARA EL ABASTECIMIENTO DE COMBUSTIBLE DE LOS VEHICULOS INSTITITUCIONALES QUE PERTENECEN A LA COORDINACIÓN ZONAL 1</v>
          </cell>
          <cell r="J735" t="str">
            <v>NUEVO</v>
          </cell>
          <cell r="K735" t="str">
            <v>53</v>
          </cell>
          <cell r="L735">
            <v>530255</v>
          </cell>
          <cell r="M735" t="str">
            <v>Combustibles</v>
          </cell>
          <cell r="N735">
            <v>1001</v>
          </cell>
          <cell r="O735">
            <v>2</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K735">
            <v>0</v>
          </cell>
          <cell r="AL735">
            <v>0</v>
          </cell>
          <cell r="AM735">
            <v>0</v>
          </cell>
          <cell r="AN735">
            <v>0</v>
          </cell>
          <cell r="AO735">
            <v>0</v>
          </cell>
          <cell r="AP735">
            <v>0</v>
          </cell>
          <cell r="AQ735">
            <v>0</v>
          </cell>
          <cell r="AR735">
            <v>0</v>
          </cell>
          <cell r="AS735">
            <v>0</v>
          </cell>
          <cell r="AT735">
            <v>0</v>
          </cell>
          <cell r="AU735">
            <v>0</v>
          </cell>
        </row>
        <row r="736">
          <cell r="A736">
            <v>730</v>
          </cell>
          <cell r="B736" t="str">
            <v>E5. INSTITUCIONAL</v>
          </cell>
          <cell r="C736" t="str">
            <v>FORTALECER LAS CAPACIDADES DEL ESTADO CON ÉNFASIS EN LA ADMINISTRACIÓN DE JUSTICIA Y EFICIENCIA EN LOS PROCESOS DE REGULACIÓN Y CONTROL, CON INDEPENDENCIA Y AUTONOMÍA.</v>
          </cell>
          <cell r="D736" t="str">
            <v>INCREMENTAR LOS NIVELES DE SATISFACCIÓN DE LOS USUARIOS</v>
          </cell>
          <cell r="E736">
            <v>0</v>
          </cell>
          <cell r="F736" t="str">
            <v>01: ADMINISTRACIÓN CENTRAL</v>
          </cell>
          <cell r="G736" t="str">
            <v>COORDINACIÓN ZONAL 4</v>
          </cell>
          <cell r="H736" t="str">
            <v>SIN PROYECTO</v>
          </cell>
          <cell r="I736" t="str">
            <v>DEVOLUCION DE VALORES POR SERVICIOS NO OTORGADOS MEDIANTE AGENCIA VIRTUAL</v>
          </cell>
          <cell r="J736" t="str">
            <v>NUEVO</v>
          </cell>
          <cell r="K736" t="str">
            <v>57</v>
          </cell>
          <cell r="L736">
            <v>570219</v>
          </cell>
          <cell r="M736" t="str">
            <v>Devoluciones</v>
          </cell>
          <cell r="N736">
            <v>1301</v>
          </cell>
          <cell r="O736">
            <v>2</v>
          </cell>
          <cell r="P736">
            <v>0</v>
          </cell>
          <cell r="Q736">
            <v>0</v>
          </cell>
          <cell r="R736">
            <v>2822</v>
          </cell>
          <cell r="S736">
            <v>0</v>
          </cell>
          <cell r="T736">
            <v>0</v>
          </cell>
          <cell r="U736">
            <v>0</v>
          </cell>
          <cell r="V736">
            <v>0</v>
          </cell>
          <cell r="W736">
            <v>0</v>
          </cell>
          <cell r="X736">
            <v>1400</v>
          </cell>
          <cell r="Y736">
            <v>0</v>
          </cell>
          <cell r="Z736">
            <v>1422</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v>0</v>
          </cell>
          <cell r="AO736">
            <v>0</v>
          </cell>
          <cell r="AP736">
            <v>0</v>
          </cell>
          <cell r="AQ736">
            <v>0</v>
          </cell>
          <cell r="AR736">
            <v>0</v>
          </cell>
          <cell r="AS736">
            <v>0</v>
          </cell>
          <cell r="AT736">
            <v>0</v>
          </cell>
          <cell r="AU736">
            <v>0</v>
          </cell>
        </row>
        <row r="737">
          <cell r="A737">
            <v>731</v>
          </cell>
          <cell r="B737" t="str">
            <v>E5. INSTITUCIONAL</v>
          </cell>
          <cell r="C737" t="str">
            <v>FORTALECER LAS CAPACIDADES DEL ESTADO CON ÉNFASIS EN LA ADMINISTRACIÓN DE JUSTICIA Y EFICIENCIA EN LOS PROCESOS DE REGULACIÓN Y CONTROL, CON INDEPENDENCIA Y AUTONOMÍA.</v>
          </cell>
          <cell r="D737" t="str">
            <v>INCREMENTAR LOS NIVELES DE SATISFACCIÓN DE LOS USUARIOS</v>
          </cell>
          <cell r="E737">
            <v>0</v>
          </cell>
          <cell r="F737" t="str">
            <v>01: ADMINISTRACIÓN CENTRAL</v>
          </cell>
          <cell r="G737" t="str">
            <v>COORDINACIÓN ZONAL 6</v>
          </cell>
          <cell r="H737" t="str">
            <v>SIN PROYECTO</v>
          </cell>
          <cell r="I737" t="str">
            <v>MANTENIMIENTO PREVENTIVO DE LOS ASCENSORES DE LAS AGENCIAS SAN BLAS Y AZOGUES PERTENECIENTES A LA COORDINACIÓN ZONAL 6</v>
          </cell>
          <cell r="J737" t="str">
            <v>NUEVO</v>
          </cell>
          <cell r="K737" t="str">
            <v>53</v>
          </cell>
          <cell r="L737">
            <v>530404</v>
          </cell>
          <cell r="M737" t="str">
            <v>Maquinarias y Equipos (Instalación, Mantenimiento y Reparación)</v>
          </cell>
          <cell r="N737">
            <v>101</v>
          </cell>
          <cell r="O737">
            <v>2</v>
          </cell>
          <cell r="P737">
            <v>0</v>
          </cell>
          <cell r="Q737">
            <v>0</v>
          </cell>
          <cell r="R737">
            <v>900</v>
          </cell>
          <cell r="S737">
            <v>0</v>
          </cell>
          <cell r="T737">
            <v>0</v>
          </cell>
          <cell r="U737">
            <v>0</v>
          </cell>
          <cell r="V737">
            <v>0</v>
          </cell>
          <cell r="W737">
            <v>0</v>
          </cell>
          <cell r="X737">
            <v>900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v>0</v>
          </cell>
          <cell r="AO737">
            <v>0</v>
          </cell>
          <cell r="AP737">
            <v>0</v>
          </cell>
          <cell r="AQ737">
            <v>0</v>
          </cell>
          <cell r="AR737">
            <v>0</v>
          </cell>
          <cell r="AS737">
            <v>900</v>
          </cell>
          <cell r="AT737">
            <v>900</v>
          </cell>
          <cell r="AU737">
            <v>900</v>
          </cell>
        </row>
        <row r="738">
          <cell r="A738">
            <v>732</v>
          </cell>
          <cell r="B738" t="str">
            <v>E5. INSTITUCIONAL</v>
          </cell>
          <cell r="C738" t="str">
            <v>FORTALECER LAS CAPACIDADES DEL ESTADO CON ÉNFASIS EN LA ADMINISTRACIÓN DE JUSTICIA Y EFICIENCIA EN LOS PROCESOS DE REGULACIÓN Y CONTROL, CON INDEPENDENCIA Y AUTONOMÍA.</v>
          </cell>
          <cell r="D738" t="str">
            <v>INCREMENTAR LOS NIVELES DE SATISFACCIÓN DE LOS USUARIOS</v>
          </cell>
          <cell r="E738">
            <v>0</v>
          </cell>
          <cell r="F738" t="str">
            <v>01: ADMINISTRACIÓN CENTRAL</v>
          </cell>
          <cell r="G738" t="str">
            <v>COORDINACIÓN ZONAL 6</v>
          </cell>
          <cell r="H738" t="str">
            <v>SIN PROYECTO</v>
          </cell>
          <cell r="I738" t="str">
            <v>MANTENIMIENTO PREVENTIVO DE LOS ASCENSORES DE LAS AGENCIAS SAN BLAS Y AZOGUES PERTENECIENTES A LA COORDINACIÓN ZONAL 6</v>
          </cell>
          <cell r="J738" t="str">
            <v>NUEVO</v>
          </cell>
          <cell r="K738" t="str">
            <v>53</v>
          </cell>
          <cell r="L738">
            <v>530404</v>
          </cell>
          <cell r="M738" t="str">
            <v>Maquinarias y Equipos (Instalación, Mantenimiento y Reparación)</v>
          </cell>
          <cell r="N738">
            <v>301</v>
          </cell>
          <cell r="O738">
            <v>2</v>
          </cell>
          <cell r="P738">
            <v>0</v>
          </cell>
          <cell r="Q738">
            <v>0</v>
          </cell>
          <cell r="R738">
            <v>935</v>
          </cell>
          <cell r="S738">
            <v>0</v>
          </cell>
          <cell r="T738">
            <v>0</v>
          </cell>
          <cell r="U738">
            <v>0</v>
          </cell>
          <cell r="V738">
            <v>0</v>
          </cell>
          <cell r="W738">
            <v>0</v>
          </cell>
          <cell r="X738">
            <v>935</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cell r="AO738">
            <v>0</v>
          </cell>
          <cell r="AP738">
            <v>0</v>
          </cell>
          <cell r="AQ738">
            <v>0</v>
          </cell>
          <cell r="AR738">
            <v>0</v>
          </cell>
          <cell r="AS738">
            <v>935</v>
          </cell>
          <cell r="AT738">
            <v>935</v>
          </cell>
          <cell r="AU738">
            <v>935</v>
          </cell>
        </row>
        <row r="739">
          <cell r="A739">
            <v>733</v>
          </cell>
          <cell r="B739" t="str">
            <v>E5. INSTITUCIONAL</v>
          </cell>
          <cell r="C739" t="str">
            <v>FORTALECER LAS CAPACIDADES DEL ESTADO CON ÉNFASIS EN LA ADMINISTRACIÓN DE JUSTICIA Y EFICIENCIA EN LOS PROCESOS DE REGULACIÓN Y CONTROL, CON DEPENDENCIA Y AUTONOMÍA</v>
          </cell>
          <cell r="D739" t="str">
            <v>FORTALECER LAS CAPACIDADES INSTITUCIONALES</v>
          </cell>
          <cell r="E739">
            <v>0</v>
          </cell>
          <cell r="F739" t="str">
            <v>01: ADMINISTRACIÓN CENTRAL</v>
          </cell>
          <cell r="G739" t="str">
            <v>COORDINACIÓN ZONAL 1</v>
          </cell>
          <cell r="H739" t="str">
            <v>SIN PROYECTO</v>
          </cell>
          <cell r="I739" t="str">
            <v>SERVICIO DE IMPRESIÓN DE MATERIAL INFORMATIVO Y POP (FLAYERS, DÍPTICOS, BANERS, ETC).</v>
          </cell>
          <cell r="J739" t="str">
            <v>NUEVO</v>
          </cell>
          <cell r="K739" t="str">
            <v>53</v>
          </cell>
          <cell r="L739">
            <v>530204</v>
          </cell>
          <cell r="M739" t="str">
            <v>Edición, Impresión, Reproducción, Publicaciones, Suscripciones, Fotocopiado, Traducción, Empastado, Enmarcación, Serigrafía, Fotografía, Carnetización, Filmación e Imágenes Satelitales</v>
          </cell>
          <cell r="N739">
            <v>1001</v>
          </cell>
          <cell r="O739">
            <v>2</v>
          </cell>
          <cell r="P739">
            <v>0</v>
          </cell>
          <cell r="Q739">
            <v>0</v>
          </cell>
          <cell r="R739">
            <v>6658</v>
          </cell>
          <cell r="S739">
            <v>0</v>
          </cell>
          <cell r="T739">
            <v>0</v>
          </cell>
          <cell r="U739">
            <v>0</v>
          </cell>
          <cell r="V739">
            <v>0</v>
          </cell>
          <cell r="W739">
            <v>0</v>
          </cell>
          <cell r="X739">
            <v>0</v>
          </cell>
          <cell r="Y739">
            <v>0</v>
          </cell>
          <cell r="Z739">
            <v>0</v>
          </cell>
          <cell r="AA739">
            <v>0</v>
          </cell>
          <cell r="AB739">
            <v>6658</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v>0</v>
          </cell>
          <cell r="AQ739">
            <v>0</v>
          </cell>
          <cell r="AR739">
            <v>0</v>
          </cell>
          <cell r="AS739">
            <v>0</v>
          </cell>
          <cell r="AT739">
            <v>0</v>
          </cell>
          <cell r="AU739">
            <v>0</v>
          </cell>
        </row>
        <row r="740">
          <cell r="A740">
            <v>734</v>
          </cell>
          <cell r="B740" t="str">
            <v>E5. INSTITUCIONAL</v>
          </cell>
          <cell r="C740" t="str">
            <v>FORTALECER LAS CAPACIDADES DEL ESTADO CON ÉNFASIS EN LA ADMINISTRACIÓN DE JUSTICIA Y EFICIENCIA EN LOS PROCESOS DE REGULACIÓN Y CONTROL, CON DEPENDENCIA Y AUTONOMÍA</v>
          </cell>
          <cell r="D740" t="str">
            <v>FORTALECER LAS CAPACIDADES INSTITUCIONALES</v>
          </cell>
          <cell r="E740">
            <v>0</v>
          </cell>
          <cell r="F740" t="str">
            <v>01: ADMINISTRACIÓN CENTRAL</v>
          </cell>
          <cell r="G740" t="str">
            <v>COORDINACIÓN ZONAL 3</v>
          </cell>
          <cell r="H740" t="str">
            <v>SIN PROYECTO</v>
          </cell>
          <cell r="I740" t="str">
            <v>MANTENIMIENTO DE INFRAESTRUCTURA CIVIL DE LA AGENCIA GUARANDA DE LA OFICINA TÉCNICA DE BOLÍVAR</v>
          </cell>
          <cell r="J740" t="str">
            <v>NUEVO</v>
          </cell>
          <cell r="K740" t="str">
            <v>53</v>
          </cell>
          <cell r="L740">
            <v>530402</v>
          </cell>
          <cell r="M740" t="str">
            <v>Edificios, Locales, Residencias y Cableado Estructurado (Instalación, Mantenimiento y Reparación)</v>
          </cell>
          <cell r="N740">
            <v>201</v>
          </cell>
          <cell r="O740">
            <v>2</v>
          </cell>
          <cell r="P740">
            <v>0</v>
          </cell>
          <cell r="Q740">
            <v>0</v>
          </cell>
          <cell r="R740">
            <v>1569.57</v>
          </cell>
          <cell r="S740">
            <v>0</v>
          </cell>
          <cell r="T740">
            <v>0</v>
          </cell>
          <cell r="U740">
            <v>0</v>
          </cell>
          <cell r="V740">
            <v>0</v>
          </cell>
          <cell r="W740">
            <v>0</v>
          </cell>
          <cell r="X740">
            <v>0</v>
          </cell>
          <cell r="Y740">
            <v>0</v>
          </cell>
          <cell r="Z740">
            <v>0</v>
          </cell>
          <cell r="AA740">
            <v>0</v>
          </cell>
          <cell r="AB740">
            <v>0</v>
          </cell>
          <cell r="AC740">
            <v>0</v>
          </cell>
          <cell r="AD740">
            <v>1569.57</v>
          </cell>
          <cell r="AE740">
            <v>0</v>
          </cell>
          <cell r="AF740">
            <v>0</v>
          </cell>
          <cell r="AG740">
            <v>0</v>
          </cell>
          <cell r="AH740">
            <v>0</v>
          </cell>
          <cell r="AI740">
            <v>0</v>
          </cell>
          <cell r="AJ740">
            <v>0</v>
          </cell>
          <cell r="AK740">
            <v>0</v>
          </cell>
          <cell r="AL740">
            <v>0</v>
          </cell>
          <cell r="AM740">
            <v>0</v>
          </cell>
          <cell r="AN740">
            <v>0</v>
          </cell>
          <cell r="AO740">
            <v>0</v>
          </cell>
          <cell r="AP740">
            <v>0</v>
          </cell>
          <cell r="AQ740">
            <v>0</v>
          </cell>
          <cell r="AR740">
            <v>0</v>
          </cell>
          <cell r="AS740">
            <v>0</v>
          </cell>
          <cell r="AT740">
            <v>0</v>
          </cell>
          <cell r="AU740">
            <v>0</v>
          </cell>
        </row>
        <row r="741">
          <cell r="A741">
            <v>735</v>
          </cell>
          <cell r="B741" t="str">
            <v>E5. INSTITUCIONAL</v>
          </cell>
          <cell r="C741" t="str">
            <v>FORTALECER LAS CAPACIDADES DEL ESTADO CON ÉNFASIS EN LA ADMINISTRACIÓN DE JUSTICIA Y EFICIENCIA EN LOS PROCESOS DE REGULACIÓN Y CONTROL, CON DEPENDENCIA Y AUTONOMÍA</v>
          </cell>
          <cell r="D741" t="str">
            <v>FORTALECER LAS CAPACIDADES INSTITUCIONALES</v>
          </cell>
          <cell r="E741">
            <v>0</v>
          </cell>
          <cell r="F741" t="str">
            <v>01: ADMINISTRACIÓN CENTRAL</v>
          </cell>
          <cell r="G741" t="str">
            <v>COORDINACIÓN ZONAL 3</v>
          </cell>
          <cell r="H741" t="str">
            <v>SIN PROYECTO</v>
          </cell>
          <cell r="I741" t="str">
            <v>SERVICIO DE MANTENIMIENTO CORRECTIVO QUE INCLUYE CAMBIO DE REPUESTOS DEL GENERADOR DE LA AGENCIA RIOBAMBA PERTENECIENTE A LA COORDINACIÓN DE OFICINA TÉCNICA DE CHIMBORAZO</v>
          </cell>
          <cell r="J741" t="str">
            <v>NUEVO</v>
          </cell>
          <cell r="K741" t="str">
            <v>53</v>
          </cell>
          <cell r="L741">
            <v>530404</v>
          </cell>
          <cell r="M741" t="str">
            <v>Maquinarias y Equipos (Instalación, Mantenimiento y Reparación)</v>
          </cell>
          <cell r="N741">
            <v>601</v>
          </cell>
          <cell r="O741">
            <v>2</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cell r="AN741">
            <v>0</v>
          </cell>
          <cell r="AO741">
            <v>0</v>
          </cell>
          <cell r="AP741">
            <v>0</v>
          </cell>
          <cell r="AQ741">
            <v>0</v>
          </cell>
          <cell r="AR741">
            <v>0</v>
          </cell>
          <cell r="AS741">
            <v>0</v>
          </cell>
          <cell r="AT741">
            <v>0</v>
          </cell>
          <cell r="AU741">
            <v>0</v>
          </cell>
        </row>
        <row r="742">
          <cell r="A742">
            <v>736</v>
          </cell>
          <cell r="B742" t="str">
            <v>E5. INSTITUCIONAL</v>
          </cell>
          <cell r="C742" t="str">
            <v>FORTALECER LAS CAPACIDADES DEL ESTADO CON ÉNFASIS EN LA ADMINISTRACIÓN DE JUSTICIA Y EFICIENCIA EN LOS PROCESOS DE REGULACIÓN Y CONTROL, CON DEPENDENCIA Y AUTONOMÍA</v>
          </cell>
          <cell r="D742" t="str">
            <v>FORTALECER LAS CAPACIDADES INSTITUCIONALES</v>
          </cell>
          <cell r="E742">
            <v>0</v>
          </cell>
          <cell r="F742" t="str">
            <v>01: ADMINISTRACIÓN CENTRAL</v>
          </cell>
          <cell r="G742" t="str">
            <v>COORDINACIÓN ZONAL 3</v>
          </cell>
          <cell r="H742" t="str">
            <v>SIN PROYECTO</v>
          </cell>
          <cell r="I742" t="str">
            <v>SERVICIO DE MANTENIMIENTO CORRECTIVO QUE INCLUYE CAMBIO DE REPUESTOS DEL GENERADOR DE LA AGENCIA RIOBAMBA PERTENECIENTE A LA COORDINACIÓN DE OFICINA TÉCNICA DE CHIMBORAZO</v>
          </cell>
          <cell r="J742" t="str">
            <v>NUEVO</v>
          </cell>
          <cell r="K742" t="str">
            <v>53</v>
          </cell>
          <cell r="L742">
            <v>530813</v>
          </cell>
          <cell r="M742" t="str">
            <v>Repuestos y Accesorios</v>
          </cell>
          <cell r="N742">
            <v>601</v>
          </cell>
          <cell r="O742">
            <v>2</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cell r="AK742">
            <v>0</v>
          </cell>
          <cell r="AL742">
            <v>0</v>
          </cell>
          <cell r="AM742">
            <v>0</v>
          </cell>
          <cell r="AN742">
            <v>0</v>
          </cell>
          <cell r="AO742">
            <v>0</v>
          </cell>
          <cell r="AP742">
            <v>0</v>
          </cell>
          <cell r="AQ742">
            <v>0</v>
          </cell>
          <cell r="AR742">
            <v>0</v>
          </cell>
          <cell r="AS742">
            <v>0</v>
          </cell>
          <cell r="AT742">
            <v>0</v>
          </cell>
          <cell r="AU742">
            <v>0</v>
          </cell>
        </row>
        <row r="743">
          <cell r="A743">
            <v>737</v>
          </cell>
          <cell r="B743" t="str">
            <v>E5. INSTITUCIONAL</v>
          </cell>
          <cell r="C743" t="str">
            <v>FORTALECER LAS CAPACIDADES DEL ESTADO CON ÉNFASIS EN LA ADMINISTRACIÓN DE JUSTICIA Y EFICIENCIA EN LOS PROCESOS DE REGULACIÓN Y CONTROL, CON DEPENDENCIA Y AUTONOMÍA</v>
          </cell>
          <cell r="D743" t="str">
            <v>FORTALECER LAS CAPACIDADES INSTITUCIONALES</v>
          </cell>
          <cell r="E743">
            <v>0</v>
          </cell>
          <cell r="F743" t="str">
            <v>01: ADMINISTRACIÓN CENTRAL</v>
          </cell>
          <cell r="G743" t="str">
            <v>COORDINACIÓN ZONAL 5</v>
          </cell>
          <cell r="H743" t="str">
            <v>SIN PROYECTO</v>
          </cell>
          <cell r="I743" t="str">
            <v>ADQUISICIONES DE MATERIALES DE MANTENIMIENTO PARA LAS AFECTACIONES DE LA EPOCA INVERNAL PRESENTADAS EN LAS AGENCIAS DE LAS PROVINCIAS DE LOS RÍOS Y SANTA ELENA DE LA COORDINACIÓN ZONAL 5 DE LA DIGERCIC</v>
          </cell>
          <cell r="J743" t="str">
            <v>NUEVO</v>
          </cell>
          <cell r="K743" t="str">
            <v>53</v>
          </cell>
          <cell r="L743">
            <v>530803</v>
          </cell>
          <cell r="M743" t="str">
            <v>Lubricantes</v>
          </cell>
          <cell r="N743">
            <v>910</v>
          </cell>
          <cell r="O743">
            <v>2</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cell r="AO743">
            <v>0</v>
          </cell>
          <cell r="AP743">
            <v>0</v>
          </cell>
          <cell r="AQ743">
            <v>0</v>
          </cell>
          <cell r="AR743">
            <v>0</v>
          </cell>
          <cell r="AS743">
            <v>0</v>
          </cell>
          <cell r="AT743">
            <v>0</v>
          </cell>
          <cell r="AU743">
            <v>0</v>
          </cell>
        </row>
        <row r="744">
          <cell r="A744">
            <v>738</v>
          </cell>
          <cell r="B744" t="str">
            <v>E5. INSTITUCIONAL</v>
          </cell>
          <cell r="C744" t="str">
            <v>FORTALECER LAS CAPACIDADES DEL ESTADO CON ÉNFASIS EN LA ADMINISTRACIÓN DE JUSTICIA Y EFICIENCIA EN LOS PROCESOS DE REGULACIÓN Y CONTROL, CON DEPENDENCIA Y AUTONOMÍA</v>
          </cell>
          <cell r="D744" t="str">
            <v>FORTALECER LAS CAPACIDADES INSTITUCIONALES</v>
          </cell>
          <cell r="E744">
            <v>0</v>
          </cell>
          <cell r="F744" t="str">
            <v>01: ADMINISTRACIÓN CENTRAL</v>
          </cell>
          <cell r="G744" t="str">
            <v>COORDINACIÓN ZONAL 5</v>
          </cell>
          <cell r="H744" t="str">
            <v>SIN PROYECTO</v>
          </cell>
          <cell r="I744" t="str">
            <v>ADQUISICIONES DE MATERIALES DE MANTENIMIENTO PARA LAS AFECTACIONES DE LA EPOCA INVERNAL PRESENTADAS EN LAS AGENCIAS DE LAS PROVINCIAS DE LOS RÍOS Y SANTA ELENA DE LA COORDINACIÓN ZONAL 5 DE LA DIGERCIC</v>
          </cell>
          <cell r="J744" t="str">
            <v>NUEVO</v>
          </cell>
          <cell r="K744" t="str">
            <v>53</v>
          </cell>
          <cell r="L744">
            <v>530811</v>
          </cell>
          <cell r="M744" t="str">
            <v>Insumos, Materiales y Suministros para Construcción, Electricidad, Plomería, Carpintería, Señalización Vial, Navegación, Contra Incendios y Placas</v>
          </cell>
          <cell r="N744">
            <v>910</v>
          </cell>
          <cell r="O744">
            <v>2</v>
          </cell>
          <cell r="P744">
            <v>0</v>
          </cell>
          <cell r="Q744">
            <v>0</v>
          </cell>
          <cell r="R744">
            <v>4935</v>
          </cell>
          <cell r="S744">
            <v>0</v>
          </cell>
          <cell r="T744">
            <v>0</v>
          </cell>
          <cell r="U744">
            <v>0</v>
          </cell>
          <cell r="V744">
            <v>0</v>
          </cell>
          <cell r="W744">
            <v>0</v>
          </cell>
          <cell r="X744">
            <v>0</v>
          </cell>
          <cell r="Y744">
            <v>0</v>
          </cell>
          <cell r="Z744">
            <v>0</v>
          </cell>
          <cell r="AA744">
            <v>0</v>
          </cell>
          <cell r="AB744">
            <v>0</v>
          </cell>
          <cell r="AC744">
            <v>0</v>
          </cell>
          <cell r="AD744">
            <v>4935</v>
          </cell>
          <cell r="AE744">
            <v>0</v>
          </cell>
          <cell r="AF744">
            <v>0</v>
          </cell>
          <cell r="AG744">
            <v>0</v>
          </cell>
          <cell r="AH744">
            <v>0</v>
          </cell>
          <cell r="AI744">
            <v>0</v>
          </cell>
          <cell r="AJ744">
            <v>0</v>
          </cell>
          <cell r="AK744">
            <v>0</v>
          </cell>
          <cell r="AL744">
            <v>0</v>
          </cell>
          <cell r="AM744">
            <v>0</v>
          </cell>
          <cell r="AN744">
            <v>0</v>
          </cell>
          <cell r="AO744">
            <v>0</v>
          </cell>
          <cell r="AP744">
            <v>0</v>
          </cell>
          <cell r="AQ744">
            <v>0</v>
          </cell>
          <cell r="AR744">
            <v>0</v>
          </cell>
          <cell r="AS744">
            <v>0</v>
          </cell>
          <cell r="AT744">
            <v>0</v>
          </cell>
          <cell r="AU744">
            <v>0</v>
          </cell>
        </row>
        <row r="745">
          <cell r="A745">
            <v>739</v>
          </cell>
          <cell r="B745" t="str">
            <v>E5. INSTITUCIONAL</v>
          </cell>
          <cell r="C745" t="str">
            <v>FORTALECER LAS CAPACIDADES DEL ESTADO CON ÉNFASIS EN LA ADMINISTRACIÓN DE JUSTICIA Y EFICIENCIA EN LOS PROCESOS DE REGULACIÓN Y CONTROL, CON DEPENDENCIA Y AUTONOMÍA</v>
          </cell>
          <cell r="D745" t="str">
            <v>FORTALECER LAS CAPACIDADES INSTITUCIONALES</v>
          </cell>
          <cell r="E745">
            <v>0</v>
          </cell>
          <cell r="F745" t="str">
            <v>01: ADMINISTRACIÓN CENTRAL</v>
          </cell>
          <cell r="G745" t="str">
            <v>COORDINACIÓN ZONAL 5</v>
          </cell>
          <cell r="H745" t="str">
            <v>SIN PROYECTO</v>
          </cell>
          <cell r="I745" t="str">
            <v>SERVICIO DE  IMPRESIÓN  DE MATERIAL INFORMATIVO PARA LAS  AGENCIAS DE LA COORDINACIÓN ZONAL 5 DE REGISTRO CIVIL, IDENTIFICACIÓN Y CEDULACIÓN</v>
          </cell>
          <cell r="J745" t="str">
            <v>NUEVO</v>
          </cell>
          <cell r="K745" t="str">
            <v>53</v>
          </cell>
          <cell r="L745">
            <v>530204</v>
          </cell>
          <cell r="M745" t="str">
            <v>Edición, Impresión, Reproducción, Publicaciones, Suscripciones, Fotocopiado, Traducción, Empastado, Enmarcación, Serigrafía, Fotografía, Carnetización, Filmación e Imágenes Satelitales</v>
          </cell>
          <cell r="N745">
            <v>910</v>
          </cell>
          <cell r="O745">
            <v>2</v>
          </cell>
          <cell r="P745">
            <v>0</v>
          </cell>
          <cell r="Q745">
            <v>0</v>
          </cell>
          <cell r="R745">
            <v>2500</v>
          </cell>
          <cell r="S745">
            <v>0</v>
          </cell>
          <cell r="T745">
            <v>0</v>
          </cell>
          <cell r="U745">
            <v>0</v>
          </cell>
          <cell r="V745">
            <v>0</v>
          </cell>
          <cell r="W745">
            <v>0</v>
          </cell>
          <cell r="X745">
            <v>0</v>
          </cell>
          <cell r="Y745">
            <v>0</v>
          </cell>
          <cell r="Z745">
            <v>0</v>
          </cell>
          <cell r="AA745">
            <v>0</v>
          </cell>
          <cell r="AB745">
            <v>0</v>
          </cell>
          <cell r="AC745">
            <v>0</v>
          </cell>
          <cell r="AD745">
            <v>2500</v>
          </cell>
          <cell r="AE745">
            <v>0</v>
          </cell>
          <cell r="AF745">
            <v>0</v>
          </cell>
          <cell r="AG745">
            <v>0</v>
          </cell>
          <cell r="AH745">
            <v>0</v>
          </cell>
          <cell r="AI745">
            <v>0</v>
          </cell>
          <cell r="AJ745">
            <v>0</v>
          </cell>
          <cell r="AK745">
            <v>0</v>
          </cell>
          <cell r="AL745">
            <v>0</v>
          </cell>
          <cell r="AM745">
            <v>0</v>
          </cell>
          <cell r="AN745">
            <v>0</v>
          </cell>
          <cell r="AO745">
            <v>0</v>
          </cell>
          <cell r="AP745">
            <v>0</v>
          </cell>
          <cell r="AQ745">
            <v>0</v>
          </cell>
          <cell r="AR745">
            <v>0</v>
          </cell>
          <cell r="AS745">
            <v>0</v>
          </cell>
          <cell r="AT745">
            <v>0</v>
          </cell>
          <cell r="AU745">
            <v>0</v>
          </cell>
        </row>
        <row r="746">
          <cell r="A746">
            <v>740</v>
          </cell>
          <cell r="B746" t="str">
            <v>E5. INSTITUCIONAL</v>
          </cell>
          <cell r="C746" t="str">
            <v>FORTALECER LAS CAPACIDADES DEL ESTADO CON ÉNFASIS EN LA ADMINISTRACIÓN DE JUSTICIA Y EFICIENCIA EN LOS PROCESOS DE REGULACIÓN Y CONTROL, CON DEPENDENCIA Y AUTONOMÍA</v>
          </cell>
          <cell r="D746" t="str">
            <v>FORTALECER LAS CAPACIDADES INSTITUCIONALES</v>
          </cell>
          <cell r="E746">
            <v>0</v>
          </cell>
          <cell r="F746" t="str">
            <v>01: ADMINISTRACIÓN CENTRAL</v>
          </cell>
          <cell r="G746" t="str">
            <v>COORDINACIÓN ZONAL 5</v>
          </cell>
          <cell r="H746" t="str">
            <v>SIN PROYECTO</v>
          </cell>
          <cell r="I746" t="str">
            <v>SERVICIO DE ACTUALIZACIÓN DE IMAGEN GUBERNAMENTAL PARA LAS  AGENCIAS DE LA COORDINACIÓN ZONAL 5 DE REGISTRO CIVIL, IDENTIFICACIÓN Y CEDULACIÓN</v>
          </cell>
          <cell r="J746" t="str">
            <v>NUEVO</v>
          </cell>
          <cell r="K746" t="str">
            <v>53</v>
          </cell>
          <cell r="L746">
            <v>530204</v>
          </cell>
          <cell r="M746" t="str">
            <v>Edición, Impresión, Reproducción, Publicaciones, Suscripciones, Fotocopiado, Traducción, Empastado, Enmarcación, Serigrafía, Fotografía, Carnetización, Filmación e Imágenes Satelitales</v>
          </cell>
          <cell r="N746">
            <v>910</v>
          </cell>
          <cell r="O746">
            <v>2</v>
          </cell>
          <cell r="P746">
            <v>0</v>
          </cell>
          <cell r="Q746">
            <v>0</v>
          </cell>
          <cell r="R746">
            <v>6500</v>
          </cell>
          <cell r="S746">
            <v>0</v>
          </cell>
          <cell r="T746">
            <v>0</v>
          </cell>
          <cell r="U746">
            <v>0</v>
          </cell>
          <cell r="V746">
            <v>0</v>
          </cell>
          <cell r="W746">
            <v>0</v>
          </cell>
          <cell r="X746">
            <v>0</v>
          </cell>
          <cell r="Y746">
            <v>0</v>
          </cell>
          <cell r="Z746">
            <v>0</v>
          </cell>
          <cell r="AA746">
            <v>0</v>
          </cell>
          <cell r="AB746">
            <v>6500</v>
          </cell>
          <cell r="AC746">
            <v>0</v>
          </cell>
          <cell r="AD746">
            <v>0</v>
          </cell>
          <cell r="AE746">
            <v>0</v>
          </cell>
          <cell r="AF746">
            <v>0</v>
          </cell>
          <cell r="AG746">
            <v>0</v>
          </cell>
          <cell r="AH746">
            <v>0</v>
          </cell>
          <cell r="AI746">
            <v>0</v>
          </cell>
          <cell r="AJ746">
            <v>0</v>
          </cell>
          <cell r="AK746">
            <v>0</v>
          </cell>
          <cell r="AL746">
            <v>0</v>
          </cell>
          <cell r="AM746">
            <v>0</v>
          </cell>
          <cell r="AN746">
            <v>0</v>
          </cell>
          <cell r="AO746">
            <v>0</v>
          </cell>
          <cell r="AP746">
            <v>0</v>
          </cell>
          <cell r="AQ746">
            <v>0</v>
          </cell>
          <cell r="AR746">
            <v>0</v>
          </cell>
          <cell r="AS746">
            <v>0</v>
          </cell>
          <cell r="AT746">
            <v>0</v>
          </cell>
          <cell r="AU746">
            <v>0</v>
          </cell>
        </row>
        <row r="747">
          <cell r="A747">
            <v>741</v>
          </cell>
          <cell r="B747" t="str">
            <v>E5. INSTITUCIONAL</v>
          </cell>
          <cell r="C747" t="str">
            <v>FORTALECER LAS CAPACIDADES DEL ESTADO CON ÉNFASIS EN LA ADMINISTRACIÓN DE JUSTICIA Y EFICIENCIA EN LOS PROCESOS DE REGULACIÓN Y CONTROL, CON DEPENDENCIA Y AUTONOMÍA</v>
          </cell>
          <cell r="D747" t="str">
            <v>FORTALECER LAS CAPACIDADES INSTITUCIONALES</v>
          </cell>
          <cell r="E747">
            <v>0</v>
          </cell>
          <cell r="F747" t="str">
            <v>01: ADMINISTRACIÓN CENTRAL</v>
          </cell>
          <cell r="G747" t="str">
            <v>COORDINACIÓN ZONAL 9</v>
          </cell>
          <cell r="H747" t="str">
            <v>SIN PROYECTO</v>
          </cell>
          <cell r="I747" t="str">
            <v>PAGO ALICUOTA POR USO DE BIEN INMUEBLE DE AGENCIA RUMIÑAHUI DE LA COORDINACIÓN ZONAL 9 REGISTRO CIVIL IDENTIFICACIÓN Y CEDULACIÓN CORRESPONDIENTE AL PERIODO DEL 21 DE NOVIEMBRE 2023 AL 29 DE FEBRERO DEL 2024, CON LA EMPRESA MENDOZA PEÑA S.C.C</v>
          </cell>
          <cell r="J747" t="str">
            <v>NUEVO</v>
          </cell>
          <cell r="K747" t="str">
            <v>53</v>
          </cell>
          <cell r="L747">
            <v>530402</v>
          </cell>
          <cell r="M747" t="str">
            <v>Edificios, Locales, Residencias y Cableado Estructurado (Instalación, Mantenimiento y Reparación)</v>
          </cell>
          <cell r="N747">
            <v>1701</v>
          </cell>
          <cell r="O747">
            <v>2</v>
          </cell>
          <cell r="P747">
            <v>0</v>
          </cell>
          <cell r="Q747">
            <v>0</v>
          </cell>
          <cell r="R747">
            <v>3073.03</v>
          </cell>
          <cell r="S747">
            <v>0</v>
          </cell>
          <cell r="T747">
            <v>0</v>
          </cell>
          <cell r="U747">
            <v>0</v>
          </cell>
          <cell r="V747">
            <v>0</v>
          </cell>
          <cell r="W747">
            <v>0</v>
          </cell>
          <cell r="X747">
            <v>0</v>
          </cell>
          <cell r="Y747">
            <v>0</v>
          </cell>
          <cell r="Z747">
            <v>0</v>
          </cell>
          <cell r="AA747">
            <v>0</v>
          </cell>
          <cell r="AB747">
            <v>3073.03</v>
          </cell>
          <cell r="AC747">
            <v>0</v>
          </cell>
          <cell r="AD747">
            <v>0</v>
          </cell>
          <cell r="AE747">
            <v>0</v>
          </cell>
          <cell r="AF747">
            <v>0</v>
          </cell>
          <cell r="AG747">
            <v>0</v>
          </cell>
          <cell r="AH747">
            <v>0</v>
          </cell>
          <cell r="AI747">
            <v>0</v>
          </cell>
          <cell r="AJ747">
            <v>0</v>
          </cell>
          <cell r="AK747">
            <v>0</v>
          </cell>
          <cell r="AL747">
            <v>0</v>
          </cell>
          <cell r="AM747">
            <v>0</v>
          </cell>
          <cell r="AN747">
            <v>0</v>
          </cell>
          <cell r="AO747">
            <v>0</v>
          </cell>
          <cell r="AP747">
            <v>0</v>
          </cell>
          <cell r="AQ747">
            <v>0</v>
          </cell>
          <cell r="AR747">
            <v>0</v>
          </cell>
          <cell r="AS747">
            <v>0</v>
          </cell>
          <cell r="AT747">
            <v>0</v>
          </cell>
          <cell r="AU747">
            <v>0</v>
          </cell>
        </row>
        <row r="748">
          <cell r="A748">
            <v>742</v>
          </cell>
          <cell r="B748" t="str">
            <v>E5. INSTITUCIONAL</v>
          </cell>
          <cell r="C748" t="str">
            <v>FORTALECER LAS CAPACIDADES DEL ESTADO CON ÉNFASIS EN LA ADMINISTRACIÓN DE JUSTICIA Y EFICIENCIA EN LOS PROCESOS DE REGULACIÓN Y CONTROL, CON DEPENDENCIA Y AUTONOMÍA</v>
          </cell>
          <cell r="D748" t="str">
            <v>FORTALECER LAS CAPACIDADES INSTITUCIONALES</v>
          </cell>
          <cell r="E748">
            <v>0</v>
          </cell>
          <cell r="F748" t="str">
            <v>01: ADMINISTRACIÓN CENTRAL</v>
          </cell>
          <cell r="G748" t="str">
            <v>COORDINACIÓN ZONAL 9</v>
          </cell>
          <cell r="H748" t="str">
            <v>SIN PROYECTO</v>
          </cell>
          <cell r="I748" t="str">
            <v>REEMBOLSO POR SERVICIO DE AGUA POTABLE AGENCIA RUMIÑAHUI DE LA COORDINACIÓN ZONAL 9 REGISTRO CIVIL IDENTIFICACIÓN Y CEDULACIÓN CORRESPONDIENTE AL PERÍODO DEL 21 DE NOVIEMBRE 2023 AL 29 DE FEBRERO DEL 2024</v>
          </cell>
          <cell r="J748" t="str">
            <v>NUEVO</v>
          </cell>
          <cell r="K748" t="str">
            <v>53</v>
          </cell>
          <cell r="L748">
            <v>530101</v>
          </cell>
          <cell r="M748" t="str">
            <v>Agua Potable</v>
          </cell>
          <cell r="N748">
            <v>1701</v>
          </cell>
          <cell r="O748">
            <v>2</v>
          </cell>
          <cell r="P748">
            <v>0</v>
          </cell>
          <cell r="Q748">
            <v>0</v>
          </cell>
          <cell r="R748">
            <v>84.56</v>
          </cell>
          <cell r="S748">
            <v>0</v>
          </cell>
          <cell r="T748">
            <v>0</v>
          </cell>
          <cell r="U748">
            <v>0</v>
          </cell>
          <cell r="V748">
            <v>0</v>
          </cell>
          <cell r="W748">
            <v>0</v>
          </cell>
          <cell r="X748">
            <v>0</v>
          </cell>
          <cell r="Y748">
            <v>0</v>
          </cell>
          <cell r="Z748">
            <v>0</v>
          </cell>
          <cell r="AA748">
            <v>0</v>
          </cell>
          <cell r="AB748">
            <v>84.56</v>
          </cell>
          <cell r="AC748">
            <v>0</v>
          </cell>
          <cell r="AD748">
            <v>0</v>
          </cell>
          <cell r="AE748">
            <v>0</v>
          </cell>
          <cell r="AF748">
            <v>0</v>
          </cell>
          <cell r="AG748">
            <v>0</v>
          </cell>
          <cell r="AH748">
            <v>0</v>
          </cell>
          <cell r="AI748">
            <v>0</v>
          </cell>
          <cell r="AJ748">
            <v>0</v>
          </cell>
          <cell r="AK748">
            <v>0</v>
          </cell>
          <cell r="AL748">
            <v>0</v>
          </cell>
          <cell r="AM748">
            <v>0</v>
          </cell>
          <cell r="AN748">
            <v>0</v>
          </cell>
          <cell r="AO748">
            <v>0</v>
          </cell>
          <cell r="AP748">
            <v>0</v>
          </cell>
          <cell r="AQ748">
            <v>0</v>
          </cell>
          <cell r="AR748">
            <v>0</v>
          </cell>
          <cell r="AS748">
            <v>0</v>
          </cell>
          <cell r="AT748">
            <v>0</v>
          </cell>
          <cell r="AU748">
            <v>0</v>
          </cell>
        </row>
        <row r="749">
          <cell r="A749">
            <v>743</v>
          </cell>
          <cell r="B749" t="str">
            <v>E5. INSTITUCIONAL</v>
          </cell>
          <cell r="C749" t="str">
            <v>FORTALECER LAS CAPACIDADES DEL ESTADO CON ÉNFASIS EN LA ADMINISTRACIÓN DE JUSTICIA Y EFICIENCIA EN LOS PROCESOS DE REGULACIÓN Y CONTROL, CON DEPENDENCIA Y AUTONOMÍA</v>
          </cell>
          <cell r="D749" t="str">
            <v>FORTALECER LAS CAPACIDADES INSTITUCIONALES</v>
          </cell>
          <cell r="E749">
            <v>0</v>
          </cell>
          <cell r="F749" t="str">
            <v>55: IDENTIFICACION CEDULACION Y REGISTRO DE HECHOS Y ACTOS RELATIVOS AL ESTADO CIVIL DE LOS CIUDADANOS</v>
          </cell>
          <cell r="G749" t="str">
            <v>DIRECCIÓN DE SERVICIOS ELECTRÓNICOS</v>
          </cell>
          <cell r="H749" t="str">
            <v>SIN PROYECTO</v>
          </cell>
          <cell r="I749" t="str">
            <v>CONTRATO COMPLEMENTARIO A LA CONTRATACIÓN DEL SERVICIO DE CONTACT CENTER PARA LA ATENCIÓN DE LLAMADAS Y VIDEOLLAMADAS PARA LOS SERVICIOS A CARGO DEL REGISTRO CIVIL</v>
          </cell>
          <cell r="J749" t="str">
            <v>NUEVO</v>
          </cell>
          <cell r="K749" t="str">
            <v>53</v>
          </cell>
          <cell r="L749">
            <v>530105</v>
          </cell>
          <cell r="M749" t="str">
            <v>Telecomunicaciones</v>
          </cell>
          <cell r="N749">
            <v>1701</v>
          </cell>
          <cell r="O749">
            <v>2</v>
          </cell>
          <cell r="P749">
            <v>0</v>
          </cell>
          <cell r="Q749">
            <v>0</v>
          </cell>
          <cell r="R749">
            <v>36480</v>
          </cell>
          <cell r="S749">
            <v>0</v>
          </cell>
          <cell r="T749">
            <v>0</v>
          </cell>
          <cell r="U749">
            <v>0</v>
          </cell>
          <cell r="V749">
            <v>0</v>
          </cell>
          <cell r="W749">
            <v>0</v>
          </cell>
          <cell r="X749">
            <v>0</v>
          </cell>
          <cell r="Y749">
            <v>0</v>
          </cell>
          <cell r="Z749">
            <v>0</v>
          </cell>
          <cell r="AA749">
            <v>0</v>
          </cell>
          <cell r="AB749">
            <v>36480</v>
          </cell>
          <cell r="AC749">
            <v>0</v>
          </cell>
          <cell r="AD749">
            <v>0</v>
          </cell>
          <cell r="AE749">
            <v>0</v>
          </cell>
          <cell r="AF749">
            <v>0</v>
          </cell>
          <cell r="AG749">
            <v>0</v>
          </cell>
          <cell r="AH749">
            <v>0</v>
          </cell>
          <cell r="AI749">
            <v>0</v>
          </cell>
          <cell r="AJ749">
            <v>0</v>
          </cell>
          <cell r="AK749">
            <v>0</v>
          </cell>
          <cell r="AL749">
            <v>0</v>
          </cell>
          <cell r="AM749">
            <v>0</v>
          </cell>
          <cell r="AN749">
            <v>0</v>
          </cell>
          <cell r="AO749">
            <v>0</v>
          </cell>
          <cell r="AP749">
            <v>0</v>
          </cell>
          <cell r="AQ749">
            <v>0</v>
          </cell>
          <cell r="AR749">
            <v>36480</v>
          </cell>
          <cell r="AS749">
            <v>36480</v>
          </cell>
          <cell r="AT749">
            <v>0</v>
          </cell>
          <cell r="AU749">
            <v>0</v>
          </cell>
        </row>
        <row r="750">
          <cell r="A750">
            <v>744</v>
          </cell>
          <cell r="B750" t="str">
            <v>E5. INSTITUCIONAL</v>
          </cell>
          <cell r="C750" t="str">
            <v>FORTALECER LAS CAPACIDADES DEL ESTADO CON ÉNFASIS EN LA ADMINISTRACIÓN DE JUSTICIA Y EFICIENCIA EN LOS PROCESOS DE REGULACIÓN Y CONTROL, CON DEPENDENCIA Y AUTONOMÍA</v>
          </cell>
          <cell r="D750" t="str">
            <v>FORTALECER LAS CAPACIDADES INSTITUCIONALES</v>
          </cell>
          <cell r="E750">
            <v>0</v>
          </cell>
          <cell r="F750" t="str">
            <v>55: IDENTIFICACION CEDULACION Y REGISTRO DE HECHOS Y ACTOS RELATIVOS AL ESTADO CIVIL DE LOS CIUDADANOS</v>
          </cell>
          <cell r="G750" t="str">
            <v>DIRECCIÓN DE SERVICIOS DE IDENTIFICACIÓN Y CEDULACIÓN</v>
          </cell>
          <cell r="H750" t="str">
            <v>SIN PROYECTO</v>
          </cell>
          <cell r="I750" t="str">
            <v>PAGO DEL CONTRATO No. CGAJ-DAJ-CON-2022-016 ADQUISICIÓN DE LIBRETINES PARA PASAPORTES ORDINARIOS ELECTRÓNICOS PARA LOS EJERCICIOS FISCALES 2023 – 2024</v>
          </cell>
          <cell r="J750" t="str">
            <v>ARRASTRE</v>
          </cell>
          <cell r="K750" t="str">
            <v>53</v>
          </cell>
          <cell r="L750">
            <v>530204</v>
          </cell>
          <cell r="M750" t="str">
            <v>Edición, Impresión, Reproducción, Publicaciones, Suscripciones, Fotocopiado, Traducción, Empastado, Enmarcación, Serigrafía, Fotografía, Carnetización, Filmación e Imágenes Satelitales</v>
          </cell>
          <cell r="N750">
            <v>1701</v>
          </cell>
          <cell r="O750">
            <v>2</v>
          </cell>
          <cell r="P750">
            <v>0</v>
          </cell>
          <cell r="Q750">
            <v>0</v>
          </cell>
          <cell r="R750">
            <v>714563.49</v>
          </cell>
          <cell r="S750">
            <v>0</v>
          </cell>
          <cell r="T750">
            <v>0</v>
          </cell>
          <cell r="U750">
            <v>0</v>
          </cell>
          <cell r="V750">
            <v>0</v>
          </cell>
          <cell r="W750">
            <v>0</v>
          </cell>
          <cell r="X750">
            <v>0</v>
          </cell>
          <cell r="Y750">
            <v>0</v>
          </cell>
          <cell r="Z750">
            <v>714563.49</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v>0</v>
          </cell>
          <cell r="AO750">
            <v>0</v>
          </cell>
          <cell r="AP750">
            <v>0</v>
          </cell>
          <cell r="AQ750">
            <v>0</v>
          </cell>
          <cell r="AR750">
            <v>0</v>
          </cell>
          <cell r="AS750">
            <v>0</v>
          </cell>
          <cell r="AT750">
            <v>0</v>
          </cell>
          <cell r="AU750">
            <v>0</v>
          </cell>
        </row>
        <row r="751">
          <cell r="A751">
            <v>745</v>
          </cell>
          <cell r="B751" t="str">
            <v>E5. INSTITUCIONAL</v>
          </cell>
          <cell r="C751" t="str">
            <v>FORTALECER LAS CAPACIDADES DEL ESTADO CON ÉNFASIS EN LA ADMINISTRACIÓN DE JUSTICIA Y EFICIENCIA EN LOS PROCESOS DE REGULACIÓN Y CONTROL, CON DEPENDENCIA Y AUTONOMÍA</v>
          </cell>
          <cell r="D751" t="str">
            <v>FORTALECER LAS CAPACIDADES INSTITUCIONALES</v>
          </cell>
          <cell r="E751">
            <v>0</v>
          </cell>
          <cell r="F751" t="str">
            <v>01: ADMINISTRACIÓN CENTRAL</v>
          </cell>
          <cell r="G751" t="str">
            <v>DIRECCIÓN ADMINISTRATIVA</v>
          </cell>
          <cell r="H751" t="str">
            <v>SIN PROYECTO</v>
          </cell>
          <cell r="I751" t="str">
            <v>REPOSICIÓN DE CAJA CHICA MANTENIMIENTO DE MATERIALES DE OFICINA</v>
          </cell>
          <cell r="J751" t="str">
            <v>NUEVO</v>
          </cell>
          <cell r="K751" t="str">
            <v>53</v>
          </cell>
          <cell r="L751">
            <v>530804</v>
          </cell>
          <cell r="M751" t="str">
            <v>Materiales de Oficina</v>
          </cell>
          <cell r="N751">
            <v>1701</v>
          </cell>
          <cell r="O751">
            <v>2</v>
          </cell>
          <cell r="P751">
            <v>0</v>
          </cell>
          <cell r="Q751">
            <v>0</v>
          </cell>
          <cell r="R751">
            <v>140</v>
          </cell>
          <cell r="S751">
            <v>0</v>
          </cell>
          <cell r="T751">
            <v>0</v>
          </cell>
          <cell r="U751">
            <v>0</v>
          </cell>
          <cell r="V751">
            <v>0</v>
          </cell>
          <cell r="W751">
            <v>0</v>
          </cell>
          <cell r="X751">
            <v>0</v>
          </cell>
          <cell r="Y751">
            <v>0</v>
          </cell>
          <cell r="Z751">
            <v>0</v>
          </cell>
          <cell r="AA751">
            <v>0</v>
          </cell>
          <cell r="AB751">
            <v>20</v>
          </cell>
          <cell r="AC751">
            <v>0</v>
          </cell>
          <cell r="AD751">
            <v>20</v>
          </cell>
          <cell r="AE751">
            <v>0</v>
          </cell>
          <cell r="AF751">
            <v>20</v>
          </cell>
          <cell r="AG751">
            <v>0</v>
          </cell>
          <cell r="AH751">
            <v>20</v>
          </cell>
          <cell r="AI751">
            <v>0</v>
          </cell>
          <cell r="AJ751">
            <v>20</v>
          </cell>
          <cell r="AK751">
            <v>0</v>
          </cell>
          <cell r="AL751">
            <v>20</v>
          </cell>
          <cell r="AM751">
            <v>0</v>
          </cell>
          <cell r="AN751">
            <v>20</v>
          </cell>
          <cell r="AO751">
            <v>0</v>
          </cell>
          <cell r="AP751">
            <v>0</v>
          </cell>
          <cell r="AQ751">
            <v>0</v>
          </cell>
          <cell r="AR751">
            <v>0</v>
          </cell>
          <cell r="AS751">
            <v>0</v>
          </cell>
          <cell r="AT751">
            <v>0</v>
          </cell>
          <cell r="AU751">
            <v>0</v>
          </cell>
        </row>
        <row r="752">
          <cell r="A752">
            <v>746</v>
          </cell>
          <cell r="B752" t="str">
            <v>E5. INSTITUCIONAL</v>
          </cell>
          <cell r="C752" t="str">
            <v>FORTALECER LAS CAPACIDADES DEL ESTADO CON ÉNFASIS EN LA ADMINISTRACIÓN DE JUSTICIA Y EFICIENCIA EN LOS PROCESOS DE REGULACIÓN Y CONTROL, CON DEPENDENCIA Y AUTONOMÍA</v>
          </cell>
          <cell r="D752" t="str">
            <v>FORTALECER LAS CAPACIDADES INSTITUCIONALES</v>
          </cell>
          <cell r="E752">
            <v>0</v>
          </cell>
          <cell r="F752" t="str">
            <v>01: ADMINISTRACIÓN CENTRAL</v>
          </cell>
          <cell r="G752" t="str">
            <v>DIRECCIÓN ADMINISTRATIVA</v>
          </cell>
          <cell r="H752" t="str">
            <v>SIN PROYECTO</v>
          </cell>
          <cell r="I752" t="str">
            <v>ADQUISICIÓN DE MATERIALES Y HERRAMIENTAS PARA PERSONAL TECNICO DE MANTENIMIENTO  DE LA DIGERCIC PARA PLANTA CENTRAL</v>
          </cell>
          <cell r="J752" t="str">
            <v>NUEVO</v>
          </cell>
          <cell r="K752" t="str">
            <v>53</v>
          </cell>
          <cell r="L752">
            <v>530803</v>
          </cell>
          <cell r="M752" t="str">
            <v>Lubricantes</v>
          </cell>
          <cell r="N752">
            <v>1701</v>
          </cell>
          <cell r="O752">
            <v>2</v>
          </cell>
          <cell r="P752">
            <v>0</v>
          </cell>
          <cell r="Q752">
            <v>0</v>
          </cell>
          <cell r="R752">
            <v>32.46</v>
          </cell>
          <cell r="S752">
            <v>0</v>
          </cell>
          <cell r="T752">
            <v>0</v>
          </cell>
          <cell r="U752">
            <v>0</v>
          </cell>
          <cell r="V752">
            <v>0</v>
          </cell>
          <cell r="W752">
            <v>0</v>
          </cell>
          <cell r="X752">
            <v>0</v>
          </cell>
          <cell r="Y752">
            <v>0</v>
          </cell>
          <cell r="Z752">
            <v>0</v>
          </cell>
          <cell r="AA752">
            <v>0</v>
          </cell>
          <cell r="AB752">
            <v>0</v>
          </cell>
          <cell r="AC752">
            <v>0</v>
          </cell>
          <cell r="AD752">
            <v>32.46</v>
          </cell>
          <cell r="AE752">
            <v>0</v>
          </cell>
          <cell r="AF752">
            <v>0</v>
          </cell>
          <cell r="AG752">
            <v>0</v>
          </cell>
          <cell r="AH752">
            <v>0</v>
          </cell>
          <cell r="AI752">
            <v>0</v>
          </cell>
          <cell r="AJ752">
            <v>0</v>
          </cell>
          <cell r="AK752">
            <v>0</v>
          </cell>
          <cell r="AL752">
            <v>0</v>
          </cell>
          <cell r="AM752">
            <v>0</v>
          </cell>
          <cell r="AN752">
            <v>0</v>
          </cell>
          <cell r="AO752">
            <v>0</v>
          </cell>
          <cell r="AP752">
            <v>0</v>
          </cell>
          <cell r="AQ752">
            <v>0</v>
          </cell>
          <cell r="AR752">
            <v>0</v>
          </cell>
          <cell r="AS752">
            <v>0</v>
          </cell>
          <cell r="AT752">
            <v>0</v>
          </cell>
          <cell r="AU752">
            <v>0</v>
          </cell>
        </row>
        <row r="753">
          <cell r="A753">
            <v>747</v>
          </cell>
          <cell r="B753" t="str">
            <v>E5. INSTITUCIONAL</v>
          </cell>
          <cell r="C753" t="str">
            <v>FORTALECER LAS CAPACIDADES DEL ESTADO CON ÉNFASIS EN LA ADMINISTRACIÓN DE JUSTICIA Y EFICIENCIA EN LOS PROCESOS DE REGULACIÓN Y CONTROL, CON DEPENDENCIA Y AUTONOMÍA</v>
          </cell>
          <cell r="D753" t="str">
            <v>FORTALECER LAS CAPACIDADES INSTITUCIONALES</v>
          </cell>
          <cell r="E753">
            <v>0</v>
          </cell>
          <cell r="F753" t="str">
            <v>01: ADMINISTRACIÓN CENTRAL</v>
          </cell>
          <cell r="G753" t="str">
            <v>DIRECCIÓN ADMINISTRATIVA</v>
          </cell>
          <cell r="H753" t="str">
            <v>SIN PROYECTO</v>
          </cell>
          <cell r="I753" t="str">
            <v>ADQUISICIÓN DE MATERIALES Y HERRAMIENTAS PARA PERSONAL TECNICO DE MANTENIMIENTO  DE LA DIGERCIC PARA PLANTA CENTRAL</v>
          </cell>
          <cell r="J753" t="str">
            <v>NUEVO</v>
          </cell>
          <cell r="K753" t="str">
            <v>53</v>
          </cell>
          <cell r="L753">
            <v>530813</v>
          </cell>
          <cell r="M753" t="str">
            <v>Repuestos y Accesorios</v>
          </cell>
          <cell r="N753">
            <v>1701</v>
          </cell>
          <cell r="O753">
            <v>2</v>
          </cell>
          <cell r="P753">
            <v>0</v>
          </cell>
          <cell r="Q753">
            <v>0</v>
          </cell>
          <cell r="R753">
            <v>280</v>
          </cell>
          <cell r="S753">
            <v>0</v>
          </cell>
          <cell r="T753">
            <v>0</v>
          </cell>
          <cell r="U753">
            <v>0</v>
          </cell>
          <cell r="V753">
            <v>0</v>
          </cell>
          <cell r="W753">
            <v>0</v>
          </cell>
          <cell r="X753">
            <v>0</v>
          </cell>
          <cell r="Y753">
            <v>0</v>
          </cell>
          <cell r="Z753">
            <v>0</v>
          </cell>
          <cell r="AA753">
            <v>0</v>
          </cell>
          <cell r="AB753">
            <v>0</v>
          </cell>
          <cell r="AC753">
            <v>0</v>
          </cell>
          <cell r="AD753">
            <v>280</v>
          </cell>
          <cell r="AE753">
            <v>0</v>
          </cell>
          <cell r="AF753">
            <v>0</v>
          </cell>
          <cell r="AG753">
            <v>0</v>
          </cell>
          <cell r="AH753">
            <v>0</v>
          </cell>
          <cell r="AI753">
            <v>0</v>
          </cell>
          <cell r="AJ753">
            <v>0</v>
          </cell>
          <cell r="AK753">
            <v>0</v>
          </cell>
          <cell r="AL753">
            <v>0</v>
          </cell>
          <cell r="AM753">
            <v>0</v>
          </cell>
          <cell r="AN753">
            <v>0</v>
          </cell>
          <cell r="AO753">
            <v>0</v>
          </cell>
          <cell r="AP753">
            <v>0</v>
          </cell>
          <cell r="AQ753">
            <v>0</v>
          </cell>
          <cell r="AR753">
            <v>0</v>
          </cell>
          <cell r="AS753">
            <v>0</v>
          </cell>
          <cell r="AT753">
            <v>0</v>
          </cell>
          <cell r="AU753">
            <v>0</v>
          </cell>
        </row>
        <row r="754">
          <cell r="A754">
            <v>748</v>
          </cell>
          <cell r="B754" t="str">
            <v>E5. INSTITUCIONAL</v>
          </cell>
          <cell r="C754" t="str">
            <v>FORTALECER LAS CAPACIDADES DEL ESTADO CON ÉNFASIS EN LA ADMINISTRACIÓN DE JUSTICIA Y EFICIENCIA EN LOS PROCESOS DE REGULACIÓN Y CONTROL, CON DEPENDENCIA Y AUTONOMÍA</v>
          </cell>
          <cell r="D754" t="str">
            <v>FORTALECER LAS CAPACIDADES INSTITUCIONALES</v>
          </cell>
          <cell r="E754">
            <v>0</v>
          </cell>
          <cell r="F754" t="str">
            <v>01: ADMINISTRACIÓN CENTRAL</v>
          </cell>
          <cell r="G754" t="str">
            <v>DIRECCIÓN ADMINISTRATIVA</v>
          </cell>
          <cell r="H754" t="str">
            <v>SIN PROYECTO</v>
          </cell>
          <cell r="I754" t="str">
            <v>ADQUISICIÓN DE MATERIALES Y HERRAMIENTAS PARA PERSONAL TECNICO DE MANTENIMIENTO  DE LA DIGERCIC PARA PLANTA CENTRAL</v>
          </cell>
          <cell r="J754" t="str">
            <v>NUEVO</v>
          </cell>
          <cell r="K754" t="str">
            <v>53</v>
          </cell>
          <cell r="L754">
            <v>531406</v>
          </cell>
          <cell r="M754" t="str">
            <v>Herramientas y Equipos menores</v>
          </cell>
          <cell r="N754">
            <v>1701</v>
          </cell>
          <cell r="O754">
            <v>2</v>
          </cell>
          <cell r="P754">
            <v>0</v>
          </cell>
          <cell r="Q754">
            <v>0</v>
          </cell>
          <cell r="R754">
            <v>114.22</v>
          </cell>
          <cell r="S754">
            <v>0</v>
          </cell>
          <cell r="T754">
            <v>0</v>
          </cell>
          <cell r="U754">
            <v>0</v>
          </cell>
          <cell r="V754">
            <v>0</v>
          </cell>
          <cell r="W754">
            <v>0</v>
          </cell>
          <cell r="X754">
            <v>0</v>
          </cell>
          <cell r="Y754">
            <v>0</v>
          </cell>
          <cell r="Z754">
            <v>0</v>
          </cell>
          <cell r="AA754">
            <v>0</v>
          </cell>
          <cell r="AB754">
            <v>0</v>
          </cell>
          <cell r="AC754">
            <v>0</v>
          </cell>
          <cell r="AD754">
            <v>114.22</v>
          </cell>
          <cell r="AE754">
            <v>0</v>
          </cell>
          <cell r="AF754">
            <v>0</v>
          </cell>
          <cell r="AG754">
            <v>0</v>
          </cell>
          <cell r="AH754">
            <v>0</v>
          </cell>
          <cell r="AI754">
            <v>0</v>
          </cell>
          <cell r="AJ754">
            <v>0</v>
          </cell>
          <cell r="AK754">
            <v>0</v>
          </cell>
          <cell r="AL754">
            <v>0</v>
          </cell>
          <cell r="AM754">
            <v>0</v>
          </cell>
          <cell r="AN754">
            <v>0</v>
          </cell>
          <cell r="AO754">
            <v>0</v>
          </cell>
          <cell r="AP754">
            <v>0</v>
          </cell>
          <cell r="AQ754">
            <v>0</v>
          </cell>
          <cell r="AR754">
            <v>0</v>
          </cell>
          <cell r="AS754">
            <v>0</v>
          </cell>
          <cell r="AT754">
            <v>0</v>
          </cell>
          <cell r="AU754">
            <v>0</v>
          </cell>
        </row>
        <row r="755">
          <cell r="A755">
            <v>749</v>
          </cell>
          <cell r="B755" t="str">
            <v>E5. INSTITUCIONAL</v>
          </cell>
          <cell r="C755" t="str">
            <v>FORTALECER LAS CAPACIDADES DEL ESTADO CON ÉNFASIS EN LA ADMINISTRACIÓN DE JUSTICIA Y EFICIENCIA EN LOS PROCESOS DE REGULACIÓN Y CONTROL, CON DEPENDENCIA Y AUTONOMÍA</v>
          </cell>
          <cell r="D755" t="str">
            <v>FORTALECER LAS CAPACIDADES INSTITUCIONALES</v>
          </cell>
          <cell r="E755">
            <v>0</v>
          </cell>
          <cell r="F755" t="str">
            <v>01: ADMINISTRACIÓN CENTRAL</v>
          </cell>
          <cell r="G755" t="str">
            <v>DIRECCIÓN ADMINISTRATIVA</v>
          </cell>
          <cell r="H755" t="str">
            <v>SIN PROYECTO</v>
          </cell>
          <cell r="I755" t="str">
            <v>REEMBOLSO POR MANTENIMIENTOS PREVENTIVOS MANO DE OBRA</v>
          </cell>
          <cell r="J755" t="str">
            <v>NUEVO</v>
          </cell>
          <cell r="K755" t="str">
            <v>53</v>
          </cell>
          <cell r="L755">
            <v>530405</v>
          </cell>
          <cell r="M755" t="str">
            <v>Vehículos (Servicio para Mantenimiento y Reparación)</v>
          </cell>
          <cell r="N755">
            <v>1701</v>
          </cell>
          <cell r="O755">
            <v>2</v>
          </cell>
          <cell r="P755">
            <v>0</v>
          </cell>
          <cell r="Q755">
            <v>0</v>
          </cell>
          <cell r="R755">
            <v>550</v>
          </cell>
          <cell r="S755">
            <v>0</v>
          </cell>
          <cell r="T755">
            <v>0</v>
          </cell>
          <cell r="U755">
            <v>0</v>
          </cell>
          <cell r="V755">
            <v>0</v>
          </cell>
          <cell r="W755">
            <v>0</v>
          </cell>
          <cell r="X755">
            <v>0</v>
          </cell>
          <cell r="Y755">
            <v>0</v>
          </cell>
          <cell r="Z755">
            <v>0</v>
          </cell>
          <cell r="AA755">
            <v>0</v>
          </cell>
          <cell r="AB755">
            <v>550</v>
          </cell>
          <cell r="AC755">
            <v>0</v>
          </cell>
          <cell r="AD755">
            <v>0</v>
          </cell>
          <cell r="AE755">
            <v>0</v>
          </cell>
          <cell r="AF755">
            <v>0</v>
          </cell>
          <cell r="AG755">
            <v>0</v>
          </cell>
          <cell r="AH755">
            <v>0</v>
          </cell>
          <cell r="AI755">
            <v>0</v>
          </cell>
          <cell r="AJ755">
            <v>0</v>
          </cell>
          <cell r="AK755">
            <v>0</v>
          </cell>
          <cell r="AL755">
            <v>0</v>
          </cell>
          <cell r="AM755">
            <v>0</v>
          </cell>
          <cell r="AN755">
            <v>0</v>
          </cell>
          <cell r="AO755">
            <v>0</v>
          </cell>
          <cell r="AP755">
            <v>0</v>
          </cell>
          <cell r="AQ755">
            <v>0</v>
          </cell>
          <cell r="AR755">
            <v>0</v>
          </cell>
          <cell r="AS755">
            <v>0</v>
          </cell>
          <cell r="AT755">
            <v>0</v>
          </cell>
          <cell r="AU755">
            <v>0</v>
          </cell>
        </row>
        <row r="756">
          <cell r="A756">
            <v>750</v>
          </cell>
          <cell r="B756" t="str">
            <v>E5. INSTITUCIONAL</v>
          </cell>
          <cell r="C756" t="str">
            <v>FORTALECER LAS CAPACIDADES DEL ESTADO CON ÉNFASIS EN LA ADMINISTRACIÓN DE JUSTICIA Y EFICIENCIA EN LOS PROCESOS DE REGULACIÓN Y CONTROL, CON DEPENDENCIA Y AUTONOMÍA</v>
          </cell>
          <cell r="D756" t="str">
            <v>FORTALECER LAS CAPACIDADES INSTITUCIONALES</v>
          </cell>
          <cell r="E756">
            <v>0</v>
          </cell>
          <cell r="F756" t="str">
            <v>01: ADMINISTRACIÓN CENTRAL</v>
          </cell>
          <cell r="G756" t="str">
            <v>DIRECCIÓN ADMINISTRATIVA</v>
          </cell>
          <cell r="H756" t="str">
            <v>SIN PROYECTO</v>
          </cell>
          <cell r="I756" t="str">
            <v>REEMBOLSO POR MANTENIMIENTOS PREVENTIVOS REPUESTOS</v>
          </cell>
          <cell r="J756" t="str">
            <v>NUEVO</v>
          </cell>
          <cell r="K756" t="str">
            <v>53</v>
          </cell>
          <cell r="L756">
            <v>530813</v>
          </cell>
          <cell r="M756" t="str">
            <v>Repuestos y Accesorios</v>
          </cell>
          <cell r="N756">
            <v>1701</v>
          </cell>
          <cell r="O756">
            <v>2</v>
          </cell>
          <cell r="P756">
            <v>0</v>
          </cell>
          <cell r="Q756">
            <v>0</v>
          </cell>
          <cell r="R756">
            <v>500</v>
          </cell>
          <cell r="S756">
            <v>0</v>
          </cell>
          <cell r="T756">
            <v>0</v>
          </cell>
          <cell r="U756">
            <v>0</v>
          </cell>
          <cell r="V756">
            <v>0</v>
          </cell>
          <cell r="W756">
            <v>0</v>
          </cell>
          <cell r="X756">
            <v>0</v>
          </cell>
          <cell r="Y756">
            <v>0</v>
          </cell>
          <cell r="Z756">
            <v>0</v>
          </cell>
          <cell r="AA756">
            <v>0</v>
          </cell>
          <cell r="AB756">
            <v>500</v>
          </cell>
          <cell r="AC756">
            <v>0</v>
          </cell>
          <cell r="AD756">
            <v>0</v>
          </cell>
          <cell r="AE756">
            <v>0</v>
          </cell>
          <cell r="AF756">
            <v>0</v>
          </cell>
          <cell r="AG756">
            <v>0</v>
          </cell>
          <cell r="AH756">
            <v>0</v>
          </cell>
          <cell r="AI756">
            <v>0</v>
          </cell>
          <cell r="AJ756">
            <v>0</v>
          </cell>
          <cell r="AK756">
            <v>0</v>
          </cell>
          <cell r="AL756">
            <v>0</v>
          </cell>
          <cell r="AM756">
            <v>0</v>
          </cell>
          <cell r="AN756">
            <v>0</v>
          </cell>
          <cell r="AO756">
            <v>0</v>
          </cell>
          <cell r="AP756">
            <v>0</v>
          </cell>
          <cell r="AQ756">
            <v>0</v>
          </cell>
          <cell r="AR756">
            <v>0</v>
          </cell>
          <cell r="AS756">
            <v>0</v>
          </cell>
          <cell r="AT756">
            <v>0</v>
          </cell>
          <cell r="AU756">
            <v>0</v>
          </cell>
        </row>
        <row r="757">
          <cell r="A757">
            <v>751</v>
          </cell>
          <cell r="B757" t="str">
            <v>E5. INSTITUCIONAL</v>
          </cell>
          <cell r="C757" t="str">
            <v>FORTALECER LAS CAPACIDADES DEL ESTADO CON ÉNFASIS EN LA ADMINISTRACIÓN DE JUSTICIA Y EFICIENCIA EN LOS PROCESOS DE REGULACIÓN Y CONTROL, CON DEPENDENCIA Y AUTONOMÍA</v>
          </cell>
          <cell r="D757" t="str">
            <v>INCREMENTAR LOS NIVELES DE SATISFACCIÓN DE LOS USUARIOS</v>
          </cell>
          <cell r="E757">
            <v>0</v>
          </cell>
          <cell r="F757" t="str">
            <v>01: ADMINISTRACIÓN CENTRAL</v>
          </cell>
          <cell r="G757" t="str">
            <v>DIRECCIÓN DE COMUNICACIÓN SOCIAL</v>
          </cell>
          <cell r="H757" t="str">
            <v>SIN PROYECTO</v>
          </cell>
          <cell r="I757" t="str">
            <v>ADQUISICIÓN DE MATERIAL PROMOCIONAL PARA EVENTOS, CAMPAÑAS Y ACTIVIDADES DEL REGISTRO CIVIL DEL ECUADOR</v>
          </cell>
          <cell r="J757" t="str">
            <v>NUEVO</v>
          </cell>
          <cell r="K757" t="str">
            <v>53</v>
          </cell>
          <cell r="L757">
            <v>530204</v>
          </cell>
          <cell r="M757" t="str">
            <v>Edición, Impresión, Reproducción, Publicaciones, Suscripciones, Fotocopiado, Traducción, Empastado, Enmarcación, Serigrafía, Fotografía, Carnetización, Filmación e Imágenes Satelitales</v>
          </cell>
          <cell r="N757">
            <v>1701</v>
          </cell>
          <cell r="O757">
            <v>2</v>
          </cell>
          <cell r="P757">
            <v>0</v>
          </cell>
          <cell r="Q757">
            <v>0</v>
          </cell>
          <cell r="R757">
            <v>50000</v>
          </cell>
          <cell r="S757">
            <v>0</v>
          </cell>
          <cell r="T757">
            <v>0</v>
          </cell>
          <cell r="U757">
            <v>0</v>
          </cell>
          <cell r="V757">
            <v>0</v>
          </cell>
          <cell r="W757">
            <v>0</v>
          </cell>
          <cell r="X757">
            <v>0</v>
          </cell>
          <cell r="Y757">
            <v>0</v>
          </cell>
          <cell r="Z757">
            <v>0</v>
          </cell>
          <cell r="AA757">
            <v>0</v>
          </cell>
          <cell r="AB757">
            <v>0</v>
          </cell>
          <cell r="AC757">
            <v>0</v>
          </cell>
          <cell r="AD757">
            <v>50000</v>
          </cell>
          <cell r="AE757">
            <v>0</v>
          </cell>
          <cell r="AF757">
            <v>0</v>
          </cell>
          <cell r="AG757">
            <v>0</v>
          </cell>
          <cell r="AH757">
            <v>0</v>
          </cell>
          <cell r="AI757">
            <v>0</v>
          </cell>
          <cell r="AJ757">
            <v>0</v>
          </cell>
          <cell r="AK757">
            <v>0</v>
          </cell>
          <cell r="AL757">
            <v>0</v>
          </cell>
          <cell r="AM757">
            <v>0</v>
          </cell>
          <cell r="AN757">
            <v>0</v>
          </cell>
          <cell r="AO757">
            <v>0</v>
          </cell>
          <cell r="AP757">
            <v>0</v>
          </cell>
          <cell r="AQ757">
            <v>0</v>
          </cell>
          <cell r="AR757">
            <v>0</v>
          </cell>
          <cell r="AS757">
            <v>0</v>
          </cell>
          <cell r="AT757">
            <v>0</v>
          </cell>
          <cell r="AU757">
            <v>0</v>
          </cell>
        </row>
        <row r="758">
          <cell r="A758">
            <v>752</v>
          </cell>
          <cell r="B758" t="str">
            <v>E5. INSTITUCIONAL</v>
          </cell>
          <cell r="C758" t="str">
            <v>FORTALECER LAS CAPACIDADES DEL ESTADO CON ÉNFASIS EN LA ADMINISTRACIÓN DE JUSTICIA Y EFICIENCIA EN LOS PROCESOS DE REGULACIÓN Y CONTROL, CON DEPENDENCIA Y AUTONOMÍA</v>
          </cell>
          <cell r="D758" t="str">
            <v>INCREMENTAR LOS NIVELES DE SATISFACCIÓN DE LOS USUARIOS</v>
          </cell>
          <cell r="E758">
            <v>0</v>
          </cell>
          <cell r="F758" t="str">
            <v>55: IDENTIFICACION CEDULACION Y REGISTRO DE HECHOS Y ACTOS RELATIVOS AL ESTADO CIVIL DE LOS CIUDADANOS</v>
          </cell>
          <cell r="G758" t="str">
            <v>DIRECCIÓN DE INFRAESTRUCTURA Y OPERACIONES TIC</v>
          </cell>
          <cell r="H758" t="str">
            <v>SIN PROYECTO</v>
          </cell>
          <cell r="I758" t="str">
            <v>SERVICIOS GENERALES DE CENTRO DE DATOS Y CONECTIVIDAD A NIVEL NACIONAL PARA LA DIRECCIÓN DE REGISTRO CIVIL, IDENTIFICACIÓN Y CEDULACIÓN (2024)</v>
          </cell>
          <cell r="J758" t="str">
            <v>NUEVO</v>
          </cell>
          <cell r="K758">
            <v>53</v>
          </cell>
          <cell r="L758">
            <v>530105</v>
          </cell>
          <cell r="M758" t="str">
            <v>Telecomunicaciones</v>
          </cell>
          <cell r="N758">
            <v>1701</v>
          </cell>
          <cell r="O758">
            <v>2</v>
          </cell>
          <cell r="P758">
            <v>0</v>
          </cell>
          <cell r="Q758">
            <v>0</v>
          </cell>
          <cell r="R758">
            <v>1188675.0900000001</v>
          </cell>
          <cell r="S758">
            <v>0</v>
          </cell>
          <cell r="T758">
            <v>0</v>
          </cell>
          <cell r="U758">
            <v>0</v>
          </cell>
          <cell r="V758">
            <v>0</v>
          </cell>
          <cell r="W758">
            <v>0</v>
          </cell>
          <cell r="X758">
            <v>0</v>
          </cell>
          <cell r="Y758">
            <v>0</v>
          </cell>
          <cell r="Z758">
            <v>0</v>
          </cell>
          <cell r="AA758">
            <v>0</v>
          </cell>
          <cell r="AB758">
            <v>0</v>
          </cell>
          <cell r="AC758">
            <v>0</v>
          </cell>
          <cell r="AD758">
            <v>1188675.0900000001</v>
          </cell>
          <cell r="AE758">
            <v>0</v>
          </cell>
          <cell r="AF758">
            <v>0</v>
          </cell>
          <cell r="AG758">
            <v>0</v>
          </cell>
          <cell r="AH758">
            <v>0</v>
          </cell>
          <cell r="AI758">
            <v>0</v>
          </cell>
          <cell r="AJ758">
            <v>0</v>
          </cell>
          <cell r="AK758">
            <v>0</v>
          </cell>
          <cell r="AL758">
            <v>0</v>
          </cell>
          <cell r="AM758">
            <v>0</v>
          </cell>
          <cell r="AN758">
            <v>0</v>
          </cell>
          <cell r="AO758">
            <v>0</v>
          </cell>
          <cell r="AP758">
            <v>0</v>
          </cell>
          <cell r="AQ758">
            <v>0</v>
          </cell>
          <cell r="AR758">
            <v>0</v>
          </cell>
          <cell r="AS758">
            <v>0</v>
          </cell>
          <cell r="AT758">
            <v>0</v>
          </cell>
          <cell r="AU758">
            <v>0</v>
          </cell>
        </row>
        <row r="759">
          <cell r="A759">
            <v>753</v>
          </cell>
          <cell r="B759" t="str">
            <v>E5. INSTITUCIONAL</v>
          </cell>
          <cell r="C759" t="str">
            <v>FORTALECER LAS CAPACIDADES DEL ESTADO CON ÉNFASIS EN LA ADMINISTRACIÓN DE JUSTICIA Y EFICIENCIA EN LOS PROCESOS DE REGULACIÓN Y CONTROL, CON DEPENDENCIA Y AUTONOMÍA</v>
          </cell>
          <cell r="D759" t="str">
            <v>FORTALECER LAS CAPACIDADES INSTITUCIONALES</v>
          </cell>
          <cell r="E759">
            <v>0</v>
          </cell>
          <cell r="F759" t="str">
            <v>01: ADMINISTRACIÓN CENTRAL</v>
          </cell>
          <cell r="G759" t="str">
            <v>COORDINACIÓN ZONAL 9</v>
          </cell>
          <cell r="H759" t="str">
            <v>SIN PROYECTO</v>
          </cell>
          <cell r="I759" t="str">
            <v>SERVICIO DE MANTENIMIENTO Y RECARGA DE EXTINTORES PQS Y CO2, PARA LAS AGENCIAS DE LA COORDINACIÓN ZONAL 9 DE REGISTRO CIVIL IDENTIFICACIÓN Y CEDULACIÓN</v>
          </cell>
          <cell r="J759" t="str">
            <v>NUEVO</v>
          </cell>
          <cell r="K759" t="str">
            <v>53</v>
          </cell>
          <cell r="L759">
            <v>530203</v>
          </cell>
          <cell r="M759" t="str">
            <v>Almacenamiento, Embalaje, Desembalaje, Envase, Desenvase y Recarga de Extintores</v>
          </cell>
          <cell r="N759">
            <v>1701</v>
          </cell>
          <cell r="O759">
            <v>2</v>
          </cell>
          <cell r="P759">
            <v>0</v>
          </cell>
          <cell r="Q759">
            <v>0</v>
          </cell>
          <cell r="R759">
            <v>1478</v>
          </cell>
          <cell r="S759">
            <v>0</v>
          </cell>
          <cell r="T759">
            <v>0</v>
          </cell>
          <cell r="U759">
            <v>0</v>
          </cell>
          <cell r="V759">
            <v>0</v>
          </cell>
          <cell r="W759">
            <v>0</v>
          </cell>
          <cell r="X759">
            <v>0</v>
          </cell>
          <cell r="Y759">
            <v>0</v>
          </cell>
          <cell r="Z759">
            <v>0</v>
          </cell>
          <cell r="AA759">
            <v>0</v>
          </cell>
          <cell r="AB759">
            <v>1478</v>
          </cell>
          <cell r="AC759">
            <v>0</v>
          </cell>
          <cell r="AD759">
            <v>0</v>
          </cell>
          <cell r="AE759">
            <v>0</v>
          </cell>
          <cell r="AF759">
            <v>0</v>
          </cell>
          <cell r="AG759">
            <v>0</v>
          </cell>
          <cell r="AH759">
            <v>0</v>
          </cell>
          <cell r="AI759">
            <v>0</v>
          </cell>
          <cell r="AJ759">
            <v>0</v>
          </cell>
          <cell r="AK759">
            <v>0</v>
          </cell>
          <cell r="AL759">
            <v>0</v>
          </cell>
          <cell r="AM759">
            <v>0</v>
          </cell>
          <cell r="AN759">
            <v>0</v>
          </cell>
          <cell r="AO759">
            <v>0</v>
          </cell>
          <cell r="AP759">
            <v>0</v>
          </cell>
          <cell r="AQ759">
            <v>0</v>
          </cell>
          <cell r="AR759">
            <v>0</v>
          </cell>
          <cell r="AS759">
            <v>0</v>
          </cell>
          <cell r="AT759">
            <v>0</v>
          </cell>
          <cell r="AU759">
            <v>0</v>
          </cell>
        </row>
        <row r="760">
          <cell r="A760">
            <v>754</v>
          </cell>
          <cell r="B760" t="str">
            <v>E5. INSTITUCIONAL</v>
          </cell>
          <cell r="C760" t="str">
            <v>FORTALECER LAS CAPACIDADES DEL ESTADO CON ÉNFASIS EN LA ADMINISTRACIÓN DE JUSTICIA Y EFICIENCIA EN LOS PROCESOS DE REGULACIÓN Y CONTROL, CON DEPENDENCIA Y AUTONOMÍA</v>
          </cell>
          <cell r="D760" t="str">
            <v>FORTALECER LAS CAPACIDADES INSTITUCIONALES</v>
          </cell>
          <cell r="E760">
            <v>0</v>
          </cell>
          <cell r="F760" t="str">
            <v>01: ADMINISTRACIÓN CENTRAL</v>
          </cell>
          <cell r="G760" t="str">
            <v>COORDINACIÓN ZONAL 2</v>
          </cell>
          <cell r="H760" t="str">
            <v>SIN PROYECTO</v>
          </cell>
          <cell r="I760" t="str">
            <v>ADQUISICIÓN DE SELLLOS PARA LA COORDINACIÓN ZONAL 2</v>
          </cell>
          <cell r="J760" t="str">
            <v>NUEVO</v>
          </cell>
          <cell r="K760" t="str">
            <v>53</v>
          </cell>
          <cell r="L760">
            <v>530804</v>
          </cell>
          <cell r="M760" t="str">
            <v>Materiales de Oficina</v>
          </cell>
          <cell r="N760">
            <v>1501</v>
          </cell>
          <cell r="O760">
            <v>2</v>
          </cell>
          <cell r="P760">
            <v>0</v>
          </cell>
          <cell r="Q760">
            <v>0</v>
          </cell>
          <cell r="R760">
            <v>0</v>
          </cell>
          <cell r="S760">
            <v>0</v>
          </cell>
          <cell r="T760">
            <v>0</v>
          </cell>
          <cell r="U760">
            <v>0</v>
          </cell>
          <cell r="V760">
            <v>0</v>
          </cell>
          <cell r="W760">
            <v>0</v>
          </cell>
          <cell r="X760">
            <v>0</v>
          </cell>
          <cell r="Y760">
            <v>0</v>
          </cell>
          <cell r="Z760">
            <v>0</v>
          </cell>
          <cell r="AA760">
            <v>0</v>
          </cell>
          <cell r="AB760">
            <v>0</v>
          </cell>
          <cell r="AC760">
            <v>0</v>
          </cell>
          <cell r="AD760">
            <v>0</v>
          </cell>
          <cell r="AE760">
            <v>0</v>
          </cell>
          <cell r="AF760">
            <v>0</v>
          </cell>
          <cell r="AG760">
            <v>0</v>
          </cell>
          <cell r="AH760">
            <v>0</v>
          </cell>
          <cell r="AI760">
            <v>0</v>
          </cell>
          <cell r="AJ760">
            <v>0</v>
          </cell>
          <cell r="AK760">
            <v>0</v>
          </cell>
          <cell r="AL760">
            <v>0</v>
          </cell>
          <cell r="AM760">
            <v>0</v>
          </cell>
          <cell r="AN760">
            <v>0</v>
          </cell>
          <cell r="AO760">
            <v>0</v>
          </cell>
          <cell r="AP760">
            <v>0</v>
          </cell>
          <cell r="AQ760">
            <v>0</v>
          </cell>
          <cell r="AR760">
            <v>0</v>
          </cell>
          <cell r="AS760">
            <v>0</v>
          </cell>
          <cell r="AT760">
            <v>0</v>
          </cell>
          <cell r="AU760">
            <v>0</v>
          </cell>
        </row>
        <row r="761">
          <cell r="A761">
            <v>755</v>
          </cell>
          <cell r="B761" t="str">
            <v>E5. INSTITUCIONAL</v>
          </cell>
          <cell r="C761" t="str">
            <v>FORTALECER LAS CAPACIDADES DEL ESTADO CON ÉNFASIS EN LA ADMINISTRACIÓN DE JUSTICIA Y EFICIENCIA EN LOS PROCESOS DE REGULACIÓN Y CONTROL, CON DEPENDENCIA Y AUTONOMÍA</v>
          </cell>
          <cell r="D761" t="str">
            <v>FORTALECER LAS CAPACIDADES INSTITUCIONALES</v>
          </cell>
          <cell r="E761">
            <v>0</v>
          </cell>
          <cell r="F761" t="str">
            <v>01: ADMINISTRACIÓN CENTRAL</v>
          </cell>
          <cell r="G761" t="str">
            <v>COORDINACIÓN ZONAL 2</v>
          </cell>
          <cell r="H761" t="str">
            <v>SIN PROYECTO</v>
          </cell>
          <cell r="I761" t="str">
            <v>ADQUISICIÓN DE ROLL UPS INFORMATIVOS Y DE IDENTIFICACIÓN PARA LAS AGENCIAS DE LA COORDINACIÓN ZONAL 2</v>
          </cell>
          <cell r="J761" t="str">
            <v>NUEVO</v>
          </cell>
          <cell r="K761" t="str">
            <v>53</v>
          </cell>
          <cell r="L761">
            <v>530204</v>
          </cell>
          <cell r="M761" t="str">
            <v>Edición, Impresión, Reproducción, Publicaciones, Suscripciones, Fotocopiado, Traducción, Empastado, Enmarcación, Serigrafía, Fotografía, Carnetización, Filmación e Imágenes Satelitales</v>
          </cell>
          <cell r="N761">
            <v>1501</v>
          </cell>
          <cell r="O761">
            <v>2</v>
          </cell>
          <cell r="P761">
            <v>0</v>
          </cell>
          <cell r="Q761">
            <v>0</v>
          </cell>
          <cell r="R761">
            <v>0</v>
          </cell>
          <cell r="S761">
            <v>0</v>
          </cell>
          <cell r="T761">
            <v>0</v>
          </cell>
          <cell r="U761">
            <v>0</v>
          </cell>
          <cell r="V761">
            <v>0</v>
          </cell>
          <cell r="W761">
            <v>0</v>
          </cell>
          <cell r="X761">
            <v>0</v>
          </cell>
          <cell r="Y761">
            <v>0</v>
          </cell>
          <cell r="Z761">
            <v>0</v>
          </cell>
          <cell r="AA761">
            <v>0</v>
          </cell>
          <cell r="AB761">
            <v>0</v>
          </cell>
          <cell r="AC761">
            <v>0</v>
          </cell>
          <cell r="AD761">
            <v>0</v>
          </cell>
          <cell r="AE761">
            <v>0</v>
          </cell>
          <cell r="AF761">
            <v>0</v>
          </cell>
          <cell r="AG761">
            <v>0</v>
          </cell>
          <cell r="AH761">
            <v>0</v>
          </cell>
          <cell r="AI761">
            <v>0</v>
          </cell>
          <cell r="AJ761">
            <v>0</v>
          </cell>
          <cell r="AK761">
            <v>0</v>
          </cell>
          <cell r="AL761">
            <v>0</v>
          </cell>
          <cell r="AM761">
            <v>0</v>
          </cell>
          <cell r="AN761">
            <v>0</v>
          </cell>
          <cell r="AO761">
            <v>0</v>
          </cell>
          <cell r="AP761">
            <v>0</v>
          </cell>
          <cell r="AQ761">
            <v>0</v>
          </cell>
          <cell r="AR761">
            <v>0</v>
          </cell>
          <cell r="AS761">
            <v>0</v>
          </cell>
          <cell r="AT761">
            <v>0</v>
          </cell>
          <cell r="AU761">
            <v>0</v>
          </cell>
        </row>
        <row r="762">
          <cell r="A762">
            <v>756</v>
          </cell>
          <cell r="B762" t="str">
            <v>E5. INSTITUCIONAL</v>
          </cell>
          <cell r="C762" t="str">
            <v>FORTALECER LAS CAPACIDADES DEL ESTADO CON ÉNFASIS EN LA ADMINISTRACIÓN DE JUSTICIA Y EFICIENCIA EN LOS PROCESOS DE REGULACIÓN Y CONTROL, CON DEPENDENCIA Y AUTONOMÍA</v>
          </cell>
          <cell r="D762" t="str">
            <v>FORTALECER LAS CAPACIDADES INSTITUCIONALES</v>
          </cell>
          <cell r="E762">
            <v>0</v>
          </cell>
          <cell r="F762" t="str">
            <v>01: ADMINISTRACIÓN CENTRAL</v>
          </cell>
          <cell r="G762" t="str">
            <v>COORDINACIÓN ZONAL 2</v>
          </cell>
          <cell r="H762" t="str">
            <v>SIN PROYECTO</v>
          </cell>
          <cell r="I762" t="str">
            <v>ADQUISICIÓN DE ROLLOS TÉRMICOS PARA LA COORDINACIÓN ZONAL 3 DE REGISTRO CIVIL, IDENTIFICACIÓN Y CEDULACIÓN.</v>
          </cell>
          <cell r="J762" t="str">
            <v>NUEVO</v>
          </cell>
          <cell r="K762" t="str">
            <v>53</v>
          </cell>
          <cell r="L762">
            <v>530804</v>
          </cell>
          <cell r="M762" t="str">
            <v>Materiales de Oficina</v>
          </cell>
          <cell r="N762">
            <v>1501</v>
          </cell>
          <cell r="O762">
            <v>2</v>
          </cell>
          <cell r="P762">
            <v>0</v>
          </cell>
          <cell r="Q762">
            <v>0</v>
          </cell>
          <cell r="R762">
            <v>0</v>
          </cell>
          <cell r="S762">
            <v>0</v>
          </cell>
          <cell r="T762">
            <v>0</v>
          </cell>
          <cell r="U762">
            <v>0</v>
          </cell>
          <cell r="V762">
            <v>0</v>
          </cell>
          <cell r="W762">
            <v>0</v>
          </cell>
          <cell r="X762">
            <v>0</v>
          </cell>
          <cell r="Y762">
            <v>0</v>
          </cell>
          <cell r="Z762">
            <v>0</v>
          </cell>
          <cell r="AA762">
            <v>0</v>
          </cell>
          <cell r="AB762">
            <v>0</v>
          </cell>
          <cell r="AC762">
            <v>0</v>
          </cell>
          <cell r="AD762">
            <v>0</v>
          </cell>
          <cell r="AE762">
            <v>0</v>
          </cell>
          <cell r="AF762">
            <v>0</v>
          </cell>
          <cell r="AG762">
            <v>0</v>
          </cell>
          <cell r="AH762">
            <v>0</v>
          </cell>
          <cell r="AI762">
            <v>0</v>
          </cell>
          <cell r="AJ762">
            <v>0</v>
          </cell>
          <cell r="AK762">
            <v>0</v>
          </cell>
          <cell r="AL762">
            <v>0</v>
          </cell>
          <cell r="AM762">
            <v>0</v>
          </cell>
          <cell r="AN762">
            <v>0</v>
          </cell>
          <cell r="AO762">
            <v>0</v>
          </cell>
          <cell r="AP762">
            <v>0</v>
          </cell>
          <cell r="AQ762">
            <v>0</v>
          </cell>
          <cell r="AR762">
            <v>0</v>
          </cell>
          <cell r="AS762">
            <v>0</v>
          </cell>
          <cell r="AT762">
            <v>0</v>
          </cell>
          <cell r="AU762">
            <v>0</v>
          </cell>
        </row>
        <row r="763">
          <cell r="A763">
            <v>757</v>
          </cell>
          <cell r="B763" t="str">
            <v>E5. INSTITUCIONAL</v>
          </cell>
          <cell r="C763" t="str">
            <v>FORTALECER LAS CAPACIDADES DEL ESTADO CON ÉNFASIS EN LA ADMINISTRACIÓN DE JUSTICIA Y EFICIENCIA EN LOS PROCESOS DE REGULACIÓN Y CONTROL, CON DEPENDENCIA Y AUTONOMÍA</v>
          </cell>
          <cell r="D763" t="str">
            <v>FORTALECER LAS CAPACIDADES INSTITUCIONALES</v>
          </cell>
          <cell r="E763">
            <v>0</v>
          </cell>
          <cell r="F763" t="str">
            <v>01: ADMINISTRACIÓN CENTRAL</v>
          </cell>
          <cell r="G763" t="str">
            <v>COORDINACIÓN ZONAL 2</v>
          </cell>
          <cell r="H763" t="str">
            <v>SIN PROYECTO</v>
          </cell>
          <cell r="I763" t="str">
            <v>MANTENIMIENTO CORRECTIVO DE 2 UPS DE 20 KVA  DE LA COORDINACIÓN ZONAL 2 DE REGISTRO CIVIL, IDENTIFICACIÓN Y CEDULACIÓN</v>
          </cell>
          <cell r="J763" t="str">
            <v>NUEVO</v>
          </cell>
          <cell r="K763" t="str">
            <v>53</v>
          </cell>
          <cell r="L763">
            <v>530404</v>
          </cell>
          <cell r="M763" t="str">
            <v>Maquinarias y Equipos (Instalación, Mantenimiento y Reparación)</v>
          </cell>
          <cell r="N763">
            <v>1501</v>
          </cell>
          <cell r="O763">
            <v>2</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v>0</v>
          </cell>
          <cell r="AO763">
            <v>0</v>
          </cell>
          <cell r="AP763">
            <v>0</v>
          </cell>
          <cell r="AQ763">
            <v>0</v>
          </cell>
          <cell r="AR763">
            <v>0</v>
          </cell>
          <cell r="AS763">
            <v>0</v>
          </cell>
          <cell r="AT763">
            <v>0</v>
          </cell>
          <cell r="AU763">
            <v>0</v>
          </cell>
        </row>
        <row r="764">
          <cell r="A764">
            <v>758</v>
          </cell>
          <cell r="B764" t="str">
            <v>E5. INSTITUCIONAL</v>
          </cell>
          <cell r="C764" t="str">
            <v>FORTALECER LAS CAPACIDADES DEL ESTADO CON ÉNFASIS EN LA ADMINISTRACIÓN DE JUSTICIA Y EFICIENCIA EN LOS PROCESOS DE REGULACIÓN Y CONTROL, CON DEPENDENCIA Y AUTONOMÍA</v>
          </cell>
          <cell r="D764" t="str">
            <v>FORTALECER LAS CAPACIDADES INSTITUCIONALES</v>
          </cell>
          <cell r="E764">
            <v>0</v>
          </cell>
          <cell r="F764" t="str">
            <v>01: ADMINISTRACIÓN CENTRAL</v>
          </cell>
          <cell r="G764" t="str">
            <v>COORDINACIÓN ZONAL 2</v>
          </cell>
          <cell r="H764" t="str">
            <v>SIN PROYECTO</v>
          </cell>
          <cell r="I764" t="str">
            <v>ADQUISICIÓN DE SUMINISTROS DE OFICINA PARA LA COORDINACIÓN ZONAL 2</v>
          </cell>
          <cell r="J764" t="str">
            <v>NUEVO</v>
          </cell>
          <cell r="K764" t="str">
            <v>53</v>
          </cell>
          <cell r="L764">
            <v>530804</v>
          </cell>
          <cell r="M764" t="str">
            <v>Materiales de Oficina</v>
          </cell>
          <cell r="N764">
            <v>1501</v>
          </cell>
          <cell r="O764">
            <v>2</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cell r="AG764">
            <v>0</v>
          </cell>
          <cell r="AH764">
            <v>0</v>
          </cell>
          <cell r="AI764">
            <v>0</v>
          </cell>
          <cell r="AJ764">
            <v>0</v>
          </cell>
          <cell r="AK764">
            <v>0</v>
          </cell>
          <cell r="AL764">
            <v>0</v>
          </cell>
          <cell r="AM764">
            <v>0</v>
          </cell>
          <cell r="AN764">
            <v>0</v>
          </cell>
          <cell r="AO764">
            <v>0</v>
          </cell>
          <cell r="AP764">
            <v>0</v>
          </cell>
          <cell r="AQ764">
            <v>0</v>
          </cell>
          <cell r="AR764">
            <v>0</v>
          </cell>
          <cell r="AS764">
            <v>0</v>
          </cell>
          <cell r="AT764">
            <v>0</v>
          </cell>
          <cell r="AU764">
            <v>0</v>
          </cell>
        </row>
        <row r="765">
          <cell r="A765">
            <v>759</v>
          </cell>
          <cell r="B765" t="str">
            <v>E5. INSTITUCIONAL</v>
          </cell>
          <cell r="C765" t="str">
            <v>FORTALECER LAS CAPACIDADES DEL ESTADO CON ÉNFASIS EN LA ADMINISTRACIÓN DE JUSTICIA Y EFICIENCIA EN LOS PROCESOS DE REGULACIÓN Y CONTROL, CON DEPENDENCIA Y AUTONOMÍA</v>
          </cell>
          <cell r="D765" t="str">
            <v>FORTALECER LAS CAPACIDADES INSTITUCIONALES</v>
          </cell>
          <cell r="E765">
            <v>0</v>
          </cell>
          <cell r="F765" t="str">
            <v>01: ADMINISTRACIÓN CENTRAL</v>
          </cell>
          <cell r="G765" t="str">
            <v>COORDINACIÓN ZONAL 7</v>
          </cell>
          <cell r="H765" t="str">
            <v>SIN PROYECTO</v>
          </cell>
          <cell r="I765" t="str">
            <v>SERVICIO DE DISEÑO, IMPRESIÓN E INSTALACIÓN DE LETREROS EXTERNOS, MATERIAL INFORMATIVO PARA LA COORDINACIÓN ZONAL 7 DE REGISTRO CIVIL, IDENTIFICACIÓN Y CEDULACIÓN</v>
          </cell>
          <cell r="J765" t="str">
            <v>NUEVO</v>
          </cell>
          <cell r="K765">
            <v>53</v>
          </cell>
          <cell r="L765">
            <v>530204</v>
          </cell>
          <cell r="M765" t="str">
            <v>Edición, Impresión, Reproducción, Publicaciones, Suscripciones, Fotocopiado, Traducción, Empastado, Enmarcación, Serigrafía, Fotografía, Carnetización, Filmación e Imágenes Satelitales</v>
          </cell>
          <cell r="N765">
            <v>1101</v>
          </cell>
          <cell r="O765">
            <v>2</v>
          </cell>
          <cell r="P765">
            <v>0</v>
          </cell>
          <cell r="Q765">
            <v>0</v>
          </cell>
          <cell r="R765">
            <v>6300</v>
          </cell>
          <cell r="S765">
            <v>0</v>
          </cell>
          <cell r="T765">
            <v>0</v>
          </cell>
          <cell r="U765">
            <v>0</v>
          </cell>
          <cell r="V765">
            <v>0</v>
          </cell>
          <cell r="W765">
            <v>0</v>
          </cell>
          <cell r="X765">
            <v>0</v>
          </cell>
          <cell r="Y765">
            <v>0</v>
          </cell>
          <cell r="Z765">
            <v>0</v>
          </cell>
          <cell r="AA765">
            <v>0</v>
          </cell>
          <cell r="AB765">
            <v>0</v>
          </cell>
          <cell r="AC765">
            <v>0</v>
          </cell>
          <cell r="AD765">
            <v>6300</v>
          </cell>
          <cell r="AE765">
            <v>0</v>
          </cell>
          <cell r="AF765">
            <v>0</v>
          </cell>
          <cell r="AG765">
            <v>0</v>
          </cell>
          <cell r="AH765">
            <v>0</v>
          </cell>
          <cell r="AI765">
            <v>0</v>
          </cell>
          <cell r="AJ765">
            <v>0</v>
          </cell>
          <cell r="AK765">
            <v>0</v>
          </cell>
          <cell r="AL765">
            <v>0</v>
          </cell>
          <cell r="AM765">
            <v>0</v>
          </cell>
          <cell r="AN765">
            <v>0</v>
          </cell>
          <cell r="AO765">
            <v>0</v>
          </cell>
          <cell r="AP765">
            <v>0</v>
          </cell>
          <cell r="AQ765">
            <v>0</v>
          </cell>
          <cell r="AR765">
            <v>0</v>
          </cell>
          <cell r="AS765">
            <v>0</v>
          </cell>
          <cell r="AT765">
            <v>0</v>
          </cell>
          <cell r="AU765">
            <v>0</v>
          </cell>
        </row>
        <row r="766">
          <cell r="A766">
            <v>760</v>
          </cell>
          <cell r="B766" t="str">
            <v>E5. INSTITUCIONAL</v>
          </cell>
          <cell r="C766" t="str">
            <v>FORTALECER LAS CAPACIDADES DEL ESTADO CON ÉNFASIS EN LA ADMINISTRACIÓN DE JUSTICIA Y EFICIENCIA EN LOS PROCESOS DE REGULACIÓN Y CONTROL, CON DEPENDENCIA Y AUTONOMÍA</v>
          </cell>
          <cell r="D766" t="str">
            <v>FORTALECER LAS CAPACIDADES INSTITUCIONALES</v>
          </cell>
          <cell r="E766">
            <v>0</v>
          </cell>
          <cell r="F766" t="str">
            <v>01: ADMINISTRACIÓN CENTRAL</v>
          </cell>
          <cell r="G766" t="str">
            <v>COORDINACIÓN ZONAL 7</v>
          </cell>
          <cell r="H766" t="str">
            <v>SIN PROYECTO</v>
          </cell>
          <cell r="I766" t="str">
            <v>ADQUISICIÓN DE TONERS PARA LA COORDINACION ZONAL 7 DE REGISTRO CIVIL IDENTIFICACIÓN Y CEDULACIÓN</v>
          </cell>
          <cell r="J766" t="str">
            <v>NUEVO</v>
          </cell>
          <cell r="K766">
            <v>53</v>
          </cell>
          <cell r="L766">
            <v>530807</v>
          </cell>
          <cell r="M766" t="str">
            <v>Materiales de Impresión, Fotografía, Reproducción y Publicaciones</v>
          </cell>
          <cell r="N766">
            <v>1101</v>
          </cell>
          <cell r="O766">
            <v>2</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0</v>
          </cell>
          <cell r="AG766">
            <v>0</v>
          </cell>
          <cell r="AH766">
            <v>0</v>
          </cell>
          <cell r="AI766">
            <v>0</v>
          </cell>
          <cell r="AJ766">
            <v>0</v>
          </cell>
          <cell r="AK766">
            <v>0</v>
          </cell>
          <cell r="AL766">
            <v>0</v>
          </cell>
          <cell r="AM766">
            <v>0</v>
          </cell>
          <cell r="AN766">
            <v>0</v>
          </cell>
          <cell r="AO766">
            <v>0</v>
          </cell>
          <cell r="AP766">
            <v>0</v>
          </cell>
          <cell r="AQ766">
            <v>0</v>
          </cell>
          <cell r="AR766">
            <v>0</v>
          </cell>
          <cell r="AS766">
            <v>0</v>
          </cell>
          <cell r="AT766">
            <v>0</v>
          </cell>
          <cell r="AU766">
            <v>0</v>
          </cell>
        </row>
        <row r="767">
          <cell r="A767">
            <v>761</v>
          </cell>
          <cell r="B767" t="str">
            <v>E5. INSTITUCIONAL</v>
          </cell>
          <cell r="C767" t="str">
            <v>FORTALECER LAS CAPACIDADES DEL ESTADO CON ÉNFASIS EN LA ADMINISTRACIÓN DE JUSTICIA Y EFICIENCIA EN LOS PROCESOS DE REGULACIÓN Y CONTROL, CON DEPENDENCIA Y AUTONOMÍA</v>
          </cell>
          <cell r="D767" t="str">
            <v>FORTALECER LAS CAPACIDADES INSTITUCIONALES</v>
          </cell>
          <cell r="E767">
            <v>0</v>
          </cell>
          <cell r="F767" t="str">
            <v>01: ADMINISTRACIÓN CENTRAL</v>
          </cell>
          <cell r="G767" t="str">
            <v>COORDINACIÓN ZONAL 8</v>
          </cell>
          <cell r="H767" t="str">
            <v>SIN PROYECTO</v>
          </cell>
          <cell r="I767" t="str">
            <v>ADQUISICION DE ROLL UP PARA LAS AGENCIAS DE LA COORDINACION ZONAL 8 DE REGISTRO CIVIL  IDENTIFICACION Y CEDULACION </v>
          </cell>
          <cell r="J767" t="str">
            <v>NUEVO</v>
          </cell>
          <cell r="K767">
            <v>53</v>
          </cell>
          <cell r="L767">
            <v>531403</v>
          </cell>
          <cell r="M767" t="str">
            <v>Mobiliario</v>
          </cell>
          <cell r="N767">
            <v>901</v>
          </cell>
          <cell r="O767">
            <v>2</v>
          </cell>
          <cell r="P767">
            <v>0</v>
          </cell>
          <cell r="Q767">
            <v>0</v>
          </cell>
          <cell r="R767">
            <v>2100</v>
          </cell>
          <cell r="S767">
            <v>0</v>
          </cell>
          <cell r="T767">
            <v>0</v>
          </cell>
          <cell r="U767">
            <v>0</v>
          </cell>
          <cell r="V767">
            <v>0</v>
          </cell>
          <cell r="W767">
            <v>0</v>
          </cell>
          <cell r="X767">
            <v>0</v>
          </cell>
          <cell r="Y767">
            <v>0</v>
          </cell>
          <cell r="Z767">
            <v>0</v>
          </cell>
          <cell r="AA767">
            <v>0</v>
          </cell>
          <cell r="AB767">
            <v>0</v>
          </cell>
          <cell r="AC767">
            <v>0</v>
          </cell>
          <cell r="AD767">
            <v>2100</v>
          </cell>
          <cell r="AE767">
            <v>0</v>
          </cell>
          <cell r="AF767">
            <v>0</v>
          </cell>
          <cell r="AG767">
            <v>0</v>
          </cell>
          <cell r="AH767">
            <v>0</v>
          </cell>
          <cell r="AI767">
            <v>0</v>
          </cell>
          <cell r="AJ767">
            <v>0</v>
          </cell>
          <cell r="AK767">
            <v>0</v>
          </cell>
          <cell r="AL767">
            <v>0</v>
          </cell>
          <cell r="AM767">
            <v>0</v>
          </cell>
          <cell r="AN767">
            <v>0</v>
          </cell>
          <cell r="AO767">
            <v>0</v>
          </cell>
          <cell r="AP767">
            <v>0</v>
          </cell>
          <cell r="AQ767">
            <v>0</v>
          </cell>
          <cell r="AR767">
            <v>0</v>
          </cell>
          <cell r="AS767">
            <v>0</v>
          </cell>
          <cell r="AT767">
            <v>0</v>
          </cell>
          <cell r="AU767">
            <v>0</v>
          </cell>
        </row>
        <row r="768">
          <cell r="A768">
            <v>762</v>
          </cell>
          <cell r="B768" t="str">
            <v>E5. INSTITUCIONAL</v>
          </cell>
          <cell r="C768" t="str">
            <v>FORTALECER LAS CAPACIDADES DEL ESTADO CON ÉNFASIS EN LA ADMINISTRACIÓN DE JUSTICIA Y EFICIENCIA EN LOS PROCESOS DE REGULACIÓN Y CONTROL, CON DEPENDENCIA Y AUTONOMÍA</v>
          </cell>
          <cell r="D768" t="str">
            <v>FORTALECER LAS CAPACIDADES INSTITUCIONALES</v>
          </cell>
          <cell r="E768">
            <v>0</v>
          </cell>
          <cell r="F768" t="str">
            <v>01: ADMINISTRACIÓN CENTRAL</v>
          </cell>
          <cell r="G768" t="str">
            <v>COORDINACIÓN ZONAL 8</v>
          </cell>
          <cell r="H768" t="str">
            <v>SIN PROYECTO</v>
          </cell>
          <cell r="I768" t="str">
            <v>CAJA CHICA</v>
          </cell>
          <cell r="J768" t="str">
            <v>NUEVO</v>
          </cell>
          <cell r="K768" t="str">
            <v>53</v>
          </cell>
          <cell r="L768">
            <v>530255</v>
          </cell>
          <cell r="M768" t="str">
            <v>Combustibles</v>
          </cell>
          <cell r="N768">
            <v>901</v>
          </cell>
          <cell r="O768">
            <v>2</v>
          </cell>
          <cell r="P768">
            <v>0</v>
          </cell>
          <cell r="Q768">
            <v>0</v>
          </cell>
          <cell r="R768">
            <v>300</v>
          </cell>
          <cell r="S768">
            <v>0</v>
          </cell>
          <cell r="T768">
            <v>0</v>
          </cell>
          <cell r="U768">
            <v>0</v>
          </cell>
          <cell r="V768">
            <v>0</v>
          </cell>
          <cell r="W768">
            <v>0</v>
          </cell>
          <cell r="X768">
            <v>0</v>
          </cell>
          <cell r="Y768">
            <v>0</v>
          </cell>
          <cell r="Z768">
            <v>100</v>
          </cell>
          <cell r="AA768">
            <v>0</v>
          </cell>
          <cell r="AB768">
            <v>200</v>
          </cell>
          <cell r="AC768">
            <v>0</v>
          </cell>
          <cell r="AD768">
            <v>0</v>
          </cell>
          <cell r="AE768">
            <v>0</v>
          </cell>
          <cell r="AF768">
            <v>0</v>
          </cell>
          <cell r="AG768">
            <v>0</v>
          </cell>
          <cell r="AH768">
            <v>0</v>
          </cell>
          <cell r="AI768">
            <v>0</v>
          </cell>
          <cell r="AJ768">
            <v>0</v>
          </cell>
          <cell r="AK768">
            <v>0</v>
          </cell>
          <cell r="AL768">
            <v>0</v>
          </cell>
          <cell r="AM768">
            <v>0</v>
          </cell>
          <cell r="AN768">
            <v>0</v>
          </cell>
          <cell r="AO768">
            <v>0</v>
          </cell>
          <cell r="AP768">
            <v>0</v>
          </cell>
          <cell r="AQ768">
            <v>0</v>
          </cell>
          <cell r="AR768">
            <v>0</v>
          </cell>
          <cell r="AS768">
            <v>0</v>
          </cell>
          <cell r="AT768">
            <v>0</v>
          </cell>
          <cell r="AU768">
            <v>0</v>
          </cell>
        </row>
        <row r="769">
          <cell r="A769">
            <v>763</v>
          </cell>
          <cell r="B769" t="str">
            <v>E5. INSTITUCIONAL</v>
          </cell>
          <cell r="C769" t="str">
            <v>FORTALECER LAS CAPACIDADES DEL ESTADO CON ÉNFASIS EN LA ADMINISTRACIÓN DE JUSTICIA Y EFICIENCIA EN LOS PROCESOS DE REGULACIÓN Y CONTROL, CON DEPENDENCIA Y AUTONOMÍA</v>
          </cell>
          <cell r="D769" t="str">
            <v>FORTALECER LAS CAPACIDADES INSTITUCIONALES</v>
          </cell>
          <cell r="E769">
            <v>0</v>
          </cell>
          <cell r="F769" t="str">
            <v>01: ADMINISTRACIÓN CENTRAL</v>
          </cell>
          <cell r="G769" t="str">
            <v>COORDINACIÓN ZONAL 8</v>
          </cell>
          <cell r="H769" t="str">
            <v>SIN PROYECTO</v>
          </cell>
          <cell r="I769" t="str">
            <v>MANTENIMIENTO Y REPARACIÓN DE INMOBILIARIO DE LA COORDINACIÓN ZONAL 8 DE REGISTRO CIVIL  IDENTIFICACIÓN Y CEDULACION</v>
          </cell>
          <cell r="J769" t="str">
            <v>NUEVO</v>
          </cell>
          <cell r="K769" t="str">
            <v>53</v>
          </cell>
          <cell r="L769">
            <v>530403</v>
          </cell>
          <cell r="M769" t="str">
            <v>Mobiliarios (Instalación, Mantenimiento y Reparación)</v>
          </cell>
          <cell r="N769">
            <v>901</v>
          </cell>
          <cell r="O769">
            <v>2</v>
          </cell>
          <cell r="P769">
            <v>0</v>
          </cell>
          <cell r="Q769">
            <v>0</v>
          </cell>
          <cell r="R769">
            <v>2000</v>
          </cell>
          <cell r="S769">
            <v>0</v>
          </cell>
          <cell r="T769">
            <v>0</v>
          </cell>
          <cell r="U769">
            <v>0</v>
          </cell>
          <cell r="V769">
            <v>0</v>
          </cell>
          <cell r="W769">
            <v>0</v>
          </cell>
          <cell r="X769">
            <v>0</v>
          </cell>
          <cell r="Y769">
            <v>0</v>
          </cell>
          <cell r="Z769">
            <v>0</v>
          </cell>
          <cell r="AA769">
            <v>0</v>
          </cell>
          <cell r="AB769">
            <v>0</v>
          </cell>
          <cell r="AC769">
            <v>0</v>
          </cell>
          <cell r="AD769">
            <v>2000</v>
          </cell>
          <cell r="AE769">
            <v>0</v>
          </cell>
          <cell r="AF769">
            <v>0</v>
          </cell>
          <cell r="AG769">
            <v>0</v>
          </cell>
          <cell r="AH769">
            <v>0</v>
          </cell>
          <cell r="AI769">
            <v>0</v>
          </cell>
          <cell r="AJ769">
            <v>0</v>
          </cell>
          <cell r="AK769">
            <v>0</v>
          </cell>
          <cell r="AL769">
            <v>0</v>
          </cell>
          <cell r="AM769">
            <v>0</v>
          </cell>
          <cell r="AN769">
            <v>0</v>
          </cell>
          <cell r="AO769">
            <v>0</v>
          </cell>
          <cell r="AP769">
            <v>0</v>
          </cell>
          <cell r="AQ769">
            <v>0</v>
          </cell>
          <cell r="AR769">
            <v>0</v>
          </cell>
          <cell r="AS769">
            <v>0</v>
          </cell>
          <cell r="AT769">
            <v>0</v>
          </cell>
          <cell r="AU769">
            <v>0</v>
          </cell>
        </row>
        <row r="770">
          <cell r="A770">
            <v>764</v>
          </cell>
          <cell r="B770" t="str">
            <v>E5. INSTITUCIONAL</v>
          </cell>
          <cell r="C770" t="str">
            <v>FORTALECER LAS CAPACIDADES DEL ESTADO CON ÉNFASIS EN LA ADMINISTRACIÓN DE JUSTICIA Y EFICIENCIA EN LOS PROCESOS DE REGULACIÓN Y CONTROL, CON DEPENDENCIA Y AUTONOMÍA</v>
          </cell>
          <cell r="D770" t="str">
            <v>FORTALECER LAS CAPACIDADES INSTITUCIONALES</v>
          </cell>
          <cell r="E770">
            <v>0</v>
          </cell>
          <cell r="F770" t="str">
            <v>01: ADMINISTRACIÓN CENTRAL</v>
          </cell>
          <cell r="G770" t="str">
            <v>COORDINACIÓN ZONAL 8</v>
          </cell>
          <cell r="H770" t="str">
            <v>SIN PROYECTO</v>
          </cell>
          <cell r="I770" t="str">
            <v>ADQUISICIÓN DE SELLOS PARA LAS DIFERENTES AGENCIAS DE LA COORDINACIÓN ZONAL 8 DE REGISTRO CIVIL  IDENTIFICACIÓN Y CEDULACION</v>
          </cell>
          <cell r="J770" t="str">
            <v>NUEVO</v>
          </cell>
          <cell r="K770" t="str">
            <v>53</v>
          </cell>
          <cell r="L770">
            <v>530804</v>
          </cell>
          <cell r="M770" t="str">
            <v>Materiales de Oficina</v>
          </cell>
          <cell r="N770">
            <v>901</v>
          </cell>
          <cell r="O770">
            <v>2</v>
          </cell>
          <cell r="P770">
            <v>0</v>
          </cell>
          <cell r="Q770">
            <v>0</v>
          </cell>
          <cell r="R770">
            <v>1500</v>
          </cell>
          <cell r="S770">
            <v>0</v>
          </cell>
          <cell r="T770">
            <v>0</v>
          </cell>
          <cell r="U770">
            <v>0</v>
          </cell>
          <cell r="V770">
            <v>0</v>
          </cell>
          <cell r="W770">
            <v>0</v>
          </cell>
          <cell r="X770">
            <v>0</v>
          </cell>
          <cell r="Y770">
            <v>0</v>
          </cell>
          <cell r="Z770">
            <v>0</v>
          </cell>
          <cell r="AA770">
            <v>0</v>
          </cell>
          <cell r="AB770">
            <v>0</v>
          </cell>
          <cell r="AC770">
            <v>0</v>
          </cell>
          <cell r="AD770">
            <v>1500</v>
          </cell>
          <cell r="AE770">
            <v>0</v>
          </cell>
          <cell r="AF770">
            <v>0</v>
          </cell>
          <cell r="AG770">
            <v>0</v>
          </cell>
          <cell r="AH770">
            <v>0</v>
          </cell>
          <cell r="AI770">
            <v>0</v>
          </cell>
          <cell r="AJ770">
            <v>0</v>
          </cell>
          <cell r="AK770">
            <v>0</v>
          </cell>
          <cell r="AL770">
            <v>0</v>
          </cell>
          <cell r="AM770">
            <v>0</v>
          </cell>
          <cell r="AN770">
            <v>0</v>
          </cell>
          <cell r="AO770">
            <v>0</v>
          </cell>
          <cell r="AP770">
            <v>0</v>
          </cell>
          <cell r="AQ770">
            <v>0</v>
          </cell>
          <cell r="AR770">
            <v>0</v>
          </cell>
          <cell r="AS770">
            <v>0</v>
          </cell>
          <cell r="AT770">
            <v>0</v>
          </cell>
          <cell r="AU770">
            <v>0</v>
          </cell>
        </row>
        <row r="771">
          <cell r="A771">
            <v>765</v>
          </cell>
          <cell r="B771" t="str">
            <v>E5. INSTITUCIONAL</v>
          </cell>
          <cell r="C771" t="str">
            <v>FORTALECER LAS CAPACIDADES DEL ESTADO CON ÉNFASIS EN LA ADMINISTRACIÓN DE JUSTICIA Y EFICIENCIA EN LOS PROCESOS DE REGULACIÓN Y CONTROL, CON DEPENDENCIA Y AUTONOMÍA</v>
          </cell>
          <cell r="D771" t="str">
            <v>FORTALECER LAS CAPACIDADES INSTITUCIONALES</v>
          </cell>
          <cell r="E771">
            <v>0</v>
          </cell>
          <cell r="F771" t="str">
            <v>01: ADMINISTRACIÓN CENTRAL</v>
          </cell>
          <cell r="G771" t="str">
            <v>COORDINACIÓN ZONAL 8</v>
          </cell>
          <cell r="H771" t="str">
            <v>SIN PROYECTO</v>
          </cell>
          <cell r="I771" t="str">
            <v>ADQUISICIÓN DE ROLLOS DE PAPEL TÉRMICO PARA LOS EQUIPOS DE IMPRESIÓN DE LA COORDINACIÓN ZONAL 8 DE REGISTRO CIVIL  IDENTIFICACIÓN Y CEDULACION</v>
          </cell>
          <cell r="J771" t="str">
            <v>NUEVO</v>
          </cell>
          <cell r="K771">
            <v>53</v>
          </cell>
          <cell r="L771">
            <v>530804</v>
          </cell>
          <cell r="M771" t="str">
            <v>Materiales de Oficina</v>
          </cell>
          <cell r="N771">
            <v>901</v>
          </cell>
          <cell r="O771">
            <v>2</v>
          </cell>
          <cell r="P771">
            <v>0</v>
          </cell>
          <cell r="Q771">
            <v>0</v>
          </cell>
          <cell r="R771">
            <v>13000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13000</v>
          </cell>
          <cell r="AG771">
            <v>0</v>
          </cell>
          <cell r="AH771">
            <v>0</v>
          </cell>
          <cell r="AI771">
            <v>0</v>
          </cell>
          <cell r="AJ771">
            <v>0</v>
          </cell>
          <cell r="AK771">
            <v>0</v>
          </cell>
          <cell r="AL771">
            <v>0</v>
          </cell>
          <cell r="AM771">
            <v>0</v>
          </cell>
          <cell r="AN771">
            <v>0</v>
          </cell>
          <cell r="AO771">
            <v>0</v>
          </cell>
          <cell r="AP771">
            <v>0</v>
          </cell>
          <cell r="AQ771">
            <v>0</v>
          </cell>
          <cell r="AR771">
            <v>0</v>
          </cell>
          <cell r="AS771">
            <v>0</v>
          </cell>
          <cell r="AT771">
            <v>0</v>
          </cell>
          <cell r="AU771">
            <v>0</v>
          </cell>
        </row>
        <row r="772">
          <cell r="A772">
            <v>766</v>
          </cell>
          <cell r="B772" t="str">
            <v>E5. INSTITUCIONAL</v>
          </cell>
          <cell r="C772" t="str">
            <v>FORTALECER LAS CAPACIDADES DEL ESTADO CON ÉNFASIS EN LA ADMINISTRACIÓN DE JUSTICIA Y EFICIENCIA EN LOS PROCESOS DE REGULACIÓN Y CONTROL, CON DEPENDENCIA Y AUTONOMÍA</v>
          </cell>
          <cell r="D772" t="str">
            <v>FORTALECER LAS CAPACIDADES INSTITUCIONALES</v>
          </cell>
          <cell r="E772">
            <v>0</v>
          </cell>
          <cell r="F772" t="str">
            <v>01: ADMINISTRACIÓN CENTRAL</v>
          </cell>
          <cell r="G772" t="str">
            <v>COORDINACIÓN ZONAL 8</v>
          </cell>
          <cell r="H772" t="str">
            <v>SIN PROYECTO</v>
          </cell>
          <cell r="I772" t="str">
            <v>CAJA CHICA TRANSPORTE</v>
          </cell>
          <cell r="J772" t="str">
            <v>ARRASTRE</v>
          </cell>
          <cell r="K772" t="str">
            <v>57</v>
          </cell>
          <cell r="L772">
            <v>570102</v>
          </cell>
          <cell r="M772" t="str">
            <v>Tasas Generales, Impuestos, Contribuciones, Permisos, Licencias y Patentes</v>
          </cell>
          <cell r="N772">
            <v>901</v>
          </cell>
          <cell r="O772">
            <v>2</v>
          </cell>
          <cell r="P772">
            <v>0</v>
          </cell>
          <cell r="Q772">
            <v>0</v>
          </cell>
          <cell r="R772">
            <v>37</v>
          </cell>
          <cell r="S772">
            <v>0</v>
          </cell>
          <cell r="T772">
            <v>0</v>
          </cell>
          <cell r="U772">
            <v>0</v>
          </cell>
          <cell r="V772">
            <v>0</v>
          </cell>
          <cell r="W772">
            <v>0</v>
          </cell>
          <cell r="X772">
            <v>0</v>
          </cell>
          <cell r="Y772">
            <v>0</v>
          </cell>
          <cell r="Z772">
            <v>0</v>
          </cell>
          <cell r="AA772">
            <v>0</v>
          </cell>
          <cell r="AB772">
            <v>37</v>
          </cell>
          <cell r="AC772">
            <v>0</v>
          </cell>
          <cell r="AD772">
            <v>0</v>
          </cell>
          <cell r="AE772">
            <v>0</v>
          </cell>
          <cell r="AF772">
            <v>0</v>
          </cell>
          <cell r="AG772">
            <v>0</v>
          </cell>
          <cell r="AH772">
            <v>0</v>
          </cell>
          <cell r="AI772">
            <v>0</v>
          </cell>
          <cell r="AJ772">
            <v>0</v>
          </cell>
          <cell r="AK772">
            <v>0</v>
          </cell>
          <cell r="AL772">
            <v>0</v>
          </cell>
          <cell r="AM772">
            <v>0</v>
          </cell>
          <cell r="AN772">
            <v>0</v>
          </cell>
          <cell r="AO772">
            <v>0</v>
          </cell>
          <cell r="AP772">
            <v>0</v>
          </cell>
          <cell r="AQ772">
            <v>0</v>
          </cell>
          <cell r="AR772">
            <v>0</v>
          </cell>
          <cell r="AS772">
            <v>0</v>
          </cell>
          <cell r="AT772">
            <v>0</v>
          </cell>
          <cell r="AU772">
            <v>0</v>
          </cell>
        </row>
        <row r="773">
          <cell r="A773">
            <v>767</v>
          </cell>
          <cell r="B773" t="str">
            <v>E5. INSTITUCIONAL</v>
          </cell>
          <cell r="C773" t="str">
            <v>FORTALECER LAS CAPACIDADES DEL ESTADO CON ÉNFASIS EN LA ADMINISTRACIÓN DE JUSTICIA Y EFICIENCIA EN LOS PROCESOS DE REGULACIÓN Y CONTROL, CON DEPENDENCIA Y AUTONOMÍA</v>
          </cell>
          <cell r="D773" t="str">
            <v>FORTALECER LAS CAPACIDADES INSTITUCIONALES</v>
          </cell>
          <cell r="E773">
            <v>0</v>
          </cell>
          <cell r="F773" t="str">
            <v>01: ADMINISTRACIÓN CENTRAL</v>
          </cell>
          <cell r="G773" t="str">
            <v>COORDINACIÓN ZONAL 6</v>
          </cell>
          <cell r="H773" t="str">
            <v>SIN PROYECTO</v>
          </cell>
          <cell r="I773" t="str">
            <v>ADQUISICIÓN DE SUMINISTROS DE FERRETERÍA, CARPINTERÍA, PLOMERÍA, CONSTRUCCIÓN, ELECTRICOS Y EQUIPOS PARA LAS AGENCIAS DE LA COORDINACIÓN ZONAL 6</v>
          </cell>
          <cell r="J773" t="str">
            <v>NUEVO</v>
          </cell>
          <cell r="K773">
            <v>53</v>
          </cell>
          <cell r="L773">
            <v>530811</v>
          </cell>
          <cell r="M773" t="str">
            <v>Insumos, Materiales y Suministros para Construcción, Electricidad, Plomería, Carpintería, Señalización Vial, Navegación, Contra Incendios y Placas</v>
          </cell>
          <cell r="N773">
            <v>101</v>
          </cell>
          <cell r="O773">
            <v>2</v>
          </cell>
          <cell r="P773">
            <v>0</v>
          </cell>
          <cell r="Q773">
            <v>0</v>
          </cell>
          <cell r="R773">
            <v>3158.7</v>
          </cell>
          <cell r="S773">
            <v>0</v>
          </cell>
          <cell r="T773">
            <v>0</v>
          </cell>
          <cell r="U773">
            <v>0</v>
          </cell>
          <cell r="V773">
            <v>0</v>
          </cell>
          <cell r="W773">
            <v>0</v>
          </cell>
          <cell r="X773">
            <v>0</v>
          </cell>
          <cell r="Y773">
            <v>0</v>
          </cell>
          <cell r="Z773">
            <v>0</v>
          </cell>
          <cell r="AA773">
            <v>0</v>
          </cell>
          <cell r="AB773">
            <v>3158.7</v>
          </cell>
          <cell r="AC773">
            <v>0</v>
          </cell>
          <cell r="AD773">
            <v>0</v>
          </cell>
          <cell r="AE773">
            <v>0</v>
          </cell>
          <cell r="AF773">
            <v>0</v>
          </cell>
          <cell r="AG773">
            <v>0</v>
          </cell>
          <cell r="AH773">
            <v>0</v>
          </cell>
          <cell r="AI773">
            <v>0</v>
          </cell>
          <cell r="AJ773">
            <v>0</v>
          </cell>
          <cell r="AK773">
            <v>0</v>
          </cell>
          <cell r="AL773">
            <v>0</v>
          </cell>
          <cell r="AM773">
            <v>0</v>
          </cell>
          <cell r="AN773">
            <v>0</v>
          </cell>
          <cell r="AO773">
            <v>0</v>
          </cell>
          <cell r="AP773">
            <v>0</v>
          </cell>
          <cell r="AQ773">
            <v>0</v>
          </cell>
          <cell r="AR773">
            <v>0</v>
          </cell>
          <cell r="AS773">
            <v>0</v>
          </cell>
          <cell r="AT773">
            <v>0</v>
          </cell>
          <cell r="AU773">
            <v>0</v>
          </cell>
        </row>
        <row r="774">
          <cell r="A774">
            <v>768</v>
          </cell>
          <cell r="B774" t="str">
            <v>E5. INSTITUCIONAL</v>
          </cell>
          <cell r="C774" t="str">
            <v>FORTALECER LAS CAPACIDADES DEL ESTADO CON ÉNFASIS EN LA ADMINISTRACIÓN DE JUSTICIA Y EFICIENCIA EN LOS PROCESOS DE REGULACIÓN Y CONTROL, CON DEPENDENCIA Y AUTONOMÍA</v>
          </cell>
          <cell r="D774" t="str">
            <v>FORTALECER LAS CAPACIDADES INSTITUCIONALES</v>
          </cell>
          <cell r="E774">
            <v>0</v>
          </cell>
          <cell r="F774" t="str">
            <v>01: ADMINISTRACIÓN CENTRAL</v>
          </cell>
          <cell r="G774" t="str">
            <v>COORDINACIÓN ZONAL 6</v>
          </cell>
          <cell r="H774" t="str">
            <v>SIN PROYECTO</v>
          </cell>
          <cell r="I774" t="str">
            <v>ADQUISICIÓN DE SUMINISTROS DE FERRETERÍA, CARPINTERÍA, PLOMERÍA, CONSTRUCCIÓN, ELECTRICOS Y EQUIPOS PARA LAS AGENCIAS DE LA COORDINACIÓN ZONAL 6</v>
          </cell>
          <cell r="J774" t="str">
            <v>NUEVO</v>
          </cell>
          <cell r="K774">
            <v>53</v>
          </cell>
          <cell r="L774">
            <v>530813</v>
          </cell>
          <cell r="M774" t="str">
            <v>Repuestos y Accesorios</v>
          </cell>
          <cell r="N774">
            <v>101</v>
          </cell>
          <cell r="O774">
            <v>2</v>
          </cell>
          <cell r="P774">
            <v>0</v>
          </cell>
          <cell r="Q774">
            <v>0</v>
          </cell>
          <cell r="R774">
            <v>241.47</v>
          </cell>
          <cell r="S774">
            <v>0</v>
          </cell>
          <cell r="T774">
            <v>0</v>
          </cell>
          <cell r="U774">
            <v>0</v>
          </cell>
          <cell r="V774">
            <v>0</v>
          </cell>
          <cell r="W774">
            <v>0</v>
          </cell>
          <cell r="X774">
            <v>0</v>
          </cell>
          <cell r="Y774">
            <v>0</v>
          </cell>
          <cell r="Z774">
            <v>0</v>
          </cell>
          <cell r="AA774">
            <v>0</v>
          </cell>
          <cell r="AB774">
            <v>241.47</v>
          </cell>
          <cell r="AC774">
            <v>0</v>
          </cell>
          <cell r="AD774">
            <v>0</v>
          </cell>
          <cell r="AE774">
            <v>0</v>
          </cell>
          <cell r="AF774">
            <v>0</v>
          </cell>
          <cell r="AG774">
            <v>0</v>
          </cell>
          <cell r="AH774">
            <v>0</v>
          </cell>
          <cell r="AI774">
            <v>0</v>
          </cell>
          <cell r="AJ774">
            <v>0</v>
          </cell>
          <cell r="AK774">
            <v>0</v>
          </cell>
          <cell r="AL774">
            <v>0</v>
          </cell>
          <cell r="AM774">
            <v>0</v>
          </cell>
          <cell r="AN774">
            <v>0</v>
          </cell>
          <cell r="AO774">
            <v>0</v>
          </cell>
          <cell r="AP774">
            <v>0</v>
          </cell>
          <cell r="AQ774">
            <v>0</v>
          </cell>
          <cell r="AR774">
            <v>0</v>
          </cell>
          <cell r="AS774">
            <v>0</v>
          </cell>
          <cell r="AT774">
            <v>0</v>
          </cell>
          <cell r="AU774">
            <v>0</v>
          </cell>
        </row>
        <row r="775">
          <cell r="A775">
            <v>769</v>
          </cell>
          <cell r="B775" t="str">
            <v>E5. INSTITUCIONAL</v>
          </cell>
          <cell r="C775" t="str">
            <v>FORTALECER LAS CAPACIDADES DEL ESTADO CON ÉNFASIS EN LA ADMINISTRACIÓN DE JUSTICIA Y EFICIENCIA EN LOS PROCESOS DE REGULACIÓN Y CONTROL, CON DEPENDENCIA Y AUTONOMÍA</v>
          </cell>
          <cell r="D775" t="str">
            <v>FORTALECER LAS CAPACIDADES INSTITUCIONALES</v>
          </cell>
          <cell r="E775">
            <v>0</v>
          </cell>
          <cell r="F775" t="str">
            <v>01: ADMINISTRACIÓN CENTRAL</v>
          </cell>
          <cell r="G775" t="str">
            <v>COORDINACIÓN ZONAL 6</v>
          </cell>
          <cell r="H775" t="str">
            <v>SIN PROYECTO</v>
          </cell>
          <cell r="I775" t="str">
            <v>ADQUISICIÓN DE SUMINISTROS DE FERRETERÍA, CARPINTERÍA, PLOMERÍA, CONSTRUCCIÓN, ELECTRICOS Y EQUIPOS PARA LAS AGENCIAS DE LA COORDINACIÓN ZONAL 6</v>
          </cell>
          <cell r="J775" t="str">
            <v>NUEVO</v>
          </cell>
          <cell r="K775">
            <v>53</v>
          </cell>
          <cell r="L775">
            <v>531404</v>
          </cell>
          <cell r="M775" t="str">
            <v>Maquinarias y Equipos</v>
          </cell>
          <cell r="N775">
            <v>101</v>
          </cell>
          <cell r="O775">
            <v>2</v>
          </cell>
          <cell r="P775">
            <v>0</v>
          </cell>
          <cell r="Q775">
            <v>0</v>
          </cell>
          <cell r="R775">
            <v>2096</v>
          </cell>
          <cell r="S775">
            <v>0</v>
          </cell>
          <cell r="T775">
            <v>0</v>
          </cell>
          <cell r="U775">
            <v>0</v>
          </cell>
          <cell r="V775">
            <v>0</v>
          </cell>
          <cell r="W775">
            <v>0</v>
          </cell>
          <cell r="X775">
            <v>0</v>
          </cell>
          <cell r="Y775">
            <v>0</v>
          </cell>
          <cell r="Z775">
            <v>0</v>
          </cell>
          <cell r="AA775">
            <v>0</v>
          </cell>
          <cell r="AB775">
            <v>2096</v>
          </cell>
          <cell r="AC775">
            <v>0</v>
          </cell>
          <cell r="AD775">
            <v>0</v>
          </cell>
          <cell r="AE775">
            <v>0</v>
          </cell>
          <cell r="AF775">
            <v>0</v>
          </cell>
          <cell r="AG775">
            <v>0</v>
          </cell>
          <cell r="AH775">
            <v>0</v>
          </cell>
          <cell r="AI775">
            <v>0</v>
          </cell>
          <cell r="AJ775">
            <v>0</v>
          </cell>
          <cell r="AK775">
            <v>0</v>
          </cell>
          <cell r="AL775">
            <v>0</v>
          </cell>
          <cell r="AM775">
            <v>0</v>
          </cell>
          <cell r="AN775">
            <v>0</v>
          </cell>
          <cell r="AO775">
            <v>0</v>
          </cell>
          <cell r="AP775">
            <v>0</v>
          </cell>
          <cell r="AQ775">
            <v>0</v>
          </cell>
          <cell r="AR775">
            <v>0</v>
          </cell>
          <cell r="AS775">
            <v>0</v>
          </cell>
          <cell r="AT775">
            <v>0</v>
          </cell>
          <cell r="AU775">
            <v>0</v>
          </cell>
        </row>
        <row r="776">
          <cell r="A776">
            <v>770</v>
          </cell>
          <cell r="B776" t="str">
            <v>E5. INSTITUCIONAL</v>
          </cell>
          <cell r="C776" t="str">
            <v>FORTALECER LAS CAPACIDADES DEL ESTADO CON ÉNFASIS EN LA ADMINISTRACIÓN DE JUSTICIA Y EFICIENCIA EN LOS PROCESOS DE REGULACIÓN Y CONTROL, CON DEPENDENCIA Y AUTONOMÍA</v>
          </cell>
          <cell r="D776" t="str">
            <v>FORTALECER LAS CAPACIDADES INSTITUCIONALES</v>
          </cell>
          <cell r="E776">
            <v>0</v>
          </cell>
          <cell r="F776" t="str">
            <v>01: ADMINISTRACIÓN CENTRAL</v>
          </cell>
          <cell r="G776" t="str">
            <v>COORDINACIÓN ZONAL 6</v>
          </cell>
          <cell r="H776" t="str">
            <v>SIN PROYECTO</v>
          </cell>
          <cell r="I776" t="str">
            <v>ADQUISICIÓN DE SUMINISTROS DE FERRETERÍA, CARPINTERÍA, PLOMERÍA, CONSTRUCCIÓN, ELECTRICOS Y EQUIPOS PARA LAS AGENCIAS DE LA COORDINACIÓN ZONAL 6</v>
          </cell>
          <cell r="J776" t="str">
            <v>NUEVO</v>
          </cell>
          <cell r="K776">
            <v>53</v>
          </cell>
          <cell r="L776">
            <v>531406</v>
          </cell>
          <cell r="M776" t="str">
            <v>Herramientas y Equipos menores</v>
          </cell>
          <cell r="N776">
            <v>101</v>
          </cell>
          <cell r="O776">
            <v>2</v>
          </cell>
          <cell r="P776">
            <v>0</v>
          </cell>
          <cell r="Q776">
            <v>0</v>
          </cell>
          <cell r="R776">
            <v>1153.83</v>
          </cell>
          <cell r="S776">
            <v>0</v>
          </cell>
          <cell r="T776">
            <v>0</v>
          </cell>
          <cell r="U776">
            <v>0</v>
          </cell>
          <cell r="V776">
            <v>0</v>
          </cell>
          <cell r="W776">
            <v>0</v>
          </cell>
          <cell r="X776">
            <v>0</v>
          </cell>
          <cell r="Y776">
            <v>0</v>
          </cell>
          <cell r="Z776">
            <v>0</v>
          </cell>
          <cell r="AA776">
            <v>0</v>
          </cell>
          <cell r="AB776">
            <v>1153.83</v>
          </cell>
          <cell r="AC776">
            <v>0</v>
          </cell>
          <cell r="AD776">
            <v>0</v>
          </cell>
          <cell r="AE776">
            <v>0</v>
          </cell>
          <cell r="AF776">
            <v>0</v>
          </cell>
          <cell r="AG776">
            <v>0</v>
          </cell>
          <cell r="AH776">
            <v>0</v>
          </cell>
          <cell r="AI776">
            <v>0</v>
          </cell>
          <cell r="AJ776">
            <v>0</v>
          </cell>
          <cell r="AK776">
            <v>0</v>
          </cell>
          <cell r="AL776">
            <v>0</v>
          </cell>
          <cell r="AM776">
            <v>0</v>
          </cell>
          <cell r="AN776">
            <v>0</v>
          </cell>
          <cell r="AO776">
            <v>0</v>
          </cell>
          <cell r="AP776">
            <v>0</v>
          </cell>
          <cell r="AQ776">
            <v>0</v>
          </cell>
          <cell r="AR776">
            <v>0</v>
          </cell>
          <cell r="AS776">
            <v>0</v>
          </cell>
          <cell r="AT776">
            <v>0</v>
          </cell>
          <cell r="AU776">
            <v>0</v>
          </cell>
        </row>
        <row r="777">
          <cell r="A777">
            <v>780</v>
          </cell>
          <cell r="B777" t="str">
            <v>E5. INSTITUCIONAL</v>
          </cell>
          <cell r="C777" t="str">
            <v>FORTALECER LAS CAPACIDADES DEL ESTADO CON ÉNFASIS EN LA ADMINISTRACIÓN DE JUSTICIA Y EFICIENCIA EN LOS PROCESOS DE REGULACIÓN Y CONTROL, CON DEPENDENCIA Y AUTONOMÍA</v>
          </cell>
          <cell r="D777" t="str">
            <v>FORTALECER LAS CAPACIDADES INSTITUCIONALES</v>
          </cell>
          <cell r="E777">
            <v>0</v>
          </cell>
          <cell r="F777" t="str">
            <v>01: ADMINISTRACIÓN CENTRAL</v>
          </cell>
          <cell r="G777" t="str">
            <v>COORDINACIÓN ZONAL 5</v>
          </cell>
          <cell r="H777" t="str">
            <v>SIN PROYECTO</v>
          </cell>
          <cell r="I777" t="str">
            <v>CANCELACIÓN DE PERMISO DE FUNCIONAMIENTO DE LA AGENCIA MILAGRO Y LA COORDINACIÓ Z ONAL 5 DEL REGISTRO CIVIL, IDENTIFICACIÓN Y CEDULACIÓN</v>
          </cell>
          <cell r="J777" t="str">
            <v>NUEVO</v>
          </cell>
          <cell r="K777" t="str">
            <v>57</v>
          </cell>
          <cell r="L777">
            <v>570102</v>
          </cell>
          <cell r="M777" t="str">
            <v>Tasas Generales, Impuestos, Contribuciones, Permisos, Licencias y Patentes</v>
          </cell>
          <cell r="N777">
            <v>910</v>
          </cell>
          <cell r="O777">
            <v>2</v>
          </cell>
          <cell r="P777">
            <v>0</v>
          </cell>
          <cell r="Q777">
            <v>0</v>
          </cell>
          <cell r="R777">
            <v>474.91</v>
          </cell>
          <cell r="S777">
            <v>0</v>
          </cell>
          <cell r="T777">
            <v>0</v>
          </cell>
          <cell r="U777">
            <v>0</v>
          </cell>
          <cell r="V777">
            <v>0</v>
          </cell>
          <cell r="W777">
            <v>0</v>
          </cell>
          <cell r="X777">
            <v>0</v>
          </cell>
          <cell r="Y777">
            <v>0</v>
          </cell>
          <cell r="Z777">
            <v>0</v>
          </cell>
          <cell r="AA777">
            <v>0</v>
          </cell>
          <cell r="AB777">
            <v>474.91</v>
          </cell>
          <cell r="AC777">
            <v>0</v>
          </cell>
          <cell r="AD777">
            <v>0</v>
          </cell>
          <cell r="AE777">
            <v>0</v>
          </cell>
          <cell r="AF777">
            <v>0</v>
          </cell>
          <cell r="AG777">
            <v>0</v>
          </cell>
          <cell r="AH777">
            <v>0</v>
          </cell>
          <cell r="AI777">
            <v>0</v>
          </cell>
          <cell r="AJ777">
            <v>0</v>
          </cell>
          <cell r="AK777">
            <v>0</v>
          </cell>
          <cell r="AL777">
            <v>0</v>
          </cell>
          <cell r="AM777">
            <v>0</v>
          </cell>
          <cell r="AN777">
            <v>0</v>
          </cell>
          <cell r="AO777">
            <v>0</v>
          </cell>
          <cell r="AP777">
            <v>0</v>
          </cell>
          <cell r="AQ777">
            <v>0</v>
          </cell>
          <cell r="AR777">
            <v>0</v>
          </cell>
          <cell r="AS777">
            <v>0</v>
          </cell>
          <cell r="AT777">
            <v>0</v>
          </cell>
          <cell r="AU777">
            <v>0</v>
          </cell>
        </row>
        <row r="778">
          <cell r="A778">
            <v>781</v>
          </cell>
          <cell r="B778" t="str">
            <v>E5. INSTITUCIONAL</v>
          </cell>
          <cell r="C778" t="str">
            <v>FORTALECER LAS CAPACIDADES DEL ESTADO CON ÉNFASIS EN LA ADMINISTRACIÓN DE JUSTICIA Y EFICIENCIA EN LOS PROCESOS DE REGULACIÓN Y CONTROL, CON DEPENDENCIA Y AUTONOMÍA</v>
          </cell>
          <cell r="D778" t="str">
            <v>FORTALECER LAS CAPACIDADES INSTITUCIONALES</v>
          </cell>
          <cell r="E778">
            <v>0</v>
          </cell>
          <cell r="F778" t="str">
            <v>01: ADMINISTRACIÓN CENTRAL</v>
          </cell>
          <cell r="G778" t="str">
            <v>COORDINACIÓN ZONAL 3</v>
          </cell>
          <cell r="H778" t="str">
            <v>SIN PROYECTO</v>
          </cell>
          <cell r="I778" t="str">
            <v>ELABORACIÓN DE BRANDEO INSTITUCIONAL PARA LAS AGENCIAS DE LA COORDINACIÓN ZONAL 3</v>
          </cell>
          <cell r="J778" t="str">
            <v>NUEVO</v>
          </cell>
          <cell r="K778" t="str">
            <v>53</v>
          </cell>
          <cell r="L778">
            <v>530204</v>
          </cell>
          <cell r="M778" t="str">
            <v>Edición,Impresión,Reproducción,Publicaciones,Suscripciones,Fotocopiado,Traducción,Empastado,Enmarcación,Serigrafía, Fotografía, Carnetización, Filmación e Imágenes Satelitales.</v>
          </cell>
          <cell r="N778">
            <v>201</v>
          </cell>
          <cell r="O778">
            <v>2</v>
          </cell>
          <cell r="P778">
            <v>0</v>
          </cell>
          <cell r="Q778">
            <v>0</v>
          </cell>
          <cell r="R778">
            <v>1009.37</v>
          </cell>
          <cell r="S778">
            <v>0</v>
          </cell>
          <cell r="T778">
            <v>0</v>
          </cell>
          <cell r="U778">
            <v>0</v>
          </cell>
          <cell r="V778">
            <v>0</v>
          </cell>
          <cell r="W778">
            <v>0</v>
          </cell>
          <cell r="X778">
            <v>0</v>
          </cell>
          <cell r="Y778">
            <v>0</v>
          </cell>
          <cell r="Z778">
            <v>0</v>
          </cell>
          <cell r="AA778">
            <v>0</v>
          </cell>
          <cell r="AB778">
            <v>0</v>
          </cell>
          <cell r="AC778">
            <v>0</v>
          </cell>
          <cell r="AD778">
            <v>1009.37</v>
          </cell>
          <cell r="AE778">
            <v>0</v>
          </cell>
          <cell r="AF778">
            <v>0</v>
          </cell>
          <cell r="AG778">
            <v>0</v>
          </cell>
          <cell r="AH778">
            <v>0</v>
          </cell>
          <cell r="AI778">
            <v>0</v>
          </cell>
          <cell r="AJ778">
            <v>0</v>
          </cell>
          <cell r="AK778">
            <v>0</v>
          </cell>
          <cell r="AL778">
            <v>0</v>
          </cell>
          <cell r="AM778">
            <v>0</v>
          </cell>
          <cell r="AN778">
            <v>0</v>
          </cell>
          <cell r="AO778">
            <v>0</v>
          </cell>
          <cell r="AP778">
            <v>0</v>
          </cell>
          <cell r="AQ778">
            <v>0</v>
          </cell>
          <cell r="AR778">
            <v>0</v>
          </cell>
          <cell r="AS778">
            <v>0</v>
          </cell>
          <cell r="AT778">
            <v>0</v>
          </cell>
          <cell r="AU778">
            <v>0</v>
          </cell>
        </row>
        <row r="779">
          <cell r="A779">
            <v>782</v>
          </cell>
          <cell r="B779" t="str">
            <v>E5. INSTITUCIONAL</v>
          </cell>
          <cell r="C779" t="str">
            <v>FORTALECER LAS CAPACIDADES DEL ESTADO CON ÉNFASIS EN LA ADMINISTRACIÓN DE JUSTICIA Y EFICIENCIA EN LOS PROCESOS DE REGULACIÓN Y CONTROL, CON DEPENDENCIA Y AUTONOMÍA</v>
          </cell>
          <cell r="D779" t="str">
            <v>FORTALECER LAS CAPACIDADES INSTITUCIONALES</v>
          </cell>
          <cell r="E779">
            <v>0</v>
          </cell>
          <cell r="F779" t="str">
            <v>01: ADMINISTRACIÓN CENTRAL</v>
          </cell>
          <cell r="G779" t="str">
            <v>COORDINACIÓN ZONAL 3</v>
          </cell>
          <cell r="H779" t="str">
            <v>SIN PROYECTO</v>
          </cell>
          <cell r="I779" t="str">
            <v>ELABORACIÓN DE BRANDEO INSTITUCIONAL PARA LAS AGENCIAS DE LA COORDINACIÓN ZONAL 3</v>
          </cell>
          <cell r="J779" t="str">
            <v>NUEVO</v>
          </cell>
          <cell r="K779" t="str">
            <v>53</v>
          </cell>
          <cell r="L779">
            <v>530204</v>
          </cell>
          <cell r="M779" t="str">
            <v>Edición,Impresión,Reproducción,Publicaciones,Suscripciones,Fotocopiado,Traducción,Empastado,Enmarcación,Serigrafía, Fotografía, Carnetización, Filmación e Imágenes Satelitales.</v>
          </cell>
          <cell r="N779">
            <v>501</v>
          </cell>
          <cell r="O779">
            <v>2</v>
          </cell>
          <cell r="P779">
            <v>0</v>
          </cell>
          <cell r="Q779">
            <v>0</v>
          </cell>
          <cell r="R779">
            <v>800</v>
          </cell>
          <cell r="S779">
            <v>0</v>
          </cell>
          <cell r="T779">
            <v>0</v>
          </cell>
          <cell r="U779">
            <v>0</v>
          </cell>
          <cell r="V779">
            <v>0</v>
          </cell>
          <cell r="W779">
            <v>0</v>
          </cell>
          <cell r="X779">
            <v>0</v>
          </cell>
          <cell r="Y779">
            <v>0</v>
          </cell>
          <cell r="Z779">
            <v>0</v>
          </cell>
          <cell r="AA779">
            <v>0</v>
          </cell>
          <cell r="AB779">
            <v>0</v>
          </cell>
          <cell r="AC779">
            <v>0</v>
          </cell>
          <cell r="AD779">
            <v>800</v>
          </cell>
          <cell r="AE779">
            <v>0</v>
          </cell>
          <cell r="AF779">
            <v>0</v>
          </cell>
          <cell r="AG779">
            <v>0</v>
          </cell>
          <cell r="AH779">
            <v>0</v>
          </cell>
          <cell r="AI779">
            <v>0</v>
          </cell>
          <cell r="AJ779">
            <v>0</v>
          </cell>
          <cell r="AK779">
            <v>0</v>
          </cell>
          <cell r="AL779">
            <v>0</v>
          </cell>
          <cell r="AM779">
            <v>0</v>
          </cell>
          <cell r="AN779">
            <v>0</v>
          </cell>
          <cell r="AO779">
            <v>0</v>
          </cell>
          <cell r="AP779">
            <v>0</v>
          </cell>
          <cell r="AQ779">
            <v>0</v>
          </cell>
          <cell r="AR779">
            <v>0</v>
          </cell>
          <cell r="AS779">
            <v>0</v>
          </cell>
          <cell r="AT779">
            <v>0</v>
          </cell>
          <cell r="AU779">
            <v>0</v>
          </cell>
        </row>
        <row r="780">
          <cell r="A780">
            <v>783</v>
          </cell>
          <cell r="B780" t="str">
            <v>E5. INSTITUCIONAL</v>
          </cell>
          <cell r="C780" t="str">
            <v>FORTALECER LAS CAPACIDADES DEL ESTADO CON ÉNFASIS EN LA ADMINISTRACIÓN DE JUSTICIA Y EFICIENCIA EN LOS PROCESOS DE REGULACIÓN Y CONTROL, CON DEPENDENCIA Y AUTONOMÍA</v>
          </cell>
          <cell r="D780" t="str">
            <v>FORTALECER LAS CAPACIDADES INSTITUCIONALES</v>
          </cell>
          <cell r="E780">
            <v>0</v>
          </cell>
          <cell r="F780" t="str">
            <v>01: ADMINISTRACIÓN CENTRAL</v>
          </cell>
          <cell r="G780" t="str">
            <v>COORDINACIÓN ZONAL 3</v>
          </cell>
          <cell r="H780" t="str">
            <v>SIN PROYECTO</v>
          </cell>
          <cell r="I780" t="str">
            <v>ELABORACIÓN DE BRANDEO INSTITUCIONAL PARA LAS AGENCIAS DE LA COORDINACIÓN ZONAL 3</v>
          </cell>
          <cell r="J780" t="str">
            <v>NUEVO</v>
          </cell>
          <cell r="K780" t="str">
            <v>53</v>
          </cell>
          <cell r="L780">
            <v>530204</v>
          </cell>
          <cell r="M780" t="str">
            <v>Edición,Impresión,Reproducción,Publicaciones,Suscripciones,Fotocopiado,Traducción,Empastado,Enmarcación,Serigrafía, Fotografía, Carnetización, Filmación e Imágenes Satelitales.</v>
          </cell>
          <cell r="N780">
            <v>601</v>
          </cell>
          <cell r="O780">
            <v>2</v>
          </cell>
          <cell r="P780">
            <v>0</v>
          </cell>
          <cell r="Q780">
            <v>0</v>
          </cell>
          <cell r="R780">
            <v>800</v>
          </cell>
          <cell r="S780">
            <v>0</v>
          </cell>
          <cell r="T780">
            <v>0</v>
          </cell>
          <cell r="U780">
            <v>0</v>
          </cell>
          <cell r="V780">
            <v>0</v>
          </cell>
          <cell r="W780">
            <v>0</v>
          </cell>
          <cell r="X780">
            <v>0</v>
          </cell>
          <cell r="Y780">
            <v>0</v>
          </cell>
          <cell r="Z780">
            <v>0</v>
          </cell>
          <cell r="AA780">
            <v>0</v>
          </cell>
          <cell r="AB780">
            <v>0</v>
          </cell>
          <cell r="AC780">
            <v>0</v>
          </cell>
          <cell r="AD780">
            <v>800</v>
          </cell>
          <cell r="AE780">
            <v>0</v>
          </cell>
          <cell r="AF780">
            <v>0</v>
          </cell>
          <cell r="AG780">
            <v>0</v>
          </cell>
          <cell r="AH780">
            <v>0</v>
          </cell>
          <cell r="AI780">
            <v>0</v>
          </cell>
          <cell r="AJ780">
            <v>0</v>
          </cell>
          <cell r="AK780">
            <v>0</v>
          </cell>
          <cell r="AL780">
            <v>0</v>
          </cell>
          <cell r="AM780">
            <v>0</v>
          </cell>
          <cell r="AN780">
            <v>0</v>
          </cell>
          <cell r="AO780">
            <v>0</v>
          </cell>
          <cell r="AP780">
            <v>0</v>
          </cell>
          <cell r="AQ780">
            <v>0</v>
          </cell>
          <cell r="AR780">
            <v>0</v>
          </cell>
          <cell r="AS780">
            <v>0</v>
          </cell>
          <cell r="AT780">
            <v>0</v>
          </cell>
          <cell r="AU780">
            <v>0</v>
          </cell>
        </row>
        <row r="781">
          <cell r="A781">
            <v>784</v>
          </cell>
          <cell r="B781" t="str">
            <v>E5. INSTITUCIONAL</v>
          </cell>
          <cell r="C781" t="str">
            <v>FORTALECER LAS CAPACIDADES DEL ESTADO CON ÉNFASIS EN LA ADMINISTRACIÓN DE JUSTICIA Y EFICIENCIA EN LOS PROCESOS DE REGULACIÓN Y CONTROL, CON DEPENDENCIA Y AUTONOMÍA</v>
          </cell>
          <cell r="D781" t="str">
            <v>FORTALECER LAS CAPACIDADES INSTITUCIONALES</v>
          </cell>
          <cell r="E781">
            <v>0</v>
          </cell>
          <cell r="F781" t="str">
            <v>01: ADMINISTRACIÓN CENTRAL</v>
          </cell>
          <cell r="G781" t="str">
            <v>COORDINACIÓN ZONAL 3</v>
          </cell>
          <cell r="H781" t="str">
            <v>SIN PROYECTO</v>
          </cell>
          <cell r="I781" t="str">
            <v>ELABORACIÓN DE BRANDEO INSTITUCIONAL PARA LAS AGENCIAS DE LA COORDINACIÓN ZONAL 3</v>
          </cell>
          <cell r="J781" t="str">
            <v>NUEVO</v>
          </cell>
          <cell r="K781" t="str">
            <v>53</v>
          </cell>
          <cell r="L781">
            <v>530204</v>
          </cell>
          <cell r="M781" t="str">
            <v>Edición,Impresión,Reproducción,Publicaciones,Suscripciones,Fotocopiado,Traducción,Empastado,Enmarcación,Serigrafía, Fotografía, Carnetización, Filmación e Imágenes Satelitales.</v>
          </cell>
          <cell r="N781">
            <v>1801</v>
          </cell>
          <cell r="O781">
            <v>2</v>
          </cell>
          <cell r="P781">
            <v>0</v>
          </cell>
          <cell r="Q781">
            <v>0</v>
          </cell>
          <cell r="R781">
            <v>800</v>
          </cell>
          <cell r="S781">
            <v>0</v>
          </cell>
          <cell r="T781">
            <v>0</v>
          </cell>
          <cell r="U781">
            <v>0</v>
          </cell>
          <cell r="V781">
            <v>0</v>
          </cell>
          <cell r="W781">
            <v>0</v>
          </cell>
          <cell r="X781">
            <v>0</v>
          </cell>
          <cell r="Y781">
            <v>0</v>
          </cell>
          <cell r="Z781">
            <v>0</v>
          </cell>
          <cell r="AA781">
            <v>0</v>
          </cell>
          <cell r="AB781">
            <v>0</v>
          </cell>
          <cell r="AC781">
            <v>0</v>
          </cell>
          <cell r="AD781">
            <v>800</v>
          </cell>
          <cell r="AE781">
            <v>0</v>
          </cell>
          <cell r="AF781">
            <v>0</v>
          </cell>
          <cell r="AG781">
            <v>0</v>
          </cell>
          <cell r="AH781">
            <v>0</v>
          </cell>
          <cell r="AI781">
            <v>0</v>
          </cell>
          <cell r="AJ781">
            <v>0</v>
          </cell>
          <cell r="AK781">
            <v>0</v>
          </cell>
          <cell r="AL781">
            <v>0</v>
          </cell>
          <cell r="AM781">
            <v>0</v>
          </cell>
          <cell r="AN781">
            <v>0</v>
          </cell>
          <cell r="AO781">
            <v>0</v>
          </cell>
          <cell r="AP781">
            <v>0</v>
          </cell>
          <cell r="AQ781">
            <v>0</v>
          </cell>
          <cell r="AR781">
            <v>0</v>
          </cell>
          <cell r="AS781">
            <v>0</v>
          </cell>
          <cell r="AT781">
            <v>0</v>
          </cell>
          <cell r="AU781">
            <v>0</v>
          </cell>
        </row>
        <row r="782">
          <cell r="A782">
            <v>785</v>
          </cell>
          <cell r="B782" t="str">
            <v>E5. INSTITUCIONAL</v>
          </cell>
          <cell r="C782" t="str">
            <v>FORTALECER LAS CAPACIDADES DEL ESTADO CON ÉNFASIS EN LA ADMINISTRACIÓN DE JUSTICIA Y EFICIENCIA EN LOS PROCESOS DE REGULACIÓN Y CONTROL, CON DEPENDENCIA Y AUTONOMÍA</v>
          </cell>
          <cell r="D782" t="str">
            <v>FORTALECER LAS CAPACIDADES INSTITUCIONALES</v>
          </cell>
          <cell r="E782">
            <v>0</v>
          </cell>
          <cell r="F782" t="str">
            <v>01: ADMINISTRACIÓN CENTRAL</v>
          </cell>
          <cell r="G782" t="str">
            <v>COORDINACIÓN ZONAL 2</v>
          </cell>
          <cell r="H782" t="str">
            <v>SIN PROYECTO</v>
          </cell>
          <cell r="I782" t="str">
            <v>ADQUISICIÓN DE SELLOS PARA LA COORDINACIÓN ZONAL 2</v>
          </cell>
          <cell r="J782" t="str">
            <v>NUEVO</v>
          </cell>
          <cell r="K782" t="str">
            <v>53</v>
          </cell>
          <cell r="L782">
            <v>530804</v>
          </cell>
          <cell r="M782" t="str">
            <v>Materiales de Oficina</v>
          </cell>
          <cell r="N782">
            <v>1501</v>
          </cell>
          <cell r="O782">
            <v>2</v>
          </cell>
          <cell r="P782">
            <v>0</v>
          </cell>
          <cell r="Q782">
            <v>0</v>
          </cell>
          <cell r="R782">
            <v>700</v>
          </cell>
          <cell r="S782">
            <v>0</v>
          </cell>
          <cell r="T782">
            <v>0</v>
          </cell>
          <cell r="U782">
            <v>0</v>
          </cell>
          <cell r="V782">
            <v>0</v>
          </cell>
          <cell r="W782">
            <v>0</v>
          </cell>
          <cell r="X782">
            <v>0</v>
          </cell>
          <cell r="Y782">
            <v>0</v>
          </cell>
          <cell r="Z782">
            <v>0</v>
          </cell>
          <cell r="AA782">
            <v>0</v>
          </cell>
          <cell r="AB782">
            <v>0</v>
          </cell>
          <cell r="AC782">
            <v>0</v>
          </cell>
          <cell r="AD782">
            <v>700</v>
          </cell>
          <cell r="AE782">
            <v>0</v>
          </cell>
          <cell r="AF782">
            <v>0</v>
          </cell>
          <cell r="AG782">
            <v>0</v>
          </cell>
          <cell r="AH782">
            <v>0</v>
          </cell>
          <cell r="AI782">
            <v>0</v>
          </cell>
          <cell r="AJ782">
            <v>0</v>
          </cell>
          <cell r="AK782">
            <v>0</v>
          </cell>
          <cell r="AL782">
            <v>0</v>
          </cell>
          <cell r="AM782">
            <v>0</v>
          </cell>
          <cell r="AN782">
            <v>0</v>
          </cell>
          <cell r="AO782">
            <v>0</v>
          </cell>
          <cell r="AP782">
            <v>0</v>
          </cell>
          <cell r="AQ782">
            <v>0</v>
          </cell>
          <cell r="AR782">
            <v>0</v>
          </cell>
          <cell r="AS782">
            <v>0</v>
          </cell>
          <cell r="AT782">
            <v>0</v>
          </cell>
          <cell r="AU782">
            <v>0</v>
          </cell>
        </row>
        <row r="783">
          <cell r="A783">
            <v>786</v>
          </cell>
          <cell r="B783" t="str">
            <v>E5. INSTITUCIONAL</v>
          </cell>
          <cell r="C783" t="str">
            <v>FORTALECER LAS CAPACIDADES DEL ESTADO CON ÉNFASIS EN LA ADMINISTRACIÓN DE JUSTICIA Y EFICIENCIA EN LOS PROCESOS DE REGULACIÓN Y CONTROL, CON DEPENDENCIA Y AUTONOMÍA</v>
          </cell>
          <cell r="D783" t="str">
            <v>FORTALECER LAS CAPACIDADES INSTITUCIONALES</v>
          </cell>
          <cell r="E783">
            <v>0</v>
          </cell>
          <cell r="F783" t="str">
            <v>01: ADMINISTRACIÓN CENTRAL</v>
          </cell>
          <cell r="G783" t="str">
            <v>COORDINACIÓN ZONAL 2</v>
          </cell>
          <cell r="H783" t="str">
            <v>SIN PROYECTO</v>
          </cell>
          <cell r="I783" t="str">
            <v>ADQUISICIÓN DE ROLL UPS INFORMATIVOS Y DE IDENTIFICACIÓN PARA LAS AGENCIAS DE LA COORDINACIÓN ZONAL 2</v>
          </cell>
          <cell r="J783" t="str">
            <v>NUEVO</v>
          </cell>
          <cell r="K783" t="str">
            <v>53</v>
          </cell>
          <cell r="L783">
            <v>530204</v>
          </cell>
          <cell r="M783" t="str">
            <v>Edición,Impresión,Reproducción,Publicaciones,Suscripciones,Fotocopiado,Traducción,Empastado,Enmarcación,Serigrafía, Fotografía, Carnetización, Filmación e Imágenes Satelitales.</v>
          </cell>
          <cell r="N783">
            <v>1501</v>
          </cell>
          <cell r="O783">
            <v>2</v>
          </cell>
          <cell r="P783">
            <v>0</v>
          </cell>
          <cell r="Q783">
            <v>0</v>
          </cell>
          <cell r="R783">
            <v>1620</v>
          </cell>
          <cell r="S783">
            <v>0</v>
          </cell>
          <cell r="T783">
            <v>0</v>
          </cell>
          <cell r="U783">
            <v>0</v>
          </cell>
          <cell r="V783">
            <v>0</v>
          </cell>
          <cell r="W783">
            <v>0</v>
          </cell>
          <cell r="X783">
            <v>0</v>
          </cell>
          <cell r="Y783">
            <v>0</v>
          </cell>
          <cell r="Z783">
            <v>0</v>
          </cell>
          <cell r="AA783">
            <v>0</v>
          </cell>
          <cell r="AB783">
            <v>0</v>
          </cell>
          <cell r="AC783">
            <v>0</v>
          </cell>
          <cell r="AD783">
            <v>1620</v>
          </cell>
          <cell r="AE783">
            <v>0</v>
          </cell>
          <cell r="AF783">
            <v>0</v>
          </cell>
          <cell r="AG783">
            <v>0</v>
          </cell>
          <cell r="AH783">
            <v>0</v>
          </cell>
          <cell r="AI783">
            <v>0</v>
          </cell>
          <cell r="AJ783">
            <v>0</v>
          </cell>
          <cell r="AK783">
            <v>0</v>
          </cell>
          <cell r="AL783">
            <v>0</v>
          </cell>
          <cell r="AM783">
            <v>0</v>
          </cell>
          <cell r="AN783">
            <v>0</v>
          </cell>
          <cell r="AO783">
            <v>0</v>
          </cell>
          <cell r="AP783">
            <v>0</v>
          </cell>
          <cell r="AQ783">
            <v>0</v>
          </cell>
          <cell r="AR783">
            <v>0</v>
          </cell>
          <cell r="AS783">
            <v>0</v>
          </cell>
          <cell r="AT783">
            <v>0</v>
          </cell>
          <cell r="AU783">
            <v>0</v>
          </cell>
        </row>
        <row r="784">
          <cell r="A784">
            <v>787</v>
          </cell>
          <cell r="B784" t="str">
            <v>E5. INSTITUCIONAL</v>
          </cell>
          <cell r="C784" t="str">
            <v>FORTALECER LAS CAPACIDADES DEL ESTADO CON ÉNFASIS EN LA ADMINISTRACIÓN DE JUSTICIA Y EFICIENCIA EN LOS PROCESOS DE REGULACIÓN Y CONTROL, CON DEPENDENCIA Y AUTONOMÍA</v>
          </cell>
          <cell r="D784" t="str">
            <v>FORTALECER LAS CAPACIDADES INSTITUCIONALES</v>
          </cell>
          <cell r="E784">
            <v>0</v>
          </cell>
          <cell r="F784" t="str">
            <v>01: ADMINISTRACIÓN CENTRAL</v>
          </cell>
          <cell r="G784" t="str">
            <v>COORDINACIÓN ZONAL 2</v>
          </cell>
          <cell r="H784" t="str">
            <v>SIN PROYECTO</v>
          </cell>
          <cell r="I784" t="str">
            <v>ADQUISICIÓN DE ROLLOS TÉRMICOS PARA LA COORDINACIÓN ZONAL 3 DE REGISTRO CIVIL, IDENTIFICACIÓN Y CEDULACIÓN.</v>
          </cell>
          <cell r="J784" t="str">
            <v>NUEVO</v>
          </cell>
          <cell r="K784" t="str">
            <v>53</v>
          </cell>
          <cell r="L784">
            <v>530804</v>
          </cell>
          <cell r="M784" t="str">
            <v>Materiales de Oficina</v>
          </cell>
          <cell r="N784">
            <v>1501</v>
          </cell>
          <cell r="O784">
            <v>2</v>
          </cell>
          <cell r="P784">
            <v>0</v>
          </cell>
          <cell r="Q784">
            <v>0</v>
          </cell>
          <cell r="R784">
            <v>1500</v>
          </cell>
          <cell r="S784">
            <v>0</v>
          </cell>
          <cell r="T784">
            <v>0</v>
          </cell>
          <cell r="U784">
            <v>0</v>
          </cell>
          <cell r="V784">
            <v>0</v>
          </cell>
          <cell r="W784">
            <v>0</v>
          </cell>
          <cell r="X784">
            <v>0</v>
          </cell>
          <cell r="Y784">
            <v>0</v>
          </cell>
          <cell r="Z784">
            <v>0</v>
          </cell>
          <cell r="AA784">
            <v>0</v>
          </cell>
          <cell r="AB784">
            <v>0</v>
          </cell>
          <cell r="AC784">
            <v>0</v>
          </cell>
          <cell r="AD784">
            <v>1500</v>
          </cell>
          <cell r="AE784">
            <v>0</v>
          </cell>
          <cell r="AF784">
            <v>0</v>
          </cell>
          <cell r="AG784">
            <v>0</v>
          </cell>
          <cell r="AH784">
            <v>0</v>
          </cell>
          <cell r="AI784">
            <v>0</v>
          </cell>
          <cell r="AJ784">
            <v>0</v>
          </cell>
          <cell r="AK784">
            <v>0</v>
          </cell>
          <cell r="AL784">
            <v>0</v>
          </cell>
          <cell r="AM784">
            <v>0</v>
          </cell>
          <cell r="AN784">
            <v>0</v>
          </cell>
          <cell r="AO784">
            <v>0</v>
          </cell>
          <cell r="AP784">
            <v>0</v>
          </cell>
          <cell r="AQ784">
            <v>0</v>
          </cell>
          <cell r="AR784">
            <v>0</v>
          </cell>
          <cell r="AS784">
            <v>0</v>
          </cell>
          <cell r="AT784">
            <v>0</v>
          </cell>
          <cell r="AU784">
            <v>0</v>
          </cell>
        </row>
        <row r="785">
          <cell r="A785">
            <v>788</v>
          </cell>
          <cell r="B785" t="str">
            <v>E5. INSTITUCIONAL</v>
          </cell>
          <cell r="C785" t="str">
            <v>FORTALECER LAS CAPACIDADES DEL ESTADO CON ÉNFASIS EN LA ADMINISTRACIÓN DE JUSTICIA Y EFICIENCIA EN LOS PROCESOS DE REGULACIÓN Y CONTROL, CON DEPENDENCIA Y AUTONOMÍA</v>
          </cell>
          <cell r="D785" t="str">
            <v>FORTALECER LAS CAPACIDADES INSTITUCIONALES</v>
          </cell>
          <cell r="E785">
            <v>0</v>
          </cell>
          <cell r="F785" t="str">
            <v>01: ADMINISTRACIÓN CENTRAL</v>
          </cell>
          <cell r="G785" t="str">
            <v>COORDINACIÓN ZONAL 2</v>
          </cell>
          <cell r="H785" t="str">
            <v>SIN PROYECTO</v>
          </cell>
          <cell r="I785" t="str">
            <v>MANTENIMIENTO CORRECTIVO DE 2 UPS DE 20 KVA  DE LA COORDINACIÓN ZONAL 2 DE REGISTRO CIVIL, IDENTIFICACIÓN Y CEDULACIÓN</v>
          </cell>
          <cell r="J785" t="str">
            <v>NUEVO</v>
          </cell>
          <cell r="K785" t="str">
            <v>53</v>
          </cell>
          <cell r="L785">
            <v>530404</v>
          </cell>
          <cell r="M785" t="str">
            <v>Maquinarias y Equipos (Instalación, Mantenimiento y Reparación)</v>
          </cell>
          <cell r="N785">
            <v>1501</v>
          </cell>
          <cell r="O785">
            <v>2</v>
          </cell>
          <cell r="P785">
            <v>0</v>
          </cell>
          <cell r="Q785">
            <v>0</v>
          </cell>
          <cell r="R785">
            <v>5100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5100</v>
          </cell>
          <cell r="AG785">
            <v>0</v>
          </cell>
          <cell r="AH785">
            <v>0</v>
          </cell>
          <cell r="AI785">
            <v>0</v>
          </cell>
          <cell r="AJ785">
            <v>0</v>
          </cell>
          <cell r="AK785">
            <v>0</v>
          </cell>
          <cell r="AL785">
            <v>0</v>
          </cell>
          <cell r="AM785">
            <v>0</v>
          </cell>
          <cell r="AN785">
            <v>0</v>
          </cell>
          <cell r="AO785">
            <v>0</v>
          </cell>
          <cell r="AP785">
            <v>0</v>
          </cell>
          <cell r="AQ785">
            <v>0</v>
          </cell>
          <cell r="AR785">
            <v>0</v>
          </cell>
          <cell r="AS785">
            <v>0</v>
          </cell>
          <cell r="AT785">
            <v>0</v>
          </cell>
          <cell r="AU785">
            <v>0</v>
          </cell>
        </row>
        <row r="786">
          <cell r="A786">
            <v>789</v>
          </cell>
          <cell r="B786" t="str">
            <v>E5. INSTITUCIONAL</v>
          </cell>
          <cell r="C786" t="str">
            <v>FORTALECER LAS CAPACIDADES DEL ESTADO CON ÉNFASIS EN LA ADMINISTRACIÓN DE JUSTICIA Y EFICIENCIA EN LOS PROCESOS DE REGULACIÓN Y CONTROL, CON DEPENDENCIA Y AUTONOMÍA</v>
          </cell>
          <cell r="D786" t="str">
            <v>FORTALECER LAS CAPACIDADES INSTITUCIONALES</v>
          </cell>
          <cell r="E786">
            <v>0</v>
          </cell>
          <cell r="F786" t="str">
            <v>01: ADMINISTRACIÓN CENTRAL</v>
          </cell>
          <cell r="G786" t="str">
            <v>COORDINACIÓN ZONAL 2</v>
          </cell>
          <cell r="H786" t="str">
            <v>SIN PROYECTO</v>
          </cell>
          <cell r="I786" t="str">
            <v>ADQUISICIÓN DE SUMINISTROS DE OFICINA PARA LA COORDINACIÓN ZONAL 2</v>
          </cell>
          <cell r="J786" t="str">
            <v>NUEVO</v>
          </cell>
          <cell r="K786" t="str">
            <v>53</v>
          </cell>
          <cell r="L786">
            <v>530804</v>
          </cell>
          <cell r="M786" t="str">
            <v>Materiales de Oficina</v>
          </cell>
          <cell r="N786">
            <v>1501</v>
          </cell>
          <cell r="O786">
            <v>2</v>
          </cell>
          <cell r="P786">
            <v>0</v>
          </cell>
          <cell r="Q786">
            <v>0</v>
          </cell>
          <cell r="R786">
            <v>1555.23</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1555.23</v>
          </cell>
          <cell r="AG786">
            <v>0</v>
          </cell>
          <cell r="AH786">
            <v>0</v>
          </cell>
          <cell r="AI786">
            <v>0</v>
          </cell>
          <cell r="AJ786">
            <v>0</v>
          </cell>
          <cell r="AK786">
            <v>0</v>
          </cell>
          <cell r="AL786">
            <v>0</v>
          </cell>
          <cell r="AM786">
            <v>0</v>
          </cell>
          <cell r="AN786">
            <v>0</v>
          </cell>
          <cell r="AO786">
            <v>0</v>
          </cell>
          <cell r="AP786">
            <v>0</v>
          </cell>
          <cell r="AQ786">
            <v>0</v>
          </cell>
          <cell r="AR786">
            <v>0</v>
          </cell>
          <cell r="AS786">
            <v>0</v>
          </cell>
          <cell r="AT786">
            <v>0</v>
          </cell>
          <cell r="AU786">
            <v>0</v>
          </cell>
        </row>
        <row r="787">
          <cell r="A787">
            <v>790</v>
          </cell>
          <cell r="B787" t="str">
            <v>E5. INSTITUCIONAL</v>
          </cell>
          <cell r="C787" t="str">
            <v>FORTALECER LAS CAPACIDADES DEL ESTADO CON ÉNFASIS EN LA ADMINISTRACIÓN DE JUSTICIA Y EFICIENCIA EN LOS PROCESOS DE REGULACIÓN Y CONTROL, CON DEPENDENCIA Y AUTONOMÍA</v>
          </cell>
          <cell r="D787" t="str">
            <v>FORTALECER LAS CAPACIDADES INSTITUCIONALES</v>
          </cell>
          <cell r="E787">
            <v>0</v>
          </cell>
          <cell r="F787" t="str">
            <v>01: ADMINISTRACIÓN CENTRAL</v>
          </cell>
          <cell r="G787" t="str">
            <v>COORDINACIÓN ZONAL 2</v>
          </cell>
          <cell r="H787" t="str">
            <v>SIN PROYECTO</v>
          </cell>
          <cell r="I787" t="str">
            <v>ADQUISICIÓN DE MATERIAL ELÉCTRICO, PLOMERÍA Y CONSTRUCCIÓN PARA TRABAJOS VARIOS EN LAS AGENCIAS DE LA COORDINACIÓN ZONAL 2 DE REGISTRO CIVIL, IDENTIFICACIÓN Y CEDULACIÓN</v>
          </cell>
          <cell r="J787" t="str">
            <v>NUEVO</v>
          </cell>
          <cell r="K787" t="str">
            <v>53</v>
          </cell>
          <cell r="L787">
            <v>530811</v>
          </cell>
          <cell r="M787" t="str">
            <v>Insumos, Materiales y Suministros para Construcción, Electricidad, Plomería, Carpintería, Señalización Vial, Navegación, Contra Incendios y Placas</v>
          </cell>
          <cell r="N787">
            <v>1501</v>
          </cell>
          <cell r="O787">
            <v>2</v>
          </cell>
          <cell r="P787">
            <v>0</v>
          </cell>
          <cell r="Q787">
            <v>0</v>
          </cell>
          <cell r="R787">
            <v>800.03</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800.03</v>
          </cell>
          <cell r="AK787">
            <v>0</v>
          </cell>
          <cell r="AL787">
            <v>0</v>
          </cell>
          <cell r="AM787">
            <v>0</v>
          </cell>
          <cell r="AN787">
            <v>0</v>
          </cell>
          <cell r="AO787">
            <v>0</v>
          </cell>
          <cell r="AP787">
            <v>0</v>
          </cell>
          <cell r="AQ787">
            <v>0</v>
          </cell>
          <cell r="AR787">
            <v>0</v>
          </cell>
          <cell r="AS787">
            <v>0</v>
          </cell>
          <cell r="AT787">
            <v>0</v>
          </cell>
          <cell r="AU787">
            <v>0</v>
          </cell>
        </row>
        <row r="788">
          <cell r="A788">
            <v>791</v>
          </cell>
          <cell r="B788" t="str">
            <v>E5. INSTITUCIONAL</v>
          </cell>
          <cell r="C788" t="str">
            <v>FORTALECER LAS CAPACIDADES DEL ESTADO CON ÉNFASIS EN LA ADMINISTRACIÓN DE JUSTICIA Y EFICIENCIA EN LOS PROCESOS DE REGULACIÓN Y CONTROL, CON DEPENDENCIA Y AUTONOMÍA</v>
          </cell>
          <cell r="D788" t="str">
            <v>FORTALECER LAS CAPACIDADES INSTITUCIONALES</v>
          </cell>
          <cell r="E788">
            <v>0</v>
          </cell>
          <cell r="F788" t="str">
            <v>01: ADMINISTRACIÓN CENTRAL</v>
          </cell>
          <cell r="G788" t="str">
            <v>COORDINACIÓN ZONAL 7</v>
          </cell>
          <cell r="H788" t="str">
            <v>SIN PROYECTO</v>
          </cell>
          <cell r="I788" t="str">
            <v>SERVICIO DE TRANSPORTE DE MOBILIARIO PARA LAS DIFERENTES PARA LAS AGENCIAS DE LA COORDINACIÓN ZONAL 7</v>
          </cell>
          <cell r="J788" t="str">
            <v>NUEVO</v>
          </cell>
          <cell r="K788">
            <v>53</v>
          </cell>
          <cell r="L788">
            <v>530202</v>
          </cell>
          <cell r="M788" t="str">
            <v>Fletes y maniobras</v>
          </cell>
          <cell r="N788">
            <v>1101</v>
          </cell>
          <cell r="O788">
            <v>2</v>
          </cell>
          <cell r="P788">
            <v>0</v>
          </cell>
          <cell r="Q788">
            <v>0</v>
          </cell>
          <cell r="R788">
            <v>500</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500</v>
          </cell>
          <cell r="AG788">
            <v>0</v>
          </cell>
          <cell r="AH788">
            <v>0</v>
          </cell>
          <cell r="AI788">
            <v>0</v>
          </cell>
          <cell r="AJ788">
            <v>0</v>
          </cell>
          <cell r="AK788">
            <v>0</v>
          </cell>
          <cell r="AL788">
            <v>0</v>
          </cell>
          <cell r="AM788">
            <v>0</v>
          </cell>
          <cell r="AN788">
            <v>0</v>
          </cell>
          <cell r="AO788">
            <v>0</v>
          </cell>
          <cell r="AP788">
            <v>0</v>
          </cell>
          <cell r="AQ788">
            <v>0</v>
          </cell>
          <cell r="AR788">
            <v>0</v>
          </cell>
          <cell r="AS788">
            <v>0</v>
          </cell>
          <cell r="AT788">
            <v>0</v>
          </cell>
          <cell r="AU788">
            <v>0</v>
          </cell>
        </row>
        <row r="789">
          <cell r="A789">
            <v>792</v>
          </cell>
          <cell r="B789" t="str">
            <v>E5. INSTITUCIONAL</v>
          </cell>
          <cell r="C789" t="str">
            <v>FORTALECER LAS CAPACIDADES DEL ESTADO CON ÉNFASIS EN LA ADMINISTRACIÓN DE JUSTICIA Y EFICIENCIA EN LOS PROCESOS DE REGULACIÓN Y CONTROL, CON DEPENDENCIA Y AUTONOMÍA</v>
          </cell>
          <cell r="D789" t="str">
            <v>FORTALECER LAS CAPACIDADES INSTITUCIONALES</v>
          </cell>
          <cell r="E789">
            <v>0</v>
          </cell>
          <cell r="F789" t="str">
            <v>01: ADMINISTRACIÓN CENTRAL</v>
          </cell>
          <cell r="G789" t="str">
            <v>COORDINACIÓN ZONAL 7</v>
          </cell>
          <cell r="H789" t="str">
            <v>SIN PROYECTO</v>
          </cell>
          <cell r="I789" t="str">
            <v>ADQUISICIÓN DE SUMINISTROS PARA LA COORDINACIÓN ZONAL 7 DE REGISTRO CIVIL, IDENTIFICACIÓN Y CEDULACIÓN</v>
          </cell>
          <cell r="J789" t="str">
            <v>NUEVO</v>
          </cell>
          <cell r="K789">
            <v>53</v>
          </cell>
          <cell r="L789">
            <v>530804</v>
          </cell>
          <cell r="M789" t="str">
            <v>Materiales de Oficina</v>
          </cell>
          <cell r="N789">
            <v>1101</v>
          </cell>
          <cell r="O789">
            <v>2</v>
          </cell>
          <cell r="P789">
            <v>0</v>
          </cell>
          <cell r="Q789">
            <v>0</v>
          </cell>
          <cell r="R789">
            <v>2500</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2500</v>
          </cell>
          <cell r="AG789">
            <v>0</v>
          </cell>
          <cell r="AH789">
            <v>0</v>
          </cell>
          <cell r="AI789">
            <v>0</v>
          </cell>
          <cell r="AJ789">
            <v>0</v>
          </cell>
          <cell r="AK789">
            <v>0</v>
          </cell>
          <cell r="AL789">
            <v>0</v>
          </cell>
          <cell r="AM789">
            <v>0</v>
          </cell>
          <cell r="AN789">
            <v>0</v>
          </cell>
          <cell r="AO789">
            <v>0</v>
          </cell>
          <cell r="AP789">
            <v>0</v>
          </cell>
          <cell r="AQ789">
            <v>0</v>
          </cell>
          <cell r="AR789">
            <v>0</v>
          </cell>
          <cell r="AS789">
            <v>0</v>
          </cell>
          <cell r="AT789">
            <v>0</v>
          </cell>
          <cell r="AU789">
            <v>0</v>
          </cell>
        </row>
        <row r="790">
          <cell r="A790">
            <v>793</v>
          </cell>
          <cell r="B790" t="str">
            <v>E5. INSTITUCIONAL</v>
          </cell>
          <cell r="C790" t="str">
            <v>FORTALECER LAS CAPACIDADES DEL ESTADO CON ÉNFASIS EN LA ADMINISTRACIÓN DE JUSTICIA Y EFICIENCIA EN LOS PROCESOS DE REGULACIÓN Y CONTROL, CON DEPENDENCIA Y AUTONOMÍA</v>
          </cell>
          <cell r="D790" t="str">
            <v>FORTALECER LAS CAPACIDADES INSTITUCIONALES</v>
          </cell>
          <cell r="E790">
            <v>0</v>
          </cell>
          <cell r="F790" t="str">
            <v>01: ADMINISTRACIÓN CENTRAL</v>
          </cell>
          <cell r="G790" t="str">
            <v>COORDINACIÓN ZONAL 7</v>
          </cell>
          <cell r="H790" t="str">
            <v>SIN PROYECTO</v>
          </cell>
          <cell r="I790" t="str">
            <v>ADQUISICIÓN DE SUMINISTROS PARA LA COORDINACIÓN ZONAL 7 DE REGISTRO CIVIL, IDENTIFICACIÓN Y CEDULACIÓN</v>
          </cell>
          <cell r="J790" t="str">
            <v>NUEVO</v>
          </cell>
          <cell r="K790">
            <v>53</v>
          </cell>
          <cell r="L790">
            <v>530811</v>
          </cell>
          <cell r="M790" t="str">
            <v>Insumos, Materiales y Suministros para Construcción, Electricidad, Plomería, Carpintería, Señalización Vial, Navegación, Contra Incendios y Placas</v>
          </cell>
          <cell r="N790">
            <v>1101</v>
          </cell>
          <cell r="O790">
            <v>2</v>
          </cell>
          <cell r="P790">
            <v>0</v>
          </cell>
          <cell r="Q790">
            <v>0</v>
          </cell>
          <cell r="R790">
            <v>400</v>
          </cell>
          <cell r="S790">
            <v>0</v>
          </cell>
          <cell r="T790">
            <v>0</v>
          </cell>
          <cell r="U790">
            <v>0</v>
          </cell>
          <cell r="V790">
            <v>0</v>
          </cell>
          <cell r="W790">
            <v>0</v>
          </cell>
          <cell r="X790">
            <v>0</v>
          </cell>
          <cell r="Y790">
            <v>0</v>
          </cell>
          <cell r="Z790">
            <v>0</v>
          </cell>
          <cell r="AA790">
            <v>0</v>
          </cell>
          <cell r="AB790">
            <v>0</v>
          </cell>
          <cell r="AC790">
            <v>0</v>
          </cell>
          <cell r="AD790">
            <v>400</v>
          </cell>
          <cell r="AE790">
            <v>0</v>
          </cell>
          <cell r="AF790">
            <v>0</v>
          </cell>
          <cell r="AG790">
            <v>0</v>
          </cell>
          <cell r="AH790">
            <v>0</v>
          </cell>
          <cell r="AI790">
            <v>0</v>
          </cell>
          <cell r="AJ790">
            <v>0</v>
          </cell>
          <cell r="AK790">
            <v>0</v>
          </cell>
          <cell r="AL790">
            <v>0</v>
          </cell>
          <cell r="AM790">
            <v>0</v>
          </cell>
          <cell r="AN790">
            <v>0</v>
          </cell>
          <cell r="AO790">
            <v>0</v>
          </cell>
          <cell r="AP790">
            <v>0</v>
          </cell>
          <cell r="AQ790">
            <v>0</v>
          </cell>
          <cell r="AR790">
            <v>0</v>
          </cell>
          <cell r="AS790">
            <v>0</v>
          </cell>
          <cell r="AT790">
            <v>0</v>
          </cell>
          <cell r="AU790">
            <v>0</v>
          </cell>
        </row>
        <row r="791">
          <cell r="A791">
            <v>0</v>
          </cell>
          <cell r="B791">
            <v>0</v>
          </cell>
          <cell r="C791">
            <v>0</v>
          </cell>
          <cell r="D791">
            <v>0</v>
          </cell>
          <cell r="E791">
            <v>0</v>
          </cell>
          <cell r="F791">
            <v>0</v>
          </cell>
          <cell r="G791">
            <v>0</v>
          </cell>
          <cell r="H791">
            <v>0</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0</v>
          </cell>
          <cell r="AG791">
            <v>0</v>
          </cell>
          <cell r="AH791">
            <v>0</v>
          </cell>
          <cell r="AI791">
            <v>0</v>
          </cell>
          <cell r="AJ791">
            <v>0</v>
          </cell>
          <cell r="AK791">
            <v>0</v>
          </cell>
          <cell r="AL791">
            <v>0</v>
          </cell>
          <cell r="AM791">
            <v>0</v>
          </cell>
          <cell r="AN791">
            <v>0</v>
          </cell>
          <cell r="AO791">
            <v>0</v>
          </cell>
          <cell r="AP791">
            <v>0</v>
          </cell>
          <cell r="AQ791">
            <v>0</v>
          </cell>
          <cell r="AR791">
            <v>0</v>
          </cell>
          <cell r="AS791">
            <v>0</v>
          </cell>
          <cell r="AT791">
            <v>0</v>
          </cell>
          <cell r="AU791">
            <v>0</v>
          </cell>
        </row>
        <row r="792">
          <cell r="A792">
            <v>0</v>
          </cell>
          <cell r="B792">
            <v>0</v>
          </cell>
          <cell r="C792">
            <v>0</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K792">
            <v>0</v>
          </cell>
          <cell r="AL792">
            <v>0</v>
          </cell>
          <cell r="AM792">
            <v>0</v>
          </cell>
          <cell r="AN792">
            <v>0</v>
          </cell>
          <cell r="AO792">
            <v>0</v>
          </cell>
          <cell r="AP792">
            <v>0</v>
          </cell>
          <cell r="AQ792">
            <v>0</v>
          </cell>
          <cell r="AR792">
            <v>0</v>
          </cell>
          <cell r="AS792">
            <v>0</v>
          </cell>
          <cell r="AT792">
            <v>0</v>
          </cell>
          <cell r="AU792">
            <v>0</v>
          </cell>
        </row>
        <row r="793">
          <cell r="A793">
            <v>0</v>
          </cell>
          <cell r="B793">
            <v>0</v>
          </cell>
          <cell r="C793">
            <v>0</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K793">
            <v>0</v>
          </cell>
          <cell r="AL793">
            <v>0</v>
          </cell>
          <cell r="AM793">
            <v>0</v>
          </cell>
          <cell r="AN793">
            <v>0</v>
          </cell>
          <cell r="AO793">
            <v>0</v>
          </cell>
          <cell r="AP793">
            <v>0</v>
          </cell>
          <cell r="AQ793">
            <v>0</v>
          </cell>
          <cell r="AR793">
            <v>0</v>
          </cell>
          <cell r="AS793">
            <v>0</v>
          </cell>
          <cell r="AT793">
            <v>0</v>
          </cell>
          <cell r="AU793">
            <v>0</v>
          </cell>
        </row>
        <row r="794">
          <cell r="A794">
            <v>0</v>
          </cell>
          <cell r="B794">
            <v>0</v>
          </cell>
          <cell r="C794">
            <v>0</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cell r="AF794">
            <v>0</v>
          </cell>
          <cell r="AG794">
            <v>0</v>
          </cell>
          <cell r="AH794">
            <v>0</v>
          </cell>
          <cell r="AI794">
            <v>0</v>
          </cell>
          <cell r="AJ794">
            <v>0</v>
          </cell>
          <cell r="AK794">
            <v>0</v>
          </cell>
          <cell r="AL794">
            <v>0</v>
          </cell>
          <cell r="AM794">
            <v>0</v>
          </cell>
          <cell r="AN794">
            <v>0</v>
          </cell>
          <cell r="AO794">
            <v>0</v>
          </cell>
          <cell r="AP794">
            <v>0</v>
          </cell>
          <cell r="AQ794">
            <v>0</v>
          </cell>
          <cell r="AR794">
            <v>0</v>
          </cell>
          <cell r="AS794">
            <v>0</v>
          </cell>
          <cell r="AT794">
            <v>0</v>
          </cell>
          <cell r="AU794">
            <v>0</v>
          </cell>
        </row>
        <row r="795">
          <cell r="A795">
            <v>0</v>
          </cell>
          <cell r="B795">
            <v>0</v>
          </cell>
          <cell r="C795">
            <v>0</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K795">
            <v>0</v>
          </cell>
          <cell r="AL795">
            <v>0</v>
          </cell>
          <cell r="AM795">
            <v>0</v>
          </cell>
          <cell r="AN795">
            <v>0</v>
          </cell>
          <cell r="AO795">
            <v>0</v>
          </cell>
          <cell r="AP795">
            <v>0</v>
          </cell>
          <cell r="AQ795">
            <v>0</v>
          </cell>
          <cell r="AR795">
            <v>0</v>
          </cell>
          <cell r="AS795">
            <v>0</v>
          </cell>
          <cell r="AT795">
            <v>0</v>
          </cell>
          <cell r="AU795">
            <v>0</v>
          </cell>
        </row>
        <row r="796">
          <cell r="A796">
            <v>0</v>
          </cell>
          <cell r="B796">
            <v>0</v>
          </cell>
          <cell r="C796">
            <v>0</v>
          </cell>
          <cell r="D796">
            <v>0</v>
          </cell>
          <cell r="E796">
            <v>0</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K796">
            <v>0</v>
          </cell>
          <cell r="AL796">
            <v>0</v>
          </cell>
          <cell r="AM796">
            <v>0</v>
          </cell>
          <cell r="AN796">
            <v>0</v>
          </cell>
          <cell r="AO796">
            <v>0</v>
          </cell>
          <cell r="AP796">
            <v>0</v>
          </cell>
          <cell r="AQ796">
            <v>0</v>
          </cell>
          <cell r="AR796">
            <v>0</v>
          </cell>
          <cell r="AS796">
            <v>0</v>
          </cell>
          <cell r="AT796">
            <v>0</v>
          </cell>
          <cell r="AU796">
            <v>0</v>
          </cell>
        </row>
        <row r="797">
          <cell r="A797">
            <v>0</v>
          </cell>
          <cell r="B797">
            <v>0</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K797">
            <v>0</v>
          </cell>
          <cell r="AL797">
            <v>0</v>
          </cell>
          <cell r="AM797">
            <v>0</v>
          </cell>
          <cell r="AN797">
            <v>0</v>
          </cell>
          <cell r="AO797">
            <v>0</v>
          </cell>
          <cell r="AP797">
            <v>0</v>
          </cell>
          <cell r="AQ797">
            <v>0</v>
          </cell>
          <cell r="AR797">
            <v>0</v>
          </cell>
          <cell r="AS797">
            <v>0</v>
          </cell>
          <cell r="AT797">
            <v>0</v>
          </cell>
          <cell r="AU797">
            <v>0</v>
          </cell>
        </row>
        <row r="798">
          <cell r="A798">
            <v>0</v>
          </cell>
          <cell r="B798">
            <v>0</v>
          </cell>
          <cell r="C798">
            <v>0</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K798">
            <v>0</v>
          </cell>
          <cell r="AL798">
            <v>0</v>
          </cell>
          <cell r="AM798">
            <v>0</v>
          </cell>
          <cell r="AN798">
            <v>0</v>
          </cell>
          <cell r="AO798">
            <v>0</v>
          </cell>
          <cell r="AP798">
            <v>0</v>
          </cell>
          <cell r="AQ798">
            <v>0</v>
          </cell>
          <cell r="AR798">
            <v>0</v>
          </cell>
          <cell r="AS798">
            <v>0</v>
          </cell>
          <cell r="AT798">
            <v>0</v>
          </cell>
          <cell r="AU798">
            <v>0</v>
          </cell>
        </row>
        <row r="799">
          <cell r="A799">
            <v>0</v>
          </cell>
          <cell r="B799">
            <v>0</v>
          </cell>
          <cell r="C799">
            <v>0</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cell r="AF799">
            <v>0</v>
          </cell>
          <cell r="AG799">
            <v>0</v>
          </cell>
          <cell r="AH799">
            <v>0</v>
          </cell>
          <cell r="AI799">
            <v>0</v>
          </cell>
          <cell r="AJ799">
            <v>0</v>
          </cell>
          <cell r="AK799">
            <v>0</v>
          </cell>
          <cell r="AL799">
            <v>0</v>
          </cell>
          <cell r="AM799">
            <v>0</v>
          </cell>
          <cell r="AN799">
            <v>0</v>
          </cell>
          <cell r="AO799">
            <v>0</v>
          </cell>
          <cell r="AP799">
            <v>0</v>
          </cell>
          <cell r="AQ799">
            <v>0</v>
          </cell>
          <cell r="AR799">
            <v>0</v>
          </cell>
          <cell r="AS799">
            <v>0</v>
          </cell>
          <cell r="AT799">
            <v>0</v>
          </cell>
          <cell r="AU799">
            <v>0</v>
          </cell>
        </row>
        <row r="800">
          <cell r="A800">
            <v>0</v>
          </cell>
          <cell r="B800">
            <v>0</v>
          </cell>
          <cell r="C800">
            <v>0</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K800">
            <v>0</v>
          </cell>
          <cell r="AL800">
            <v>0</v>
          </cell>
          <cell r="AM800">
            <v>0</v>
          </cell>
          <cell r="AN800">
            <v>0</v>
          </cell>
          <cell r="AO800">
            <v>0</v>
          </cell>
          <cell r="AP800">
            <v>0</v>
          </cell>
          <cell r="AQ800">
            <v>0</v>
          </cell>
          <cell r="AR800">
            <v>0</v>
          </cell>
          <cell r="AS800">
            <v>0</v>
          </cell>
          <cell r="AT800">
            <v>0</v>
          </cell>
          <cell r="AU800">
            <v>0</v>
          </cell>
        </row>
        <row r="801">
          <cell r="A801">
            <v>0</v>
          </cell>
          <cell r="B801">
            <v>0</v>
          </cell>
          <cell r="C801">
            <v>0</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K801">
            <v>0</v>
          </cell>
          <cell r="AL801">
            <v>0</v>
          </cell>
          <cell r="AM801">
            <v>0</v>
          </cell>
          <cell r="AN801">
            <v>0</v>
          </cell>
          <cell r="AO801">
            <v>0</v>
          </cell>
          <cell r="AP801">
            <v>0</v>
          </cell>
          <cell r="AQ801">
            <v>0</v>
          </cell>
          <cell r="AR801">
            <v>0</v>
          </cell>
          <cell r="AS801">
            <v>0</v>
          </cell>
          <cell r="AT801">
            <v>0</v>
          </cell>
          <cell r="AU801">
            <v>0</v>
          </cell>
        </row>
        <row r="802">
          <cell r="A802">
            <v>0</v>
          </cell>
          <cell r="B802">
            <v>0</v>
          </cell>
          <cell r="C802">
            <v>0</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cell r="AF802">
            <v>0</v>
          </cell>
          <cell r="AG802">
            <v>0</v>
          </cell>
          <cell r="AH802">
            <v>0</v>
          </cell>
          <cell r="AI802">
            <v>0</v>
          </cell>
          <cell r="AJ802">
            <v>0</v>
          </cell>
          <cell r="AK802">
            <v>0</v>
          </cell>
          <cell r="AL802">
            <v>0</v>
          </cell>
          <cell r="AM802">
            <v>0</v>
          </cell>
          <cell r="AN802">
            <v>0</v>
          </cell>
          <cell r="AO802">
            <v>0</v>
          </cell>
          <cell r="AP802">
            <v>0</v>
          </cell>
          <cell r="AQ802">
            <v>0</v>
          </cell>
          <cell r="AR802">
            <v>0</v>
          </cell>
          <cell r="AS802">
            <v>0</v>
          </cell>
          <cell r="AT802">
            <v>0</v>
          </cell>
          <cell r="AU802">
            <v>0</v>
          </cell>
        </row>
        <row r="803">
          <cell r="A803">
            <v>0</v>
          </cell>
          <cell r="B803">
            <v>0</v>
          </cell>
          <cell r="C803">
            <v>0</v>
          </cell>
          <cell r="D803">
            <v>0</v>
          </cell>
          <cell r="E803">
            <v>0</v>
          </cell>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0</v>
          </cell>
          <cell r="AL803">
            <v>0</v>
          </cell>
          <cell r="AM803">
            <v>0</v>
          </cell>
          <cell r="AN803">
            <v>0</v>
          </cell>
          <cell r="AO803">
            <v>0</v>
          </cell>
          <cell r="AP803">
            <v>0</v>
          </cell>
          <cell r="AQ803">
            <v>0</v>
          </cell>
          <cell r="AR803">
            <v>0</v>
          </cell>
          <cell r="AS803">
            <v>0</v>
          </cell>
          <cell r="AT803">
            <v>0</v>
          </cell>
          <cell r="AU803">
            <v>0</v>
          </cell>
        </row>
        <row r="804">
          <cell r="A804">
            <v>0</v>
          </cell>
          <cell r="B804">
            <v>0</v>
          </cell>
          <cell r="C804">
            <v>0</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V804">
            <v>0</v>
          </cell>
          <cell r="W804">
            <v>0</v>
          </cell>
          <cell r="X804">
            <v>0</v>
          </cell>
          <cell r="Y804">
            <v>0</v>
          </cell>
          <cell r="Z804">
            <v>0</v>
          </cell>
          <cell r="AA804">
            <v>0</v>
          </cell>
          <cell r="AB804">
            <v>0</v>
          </cell>
          <cell r="AC804">
            <v>0</v>
          </cell>
          <cell r="AD804">
            <v>0</v>
          </cell>
          <cell r="AE804">
            <v>0</v>
          </cell>
          <cell r="AF804">
            <v>0</v>
          </cell>
          <cell r="AG804">
            <v>0</v>
          </cell>
          <cell r="AH804">
            <v>0</v>
          </cell>
          <cell r="AI804">
            <v>0</v>
          </cell>
          <cell r="AJ804">
            <v>0</v>
          </cell>
          <cell r="AK804">
            <v>0</v>
          </cell>
          <cell r="AL804">
            <v>0</v>
          </cell>
          <cell r="AM804">
            <v>0</v>
          </cell>
          <cell r="AN804">
            <v>0</v>
          </cell>
          <cell r="AO804">
            <v>0</v>
          </cell>
          <cell r="AP804">
            <v>0</v>
          </cell>
          <cell r="AQ804">
            <v>0</v>
          </cell>
          <cell r="AR804">
            <v>0</v>
          </cell>
          <cell r="AS804">
            <v>0</v>
          </cell>
          <cell r="AT804">
            <v>0</v>
          </cell>
          <cell r="AU804">
            <v>0</v>
          </cell>
        </row>
        <row r="805">
          <cell r="A805">
            <v>0</v>
          </cell>
          <cell r="B805">
            <v>0</v>
          </cell>
          <cell r="C805">
            <v>0</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cell r="AJ805">
            <v>0</v>
          </cell>
          <cell r="AK805">
            <v>0</v>
          </cell>
          <cell r="AL805">
            <v>0</v>
          </cell>
          <cell r="AM805">
            <v>0</v>
          </cell>
          <cell r="AN805">
            <v>0</v>
          </cell>
          <cell r="AO805">
            <v>0</v>
          </cell>
          <cell r="AP805">
            <v>0</v>
          </cell>
          <cell r="AQ805">
            <v>0</v>
          </cell>
          <cell r="AR805">
            <v>0</v>
          </cell>
          <cell r="AS805">
            <v>0</v>
          </cell>
          <cell r="AT805">
            <v>0</v>
          </cell>
          <cell r="AU805">
            <v>0</v>
          </cell>
        </row>
        <row r="806">
          <cell r="A806">
            <v>0</v>
          </cell>
          <cell r="B806">
            <v>0</v>
          </cell>
          <cell r="C806">
            <v>0</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cell r="AJ806">
            <v>0</v>
          </cell>
          <cell r="AK806">
            <v>0</v>
          </cell>
          <cell r="AL806">
            <v>0</v>
          </cell>
          <cell r="AM806">
            <v>0</v>
          </cell>
          <cell r="AN806">
            <v>0</v>
          </cell>
          <cell r="AO806">
            <v>0</v>
          </cell>
          <cell r="AP806">
            <v>0</v>
          </cell>
          <cell r="AQ806">
            <v>0</v>
          </cell>
          <cell r="AR806">
            <v>0</v>
          </cell>
          <cell r="AS806">
            <v>0</v>
          </cell>
          <cell r="AT806">
            <v>0</v>
          </cell>
          <cell r="AU806">
            <v>0</v>
          </cell>
        </row>
        <row r="807">
          <cell r="A807">
            <v>0</v>
          </cell>
          <cell r="B807">
            <v>0</v>
          </cell>
          <cell r="C807">
            <v>0</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0</v>
          </cell>
          <cell r="AG807">
            <v>0</v>
          </cell>
          <cell r="AH807">
            <v>0</v>
          </cell>
          <cell r="AI807">
            <v>0</v>
          </cell>
          <cell r="AJ807">
            <v>0</v>
          </cell>
          <cell r="AK807">
            <v>0</v>
          </cell>
          <cell r="AL807">
            <v>0</v>
          </cell>
          <cell r="AM807">
            <v>0</v>
          </cell>
          <cell r="AN807">
            <v>0</v>
          </cell>
          <cell r="AO807">
            <v>0</v>
          </cell>
          <cell r="AP807">
            <v>0</v>
          </cell>
          <cell r="AQ807">
            <v>0</v>
          </cell>
          <cell r="AR807">
            <v>0</v>
          </cell>
          <cell r="AS807">
            <v>0</v>
          </cell>
          <cell r="AT807">
            <v>0</v>
          </cell>
          <cell r="AU807">
            <v>0</v>
          </cell>
        </row>
        <row r="808">
          <cell r="A808">
            <v>0</v>
          </cell>
          <cell r="B808">
            <v>0</v>
          </cell>
          <cell r="C808">
            <v>0</v>
          </cell>
          <cell r="D808">
            <v>0</v>
          </cell>
          <cell r="E808">
            <v>0</v>
          </cell>
          <cell r="F808">
            <v>0</v>
          </cell>
          <cell r="G808">
            <v>0</v>
          </cell>
          <cell r="H808">
            <v>0</v>
          </cell>
          <cell r="I808">
            <v>0</v>
          </cell>
          <cell r="J808">
            <v>0</v>
          </cell>
          <cell r="K808">
            <v>0</v>
          </cell>
          <cell r="L808">
            <v>0</v>
          </cell>
          <cell r="M808">
            <v>0</v>
          </cell>
          <cell r="N808">
            <v>0</v>
          </cell>
          <cell r="O808">
            <v>0</v>
          </cell>
          <cell r="P808">
            <v>0</v>
          </cell>
          <cell r="Q808">
            <v>0</v>
          </cell>
          <cell r="R808">
            <v>0</v>
          </cell>
          <cell r="S808">
            <v>0</v>
          </cell>
          <cell r="T808">
            <v>0</v>
          </cell>
          <cell r="U808">
            <v>0</v>
          </cell>
          <cell r="V808">
            <v>0</v>
          </cell>
          <cell r="W808">
            <v>0</v>
          </cell>
          <cell r="X808">
            <v>0</v>
          </cell>
          <cell r="Y808">
            <v>0</v>
          </cell>
          <cell r="Z808">
            <v>0</v>
          </cell>
          <cell r="AA808">
            <v>0</v>
          </cell>
          <cell r="AB808">
            <v>0</v>
          </cell>
          <cell r="AC808">
            <v>0</v>
          </cell>
          <cell r="AD808">
            <v>0</v>
          </cell>
          <cell r="AE808">
            <v>0</v>
          </cell>
          <cell r="AF808">
            <v>0</v>
          </cell>
          <cell r="AG808">
            <v>0</v>
          </cell>
          <cell r="AH808">
            <v>0</v>
          </cell>
          <cell r="AI808">
            <v>0</v>
          </cell>
          <cell r="AJ808">
            <v>0</v>
          </cell>
          <cell r="AK808">
            <v>0</v>
          </cell>
          <cell r="AL808">
            <v>0</v>
          </cell>
          <cell r="AM808">
            <v>0</v>
          </cell>
          <cell r="AN808">
            <v>0</v>
          </cell>
          <cell r="AO808">
            <v>0</v>
          </cell>
          <cell r="AP808">
            <v>0</v>
          </cell>
          <cell r="AQ808">
            <v>0</v>
          </cell>
          <cell r="AR808">
            <v>0</v>
          </cell>
          <cell r="AS808">
            <v>0</v>
          </cell>
          <cell r="AT808">
            <v>0</v>
          </cell>
          <cell r="AU808">
            <v>0</v>
          </cell>
        </row>
        <row r="809">
          <cell r="A809">
            <v>0</v>
          </cell>
          <cell r="B809">
            <v>0</v>
          </cell>
          <cell r="C809">
            <v>0</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cell r="AF809">
            <v>0</v>
          </cell>
          <cell r="AG809">
            <v>0</v>
          </cell>
          <cell r="AH809">
            <v>0</v>
          </cell>
          <cell r="AI809">
            <v>0</v>
          </cell>
          <cell r="AJ809">
            <v>0</v>
          </cell>
          <cell r="AK809">
            <v>0</v>
          </cell>
          <cell r="AL809">
            <v>0</v>
          </cell>
          <cell r="AM809">
            <v>0</v>
          </cell>
          <cell r="AN809">
            <v>0</v>
          </cell>
          <cell r="AO809">
            <v>0</v>
          </cell>
          <cell r="AP809">
            <v>0</v>
          </cell>
          <cell r="AQ809">
            <v>0</v>
          </cell>
          <cell r="AR809">
            <v>0</v>
          </cell>
          <cell r="AS809">
            <v>0</v>
          </cell>
          <cell r="AT809">
            <v>0</v>
          </cell>
          <cell r="AU809">
            <v>0</v>
          </cell>
        </row>
        <row r="810">
          <cell r="A810">
            <v>0</v>
          </cell>
          <cell r="B810">
            <v>0</v>
          </cell>
          <cell r="C810">
            <v>0</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cell r="AF810">
            <v>0</v>
          </cell>
          <cell r="AG810">
            <v>0</v>
          </cell>
          <cell r="AH810">
            <v>0</v>
          </cell>
          <cell r="AI810">
            <v>0</v>
          </cell>
          <cell r="AJ810">
            <v>0</v>
          </cell>
          <cell r="AK810">
            <v>0</v>
          </cell>
          <cell r="AL810">
            <v>0</v>
          </cell>
          <cell r="AM810">
            <v>0</v>
          </cell>
          <cell r="AN810">
            <v>0</v>
          </cell>
          <cell r="AO810">
            <v>0</v>
          </cell>
          <cell r="AP810">
            <v>0</v>
          </cell>
          <cell r="AQ810">
            <v>0</v>
          </cell>
          <cell r="AR810">
            <v>0</v>
          </cell>
          <cell r="AS810">
            <v>0</v>
          </cell>
          <cell r="AT810">
            <v>0</v>
          </cell>
          <cell r="AU810">
            <v>0</v>
          </cell>
        </row>
        <row r="811">
          <cell r="A811">
            <v>0</v>
          </cell>
          <cell r="B811">
            <v>0</v>
          </cell>
          <cell r="C811">
            <v>0</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cell r="AF811">
            <v>0</v>
          </cell>
          <cell r="AG811">
            <v>0</v>
          </cell>
          <cell r="AH811">
            <v>0</v>
          </cell>
          <cell r="AI811">
            <v>0</v>
          </cell>
          <cell r="AJ811">
            <v>0</v>
          </cell>
          <cell r="AK811">
            <v>0</v>
          </cell>
          <cell r="AL811">
            <v>0</v>
          </cell>
          <cell r="AM811">
            <v>0</v>
          </cell>
          <cell r="AN811">
            <v>0</v>
          </cell>
          <cell r="AO811">
            <v>0</v>
          </cell>
          <cell r="AP811">
            <v>0</v>
          </cell>
          <cell r="AQ811">
            <v>0</v>
          </cell>
          <cell r="AR811">
            <v>0</v>
          </cell>
          <cell r="AS811">
            <v>0</v>
          </cell>
          <cell r="AT811">
            <v>0</v>
          </cell>
          <cell r="AU811">
            <v>0</v>
          </cell>
        </row>
        <row r="812">
          <cell r="A812">
            <v>0</v>
          </cell>
          <cell r="B812">
            <v>0</v>
          </cell>
          <cell r="C812">
            <v>0</v>
          </cell>
          <cell r="D812">
            <v>0</v>
          </cell>
          <cell r="E812">
            <v>0</v>
          </cell>
          <cell r="F812">
            <v>0</v>
          </cell>
          <cell r="G812">
            <v>0</v>
          </cell>
          <cell r="H812">
            <v>0</v>
          </cell>
          <cell r="I812">
            <v>0</v>
          </cell>
          <cell r="J812">
            <v>0</v>
          </cell>
          <cell r="K812">
            <v>0</v>
          </cell>
          <cell r="L812">
            <v>0</v>
          </cell>
          <cell r="M812">
            <v>0</v>
          </cell>
          <cell r="N812">
            <v>0</v>
          </cell>
          <cell r="O812">
            <v>0</v>
          </cell>
          <cell r="P812">
            <v>0</v>
          </cell>
          <cell r="Q812">
            <v>0</v>
          </cell>
          <cell r="R812">
            <v>0</v>
          </cell>
          <cell r="S812">
            <v>0</v>
          </cell>
          <cell r="T812">
            <v>0</v>
          </cell>
          <cell r="U812">
            <v>0</v>
          </cell>
          <cell r="V812">
            <v>0</v>
          </cell>
          <cell r="W812">
            <v>0</v>
          </cell>
          <cell r="X812">
            <v>0</v>
          </cell>
          <cell r="Y812">
            <v>0</v>
          </cell>
          <cell r="Z812">
            <v>0</v>
          </cell>
          <cell r="AA812">
            <v>0</v>
          </cell>
          <cell r="AB812">
            <v>0</v>
          </cell>
          <cell r="AC812">
            <v>0</v>
          </cell>
          <cell r="AD812">
            <v>0</v>
          </cell>
          <cell r="AE812">
            <v>0</v>
          </cell>
          <cell r="AF812">
            <v>0</v>
          </cell>
          <cell r="AG812">
            <v>0</v>
          </cell>
          <cell r="AH812">
            <v>0</v>
          </cell>
          <cell r="AI812">
            <v>0</v>
          </cell>
          <cell r="AJ812">
            <v>0</v>
          </cell>
          <cell r="AK812">
            <v>0</v>
          </cell>
          <cell r="AL812">
            <v>0</v>
          </cell>
          <cell r="AM812">
            <v>0</v>
          </cell>
          <cell r="AN812">
            <v>0</v>
          </cell>
          <cell r="AO812">
            <v>0</v>
          </cell>
          <cell r="AP812">
            <v>0</v>
          </cell>
          <cell r="AQ812">
            <v>0</v>
          </cell>
          <cell r="AR812">
            <v>0</v>
          </cell>
          <cell r="AS812">
            <v>0</v>
          </cell>
          <cell r="AT812">
            <v>0</v>
          </cell>
          <cell r="AU812">
            <v>0</v>
          </cell>
        </row>
        <row r="813">
          <cell r="A813">
            <v>0</v>
          </cell>
          <cell r="B813">
            <v>0</v>
          </cell>
          <cell r="C813">
            <v>0</v>
          </cell>
          <cell r="D813">
            <v>0</v>
          </cell>
          <cell r="E813">
            <v>0</v>
          </cell>
          <cell r="F813">
            <v>0</v>
          </cell>
          <cell r="G813">
            <v>0</v>
          </cell>
          <cell r="H813">
            <v>0</v>
          </cell>
          <cell r="I813">
            <v>0</v>
          </cell>
          <cell r="J813">
            <v>0</v>
          </cell>
          <cell r="K813" t="str">
            <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cell r="AF813">
            <v>0</v>
          </cell>
          <cell r="AG813">
            <v>0</v>
          </cell>
          <cell r="AH813">
            <v>0</v>
          </cell>
          <cell r="AI813">
            <v>0</v>
          </cell>
          <cell r="AJ813">
            <v>0</v>
          </cell>
          <cell r="AK813">
            <v>0</v>
          </cell>
          <cell r="AL813">
            <v>0</v>
          </cell>
          <cell r="AM813">
            <v>0</v>
          </cell>
          <cell r="AN813">
            <v>0</v>
          </cell>
          <cell r="AO813">
            <v>0</v>
          </cell>
          <cell r="AP813">
            <v>0</v>
          </cell>
          <cell r="AQ813">
            <v>0</v>
          </cell>
          <cell r="AR813">
            <v>0</v>
          </cell>
          <cell r="AS813">
            <v>0</v>
          </cell>
          <cell r="AT813">
            <v>0</v>
          </cell>
          <cell r="AU813">
            <v>0</v>
          </cell>
        </row>
        <row r="814">
          <cell r="A814">
            <v>0</v>
          </cell>
          <cell r="B814">
            <v>0</v>
          </cell>
          <cell r="C814">
            <v>0</v>
          </cell>
          <cell r="D814">
            <v>0</v>
          </cell>
          <cell r="E814" t="str">
            <v/>
          </cell>
          <cell r="F814">
            <v>0</v>
          </cell>
          <cell r="G814">
            <v>0</v>
          </cell>
          <cell r="H814">
            <v>0</v>
          </cell>
          <cell r="I814">
            <v>0</v>
          </cell>
          <cell r="J814" t="str">
            <v>TOTAL PAP</v>
          </cell>
          <cell r="L814">
            <v>0</v>
          </cell>
          <cell r="M814">
            <v>0</v>
          </cell>
          <cell r="N814">
            <v>0</v>
          </cell>
          <cell r="O814">
            <v>0</v>
          </cell>
          <cell r="P814">
            <v>0</v>
          </cell>
          <cell r="Q814">
            <v>0</v>
          </cell>
          <cell r="R814">
            <v>189970.08</v>
          </cell>
          <cell r="S814">
            <v>8218.2900000000009</v>
          </cell>
          <cell r="T814">
            <v>8873.09</v>
          </cell>
          <cell r="U814">
            <v>19918.11</v>
          </cell>
          <cell r="V814">
            <v>12171.18</v>
          </cell>
          <cell r="W814">
            <v>24590.560000000001</v>
          </cell>
          <cell r="X814">
            <v>11721.36</v>
          </cell>
          <cell r="Y814">
            <v>14699.64</v>
          </cell>
          <cell r="Z814">
            <v>12948.12</v>
          </cell>
          <cell r="AA814">
            <v>13663.2</v>
          </cell>
          <cell r="AB814">
            <v>31743.93</v>
          </cell>
          <cell r="AC814">
            <v>13782.64</v>
          </cell>
          <cell r="AD814">
            <v>28537.360000000001</v>
          </cell>
          <cell r="AE814">
            <v>8789.7199999999993</v>
          </cell>
          <cell r="AF814">
            <v>13777.91</v>
          </cell>
          <cell r="AG814">
            <v>2814.92</v>
          </cell>
          <cell r="AH814">
            <v>13187.64</v>
          </cell>
          <cell r="AI814">
            <v>2785</v>
          </cell>
          <cell r="AJ814">
            <v>13522.64</v>
          </cell>
          <cell r="AK814">
            <v>1783.23</v>
          </cell>
          <cell r="AL814">
            <v>12631.77</v>
          </cell>
          <cell r="AM814">
            <v>770</v>
          </cell>
          <cell r="AN814">
            <v>11587.64</v>
          </cell>
          <cell r="AO814">
            <v>2962</v>
          </cell>
          <cell r="AP814">
            <v>19267.439999999999</v>
          </cell>
          <cell r="AQ814">
            <v>0</v>
          </cell>
          <cell r="AR814">
            <v>0</v>
          </cell>
          <cell r="AS814">
            <v>91654.44</v>
          </cell>
          <cell r="AT814">
            <v>91437.33</v>
          </cell>
          <cell r="AU814">
            <v>32765.63</v>
          </cell>
        </row>
        <row r="815">
          <cell r="A815">
            <v>0</v>
          </cell>
          <cell r="B815">
            <v>0</v>
          </cell>
          <cell r="C815">
            <v>0</v>
          </cell>
          <cell r="D815">
            <v>0</v>
          </cell>
          <cell r="E815">
            <v>0</v>
          </cell>
          <cell r="F815">
            <v>0</v>
          </cell>
          <cell r="G815">
            <v>0</v>
          </cell>
          <cell r="H815">
            <v>0</v>
          </cell>
          <cell r="I815">
            <v>0</v>
          </cell>
          <cell r="J815">
            <v>0</v>
          </cell>
          <cell r="L815">
            <v>0</v>
          </cell>
          <cell r="M815">
            <v>0</v>
          </cell>
          <cell r="N815">
            <v>0</v>
          </cell>
          <cell r="O815">
            <v>0</v>
          </cell>
          <cell r="P815">
            <v>0</v>
          </cell>
          <cell r="Q815">
            <v>0</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cell r="AL815">
            <v>0</v>
          </cell>
          <cell r="AM815">
            <v>0</v>
          </cell>
          <cell r="AN815">
            <v>0</v>
          </cell>
          <cell r="AO815">
            <v>0</v>
          </cell>
          <cell r="AP815">
            <v>0</v>
          </cell>
          <cell r="AQ815">
            <v>0</v>
          </cell>
          <cell r="AR815">
            <v>0</v>
          </cell>
          <cell r="AS815">
            <v>0</v>
          </cell>
          <cell r="AT815">
            <v>0</v>
          </cell>
          <cell r="AU815">
            <v>0</v>
          </cell>
        </row>
        <row r="816">
          <cell r="A816">
            <v>0</v>
          </cell>
          <cell r="B816">
            <v>0</v>
          </cell>
          <cell r="C816">
            <v>0</v>
          </cell>
          <cell r="D816">
            <v>0</v>
          </cell>
          <cell r="E816">
            <v>0</v>
          </cell>
          <cell r="F816">
            <v>0</v>
          </cell>
          <cell r="G816">
            <v>0</v>
          </cell>
          <cell r="H816">
            <v>0</v>
          </cell>
          <cell r="I816">
            <v>0</v>
          </cell>
          <cell r="J816" t="str">
            <v>CODIFICADO 04.04.24</v>
          </cell>
          <cell r="L816">
            <v>0</v>
          </cell>
          <cell r="M816">
            <v>0</v>
          </cell>
          <cell r="N816">
            <v>0</v>
          </cell>
          <cell r="O816">
            <v>0</v>
          </cell>
          <cell r="P816">
            <v>0</v>
          </cell>
          <cell r="Q816">
            <v>0</v>
          </cell>
          <cell r="R816">
            <v>50759809.759999998</v>
          </cell>
          <cell r="S816">
            <v>0</v>
          </cell>
          <cell r="T816">
            <v>0</v>
          </cell>
          <cell r="U816">
            <v>0</v>
          </cell>
          <cell r="V816">
            <v>12171.18</v>
          </cell>
          <cell r="W816">
            <v>24590.560000000001</v>
          </cell>
          <cell r="X816">
            <v>11721.36</v>
          </cell>
          <cell r="Y816">
            <v>14699.64</v>
          </cell>
          <cell r="Z816">
            <v>12948.12</v>
          </cell>
          <cell r="AA816">
            <v>13663.2</v>
          </cell>
          <cell r="AB816">
            <v>31743.93</v>
          </cell>
          <cell r="AC816">
            <v>13782.64</v>
          </cell>
          <cell r="AD816">
            <v>28537.360000000001</v>
          </cell>
          <cell r="AE816">
            <v>8789.7199999999993</v>
          </cell>
          <cell r="AF816">
            <v>13777.91</v>
          </cell>
          <cell r="AG816">
            <v>2814.92</v>
          </cell>
          <cell r="AH816">
            <v>13187.64</v>
          </cell>
          <cell r="AI816">
            <v>2785</v>
          </cell>
          <cell r="AJ816">
            <v>13522.64</v>
          </cell>
          <cell r="AK816">
            <v>1783.23</v>
          </cell>
          <cell r="AL816">
            <v>12631.77</v>
          </cell>
          <cell r="AM816">
            <v>770</v>
          </cell>
          <cell r="AN816">
            <v>11587.64</v>
          </cell>
          <cell r="AO816">
            <v>2962</v>
          </cell>
          <cell r="AP816">
            <v>19267.439999999999</v>
          </cell>
          <cell r="AQ816">
            <v>0</v>
          </cell>
          <cell r="AR816">
            <v>0</v>
          </cell>
          <cell r="AS816">
            <v>91654.44</v>
          </cell>
          <cell r="AT816">
            <v>91437.33</v>
          </cell>
          <cell r="AU816">
            <v>32765.63</v>
          </cell>
        </row>
        <row r="817">
          <cell r="A817">
            <v>0</v>
          </cell>
          <cell r="B817">
            <v>0</v>
          </cell>
          <cell r="C817">
            <v>0</v>
          </cell>
          <cell r="D817">
            <v>0</v>
          </cell>
          <cell r="E817">
            <v>0</v>
          </cell>
          <cell r="F817">
            <v>0</v>
          </cell>
          <cell r="G817">
            <v>0</v>
          </cell>
          <cell r="H817">
            <v>0</v>
          </cell>
          <cell r="I817">
            <v>0</v>
          </cell>
          <cell r="J817">
            <v>0</v>
          </cell>
          <cell r="L817">
            <v>0</v>
          </cell>
          <cell r="M817">
            <v>0</v>
          </cell>
          <cell r="N817">
            <v>0</v>
          </cell>
          <cell r="O817">
            <v>0</v>
          </cell>
          <cell r="P817">
            <v>0</v>
          </cell>
          <cell r="Q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K817">
            <v>0</v>
          </cell>
          <cell r="AL817">
            <v>0</v>
          </cell>
          <cell r="AM817">
            <v>0</v>
          </cell>
          <cell r="AN817">
            <v>0</v>
          </cell>
          <cell r="AO817">
            <v>0</v>
          </cell>
          <cell r="AP817">
            <v>0</v>
          </cell>
          <cell r="AQ817">
            <v>0</v>
          </cell>
          <cell r="AR817">
            <v>0</v>
          </cell>
          <cell r="AS817">
            <v>0</v>
          </cell>
          <cell r="AT817">
            <v>0</v>
          </cell>
          <cell r="AU817">
            <v>0</v>
          </cell>
        </row>
        <row r="818">
          <cell r="A818">
            <v>0</v>
          </cell>
          <cell r="B818">
            <v>0</v>
          </cell>
          <cell r="C818">
            <v>0</v>
          </cell>
          <cell r="D818">
            <v>0</v>
          </cell>
          <cell r="E818">
            <v>0</v>
          </cell>
          <cell r="F818">
            <v>0</v>
          </cell>
          <cell r="G818">
            <v>0</v>
          </cell>
          <cell r="H818">
            <v>0</v>
          </cell>
          <cell r="I818">
            <v>0</v>
          </cell>
          <cell r="J818" t="str">
            <v>DIFERENCIA</v>
          </cell>
          <cell r="L818">
            <v>0</v>
          </cell>
          <cell r="M818">
            <v>0</v>
          </cell>
          <cell r="N818">
            <v>0</v>
          </cell>
          <cell r="O818">
            <v>0</v>
          </cell>
          <cell r="P818">
            <v>0</v>
          </cell>
          <cell r="Q818">
            <v>0</v>
          </cell>
          <cell r="R818">
            <v>-50569839.68</v>
          </cell>
          <cell r="S818">
            <v>0</v>
          </cell>
          <cell r="T818">
            <v>0</v>
          </cell>
          <cell r="U818">
            <v>0</v>
          </cell>
          <cell r="V818">
            <v>0</v>
          </cell>
          <cell r="W818">
            <v>0</v>
          </cell>
          <cell r="X818">
            <v>0</v>
          </cell>
          <cell r="Y818">
            <v>0</v>
          </cell>
          <cell r="Z818">
            <v>0</v>
          </cell>
          <cell r="AA818">
            <v>0</v>
          </cell>
          <cell r="AB818">
            <v>0</v>
          </cell>
          <cell r="AC818">
            <v>0</v>
          </cell>
          <cell r="AD818">
            <v>0</v>
          </cell>
          <cell r="AE818">
            <v>0</v>
          </cell>
          <cell r="AF818">
            <v>0</v>
          </cell>
          <cell r="AG818">
            <v>0</v>
          </cell>
          <cell r="AH818">
            <v>0</v>
          </cell>
          <cell r="AI818">
            <v>0</v>
          </cell>
          <cell r="AJ818">
            <v>0</v>
          </cell>
          <cell r="AK818">
            <v>0</v>
          </cell>
          <cell r="AL818">
            <v>0</v>
          </cell>
          <cell r="AM818">
            <v>0</v>
          </cell>
          <cell r="AN818">
            <v>0</v>
          </cell>
          <cell r="AO818">
            <v>0</v>
          </cell>
          <cell r="AP818">
            <v>0</v>
          </cell>
          <cell r="AQ818">
            <v>0</v>
          </cell>
          <cell r="AR818">
            <v>0</v>
          </cell>
          <cell r="AS818">
            <v>0</v>
          </cell>
          <cell r="AT818">
            <v>0</v>
          </cell>
          <cell r="AU818">
            <v>0</v>
          </cell>
        </row>
        <row r="819">
          <cell r="I819">
            <v>0</v>
          </cell>
          <cell r="K819">
            <v>0</v>
          </cell>
          <cell r="S819">
            <v>0</v>
          </cell>
          <cell r="AM819">
            <v>0</v>
          </cell>
          <cell r="AO819">
            <v>0</v>
          </cell>
        </row>
        <row r="820">
          <cell r="I820">
            <v>0</v>
          </cell>
          <cell r="K820">
            <v>0</v>
          </cell>
          <cell r="S820">
            <v>0</v>
          </cell>
          <cell r="AM820">
            <v>0</v>
          </cell>
          <cell r="AO820">
            <v>0</v>
          </cell>
        </row>
        <row r="821">
          <cell r="I821">
            <v>0</v>
          </cell>
          <cell r="K821">
            <v>0</v>
          </cell>
          <cell r="S821">
            <v>0</v>
          </cell>
          <cell r="U821">
            <v>0</v>
          </cell>
          <cell r="AP821">
            <v>0</v>
          </cell>
        </row>
        <row r="822">
          <cell r="I822">
            <v>0</v>
          </cell>
          <cell r="K822">
            <v>0</v>
          </cell>
          <cell r="AU822">
            <v>0</v>
          </cell>
        </row>
        <row r="823">
          <cell r="I823">
            <v>0</v>
          </cell>
          <cell r="K823">
            <v>0</v>
          </cell>
        </row>
        <row r="824">
          <cell r="I824">
            <v>0</v>
          </cell>
          <cell r="K824">
            <v>0</v>
          </cell>
        </row>
        <row r="825">
          <cell r="I825">
            <v>0</v>
          </cell>
          <cell r="K825">
            <v>0</v>
          </cell>
          <cell r="AQ825">
            <v>0</v>
          </cell>
        </row>
        <row r="826">
          <cell r="K826">
            <v>0</v>
          </cell>
        </row>
        <row r="827">
          <cell r="K827">
            <v>0</v>
          </cell>
        </row>
        <row r="828">
          <cell r="K828">
            <v>0</v>
          </cell>
        </row>
      </sheetData>
      <sheetData sheetId="1" refreshError="1"/>
      <sheetData sheetId="2" refreshError="1"/>
      <sheetData sheetId="3" refreshError="1"/>
      <sheetData sheetId="4" refreshError="1"/>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ledad Narciza Tsenkush Chamik" refreshedDate="45897.400509953703" createdVersion="8" refreshedVersion="8" minRefreshableVersion="3" recordCount="256" xr:uid="{AC4701C2-C7A0-427E-84C4-44FEB61C24C8}">
  <cacheSource type="worksheet">
    <worksheetSource ref="A2:N251" sheet="MODIFICACIONES"/>
  </cacheSource>
  <cacheFields count="14">
    <cacheField name="No. REFORMA INSTITUCIONAL" numFmtId="0">
      <sharedItems containsSemiMixedTypes="0" containsString="0" containsNumber="1" containsInteger="1" minValue="1" maxValue="11" count="11">
        <n v="1"/>
        <n v="2"/>
        <n v="3"/>
        <n v="4"/>
        <n v="5"/>
        <n v="6"/>
        <n v="7"/>
        <n v="8"/>
        <n v="9"/>
        <n v="10"/>
        <n v="11"/>
      </sharedItems>
    </cacheField>
    <cacheField name="QUIPUX SOLICITUD" numFmtId="0">
      <sharedItems containsBlank="1"/>
    </cacheField>
    <cacheField name="FECHA DE SOLICITUD" numFmtId="14">
      <sharedItems containsNonDate="0" containsDate="1" containsString="0" containsBlank="1" minDate="2024-02-13T00:00:00" maxDate="2025-08-28T00:00:00"/>
    </cacheField>
    <cacheField name="ID" numFmtId="0">
      <sharedItems containsSemiMixedTypes="0" containsString="0" containsNumber="1" containsInteger="1" minValue="2" maxValue="73"/>
    </cacheField>
    <cacheField name="UNIDAD RESPONSABLE N2" numFmtId="0">
      <sharedItems count="14">
        <s v="Dirección de Talento Humano"/>
        <s v="Dirección Administrativa"/>
        <s v="Procuraduría"/>
        <s v="Rectorado"/>
        <s v="Dirección de Bienestar Universitario Intercultural y Comunitario"/>
        <s v="Dirección de Relaciones Interinstitucionales e Internacionales"/>
        <s v="Dirección General de Investigación "/>
        <s v="Instituto de Lenguas Originarias y Extranjeras"/>
        <s v="Vicerrectorado Académico, Intercultural y Comunitario"/>
        <s v="Dirección de Bibliotecas y Centros de Documentación"/>
        <s v="Vicerrectorado de Gestión Comunitaria, Investigación y Vinculación con la Sociedad"/>
        <s v="Dirección Financiera"/>
        <s v="Dirección General Académica Intercultural y Comunitaria "/>
        <s v="Asignación MEF"/>
      </sharedItems>
    </cacheField>
    <cacheField name="ACTIVIDAD" numFmtId="0">
      <sharedItems/>
    </cacheField>
    <cacheField name="PROGRAMA INSTITUCIONAL" numFmtId="0">
      <sharedItems count="3">
        <s v="01 - Administración Central"/>
        <s v="82 - Formación y gestión académica"/>
        <s v="83 - Gestión de la Investigación"/>
      </sharedItems>
    </cacheField>
    <cacheField name="ITEM PRESUPUESTARIO" numFmtId="0">
      <sharedItems containsSemiMixedTypes="0" containsString="0" containsNumber="1" containsInteger="1" minValue="510105" maxValue="840107" count="38">
        <n v="510105"/>
        <n v="510203"/>
        <n v="510204"/>
        <n v="510304"/>
        <n v="510306"/>
        <n v="510510"/>
        <n v="510601"/>
        <n v="510602"/>
        <n v="510707"/>
        <n v="510108"/>
        <n v="510518"/>
        <n v="530402"/>
        <n v="530101"/>
        <n v="530303"/>
        <n v="580101"/>
        <n v="530811"/>
        <n v="530801"/>
        <n v="530304"/>
        <n v="530606"/>
        <n v="570218"/>
        <n v="570216"/>
        <n v="530209"/>
        <n v="530702"/>
        <n v="570201"/>
        <n v="530255"/>
        <n v="530301"/>
        <n v="570203"/>
        <n v="530210"/>
        <n v="530802"/>
        <n v="530302"/>
        <n v="510512"/>
        <n v="530204"/>
        <n v="570219"/>
        <n v="510106"/>
        <n v="510513"/>
        <n v="840107"/>
        <n v="530104"/>
        <n v="530208"/>
      </sharedItems>
    </cacheField>
    <cacheField name="FUENTE" numFmtId="168">
      <sharedItems containsSemiMixedTypes="0" containsString="0" containsNumber="1" containsInteger="1" minValue="1" maxValue="3" count="3">
        <n v="1"/>
        <n v="2"/>
        <n v="3"/>
      </sharedItems>
    </cacheField>
    <cacheField name="GEOGRÁFICO" numFmtId="0">
      <sharedItems containsSemiMixedTypes="0" containsString="0" containsNumber="1" containsInteger="1" minValue="1700" maxValue="1701"/>
    </cacheField>
    <cacheField name="INCREMENTO/DISMINUCIÓN" numFmtId="0">
      <sharedItems containsString="0" containsBlank="1" containsNumber="1" minValue="-500000" maxValue="3617828.31" count="119">
        <n v="1501"/>
        <n v="-3325.31"/>
        <n v="-4810.67"/>
        <n v="-725.5"/>
        <n v="-1445.5"/>
        <n v="792"/>
        <n v="5328"/>
        <n v="-3661.84"/>
        <n v="-12378.58"/>
        <n v="-5064.78"/>
        <n v="-5131.87"/>
        <n v="-564.26"/>
        <n v="-3453.21"/>
        <n v="-3453.19"/>
        <n v="-216.5"/>
        <n v="-1000"/>
        <n v="-3000"/>
        <n v="-500"/>
        <n v="74815"/>
        <n v="33000"/>
        <n v="6195"/>
        <n v="-3780.67"/>
        <n v="-3780.65"/>
        <n v="35856"/>
        <n v="32500"/>
        <n v="11.17"/>
        <n v="-122.87"/>
        <n v="1866.33"/>
        <n v="-109.14"/>
        <n v="90.86"/>
        <n v="-110"/>
        <n v="-113"/>
        <n v="-855.05"/>
        <n v="-17394"/>
        <n v="200"/>
        <n v="50"/>
        <n v="25"/>
        <n v="100"/>
        <n v="2000"/>
        <n v="6000"/>
        <n v="8177.57"/>
        <m/>
        <n v="-11000"/>
        <n v="2728.08"/>
        <n v="-282.56"/>
        <n v="-300"/>
        <n v="-100"/>
        <n v="233.57"/>
        <n v="-49955"/>
        <n v="6555"/>
        <n v="2035"/>
        <n v="2873.94"/>
        <n v="-2500"/>
        <n v="1808.4"/>
        <n v="1755.6"/>
        <n v="1029.5999999999999"/>
        <n v="-2000"/>
        <n v="-540"/>
        <n v="260"/>
        <n v="1545"/>
        <n v="7200"/>
        <n v="1500"/>
        <n v="-2300"/>
        <n v="-1700"/>
        <n v="2670.8"/>
        <n v="1254"/>
        <n v="-17.440000000000001"/>
        <n v="17.440000000000001"/>
        <n v="900"/>
        <n v="668.56"/>
        <n v="-2873.94"/>
        <n v="405.38"/>
        <n v="1000"/>
        <n v="3500"/>
        <n v="-4500"/>
        <n v="-6555"/>
        <n v="-3203"/>
        <n v="-4879"/>
        <n v="-2035"/>
        <n v="41575"/>
        <n v="-230"/>
        <n v="230"/>
        <n v="500"/>
        <n v="-1100"/>
        <n v="1100"/>
        <n v="30"/>
        <n v="6755.42"/>
        <n v="65"/>
        <n v="-2320.42"/>
        <n v="-30"/>
        <n v="-807"/>
        <n v="261.44"/>
        <n v="515.55999999999995"/>
        <n v="-260"/>
        <n v="240"/>
        <n v="-240"/>
        <n v="-20"/>
        <n v="-200"/>
        <n v="-1465.9"/>
        <n v="2500"/>
        <n v="1065.9000000000001"/>
        <n v="400"/>
        <n v="3000"/>
        <n v="3617828.31"/>
        <n v="-500000"/>
        <n v="43230.43"/>
        <n v="77080"/>
        <n v="120566"/>
        <n v="2106.4299999999998"/>
        <n v="190246"/>
        <n v="30609.34"/>
        <n v="33040.300000000003"/>
        <n v="3121.5"/>
        <n v="-63500"/>
        <n v="38000"/>
        <n v="23000"/>
        <n v="-400"/>
        <n v="150"/>
        <n v="-1500"/>
      </sharedItems>
    </cacheField>
    <cacheField name="MES MODIFICADO" numFmtId="49">
      <sharedItems containsBlank="1"/>
    </cacheField>
    <cacheField name="MOTIVO DE LA REFORMA" numFmtId="0">
      <sharedItems containsBlank="1"/>
    </cacheField>
    <cacheField name="COMENTARIO"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6">
  <r>
    <x v="0"/>
    <s v="UINPIAW-CAF-DTH-2025-0035-M"/>
    <d v="2025-01-13T00:00:00"/>
    <n v="11"/>
    <x v="0"/>
    <s v="Pago de remuneraciones unificadas"/>
    <x v="0"/>
    <x v="0"/>
    <x v="0"/>
    <n v="1700"/>
    <x v="0"/>
    <s v="DICIEMBRE MODIFICADO"/>
    <m/>
    <m/>
  </r>
  <r>
    <x v="0"/>
    <s v="UINPIAW-CAF-DTH-2025-0035-M"/>
    <d v="2025-01-13T00:00:00"/>
    <n v="13"/>
    <x v="0"/>
    <s v="Pago de décimo tercer sueldo personal"/>
    <x v="0"/>
    <x v="1"/>
    <x v="0"/>
    <n v="1700"/>
    <x v="1"/>
    <s v="MAYO MODIFICADO"/>
    <m/>
    <m/>
  </r>
  <r>
    <x v="0"/>
    <s v="UINPIAW-CAF-DTH-2025-0035-M"/>
    <d v="2025-01-13T00:00:00"/>
    <n v="13"/>
    <x v="0"/>
    <s v="Pago de décimo tercer sueldo personal"/>
    <x v="0"/>
    <x v="1"/>
    <x v="0"/>
    <n v="1700"/>
    <x v="2"/>
    <s v="JUNIO MODIFICADO"/>
    <m/>
    <m/>
  </r>
  <r>
    <x v="0"/>
    <s v="UINPIAW-CAF-DTH-2025-0035-M"/>
    <d v="2025-01-13T00:00:00"/>
    <n v="13"/>
    <x v="0"/>
    <s v="Pago de décimo tercer sueldo personal"/>
    <x v="0"/>
    <x v="1"/>
    <x v="0"/>
    <n v="1700"/>
    <x v="2"/>
    <s v="JULIO MODIFICADO"/>
    <m/>
    <m/>
  </r>
  <r>
    <x v="0"/>
    <s v="UINPIAW-CAF-DTH-2025-0035-M"/>
    <d v="2025-01-13T00:00:00"/>
    <n v="13"/>
    <x v="0"/>
    <s v="Pago de décimo tercer sueldo personal"/>
    <x v="0"/>
    <x v="1"/>
    <x v="0"/>
    <n v="1700"/>
    <x v="2"/>
    <s v="AGOSTO MODIFICADO"/>
    <m/>
    <m/>
  </r>
  <r>
    <x v="0"/>
    <s v="UINPIAW-CAF-DTH-2025-0035-M"/>
    <d v="2025-01-13T00:00:00"/>
    <n v="13"/>
    <x v="0"/>
    <s v="Pago de décimo tercer sueldo personal"/>
    <x v="0"/>
    <x v="1"/>
    <x v="0"/>
    <n v="1700"/>
    <x v="2"/>
    <s v="SEPTIEMBRE MODIFICADO"/>
    <m/>
    <m/>
  </r>
  <r>
    <x v="0"/>
    <s v="UINPIAW-CAF-DTH-2025-0035-M"/>
    <d v="2025-01-13T00:00:00"/>
    <n v="13"/>
    <x v="0"/>
    <s v="Pago de décimo tercer sueldo personal"/>
    <x v="0"/>
    <x v="1"/>
    <x v="0"/>
    <n v="1700"/>
    <x v="2"/>
    <s v="OCTUBRE MODIFICADO"/>
    <m/>
    <m/>
  </r>
  <r>
    <x v="0"/>
    <s v="UINPIAW-CAF-DTH-2025-0035-M"/>
    <d v="2025-01-13T00:00:00"/>
    <n v="13"/>
    <x v="0"/>
    <s v="Pago de décimo tercer sueldo personal"/>
    <x v="0"/>
    <x v="1"/>
    <x v="0"/>
    <n v="1700"/>
    <x v="2"/>
    <s v="NOVIEMBRE MODIFICADO"/>
    <m/>
    <m/>
  </r>
  <r>
    <x v="0"/>
    <s v="UINPIAW-CAF-DTH-2025-0035-M"/>
    <d v="2025-01-13T00:00:00"/>
    <n v="13"/>
    <x v="0"/>
    <s v="Pago de décimo tercer sueldo personal"/>
    <x v="0"/>
    <x v="1"/>
    <x v="0"/>
    <n v="1700"/>
    <x v="2"/>
    <s v="DICIEMBRE MODIFICADO"/>
    <m/>
    <m/>
  </r>
  <r>
    <x v="0"/>
    <s v="UINPIAW-CAF-DTH-2025-0035-M"/>
    <d v="2025-01-13T00:00:00"/>
    <n v="14"/>
    <x v="0"/>
    <s v="Pago de décimo cuarto sueldo personal"/>
    <x v="0"/>
    <x v="2"/>
    <x v="0"/>
    <n v="1700"/>
    <x v="3"/>
    <s v="MAYO MODIFICADO"/>
    <m/>
    <m/>
  </r>
  <r>
    <x v="0"/>
    <s v="UINPIAW-CAF-DTH-2025-0035-M"/>
    <d v="2025-01-13T00:00:00"/>
    <n v="14"/>
    <x v="0"/>
    <s v="Pago de décimo cuarto sueldo personal"/>
    <x v="0"/>
    <x v="2"/>
    <x v="0"/>
    <n v="1700"/>
    <x v="4"/>
    <s v="JUNIO MODIFICADO"/>
    <m/>
    <m/>
  </r>
  <r>
    <x v="0"/>
    <s v="UINPIAW-CAF-DTH-2025-0035-M"/>
    <d v="2025-01-13T00:00:00"/>
    <n v="14"/>
    <x v="0"/>
    <s v="Pago de décimo cuarto sueldo personal"/>
    <x v="0"/>
    <x v="2"/>
    <x v="0"/>
    <n v="1700"/>
    <x v="4"/>
    <s v="JULIO MODIFICADO"/>
    <m/>
    <m/>
  </r>
  <r>
    <x v="0"/>
    <s v="UINPIAW-CAF-DTH-2025-0035-M"/>
    <d v="2025-01-13T00:00:00"/>
    <n v="14"/>
    <x v="0"/>
    <s v="Pago de décimo cuarto sueldo personal"/>
    <x v="0"/>
    <x v="2"/>
    <x v="0"/>
    <n v="1700"/>
    <x v="4"/>
    <s v="AGOSTO MODIFICADO"/>
    <m/>
    <m/>
  </r>
  <r>
    <x v="0"/>
    <s v="UINPIAW-CAF-DTH-2025-0035-M"/>
    <d v="2025-01-13T00:00:00"/>
    <n v="14"/>
    <x v="0"/>
    <s v="Pago de décimo cuarto sueldo personal"/>
    <x v="0"/>
    <x v="2"/>
    <x v="0"/>
    <n v="1700"/>
    <x v="4"/>
    <s v="SEPTIEMBRE MODIFICADO"/>
    <m/>
    <m/>
  </r>
  <r>
    <x v="0"/>
    <s v="UINPIAW-CAF-DTH-2025-0035-M"/>
    <d v="2025-01-13T00:00:00"/>
    <n v="14"/>
    <x v="0"/>
    <s v="Pago de décimo cuarto sueldo personal"/>
    <x v="0"/>
    <x v="2"/>
    <x v="0"/>
    <n v="1700"/>
    <x v="4"/>
    <s v="OCTUBRE MODIFICADO"/>
    <m/>
    <m/>
  </r>
  <r>
    <x v="0"/>
    <s v="UINPIAW-CAF-DTH-2025-0035-M"/>
    <d v="2025-01-13T00:00:00"/>
    <n v="14"/>
    <x v="0"/>
    <s v="Pago de décimo cuarto sueldo personal"/>
    <x v="0"/>
    <x v="2"/>
    <x v="0"/>
    <n v="1700"/>
    <x v="4"/>
    <s v="NOVIEMBRE MODIFICADO"/>
    <m/>
    <m/>
  </r>
  <r>
    <x v="0"/>
    <s v="UINPIAW-CAF-DTH-2025-0035-M"/>
    <d v="2025-01-13T00:00:00"/>
    <n v="14"/>
    <x v="0"/>
    <s v="Pago de décimo cuarto sueldo personal"/>
    <x v="0"/>
    <x v="2"/>
    <x v="0"/>
    <n v="1700"/>
    <x v="4"/>
    <s v="DICIEMBRE MODIFICADO"/>
    <m/>
    <m/>
  </r>
  <r>
    <x v="0"/>
    <s v="UINPIAW-CAF-DTH-2025-0035-M"/>
    <d v="2025-01-13T00:00:00"/>
    <n v="15"/>
    <x v="0"/>
    <s v="Pago de compensación por transporte"/>
    <x v="0"/>
    <x v="3"/>
    <x v="0"/>
    <n v="1700"/>
    <x v="5"/>
    <s v="DICIEMBRE MODIFICADO"/>
    <m/>
    <m/>
  </r>
  <r>
    <x v="0"/>
    <s v="UINPIAW-CAF-DTH-2025-0035-M"/>
    <d v="2025-01-13T00:00:00"/>
    <n v="17"/>
    <x v="0"/>
    <s v="Pago de alimentación"/>
    <x v="0"/>
    <x v="4"/>
    <x v="0"/>
    <n v="1700"/>
    <x v="6"/>
    <s v="DICIEMBRE MODIFICADO"/>
    <m/>
    <m/>
  </r>
  <r>
    <x v="0"/>
    <s v="UINPIAW-CAF-DTH-2025-0035-M"/>
    <d v="2025-01-13T00:00:00"/>
    <n v="16"/>
    <x v="0"/>
    <s v="Pago de remuneración personal administrativo"/>
    <x v="0"/>
    <x v="5"/>
    <x v="0"/>
    <n v="1700"/>
    <x v="7"/>
    <s v="OCTUBRE MODIFICADO"/>
    <m/>
    <m/>
  </r>
  <r>
    <x v="0"/>
    <s v="UINPIAW-CAF-DTH-2025-0035-M"/>
    <d v="2025-01-13T00:00:00"/>
    <n v="16"/>
    <x v="0"/>
    <s v="Pago de remuneración personal administrativo"/>
    <x v="0"/>
    <x v="5"/>
    <x v="0"/>
    <n v="1700"/>
    <x v="8"/>
    <s v="NOVIEMBRE MODIFICADO"/>
    <m/>
    <m/>
  </r>
  <r>
    <x v="0"/>
    <s v="UINPIAW-CAF-DTH-2025-0035-M"/>
    <d v="2025-01-13T00:00:00"/>
    <n v="16"/>
    <x v="0"/>
    <s v="Pago de remuneración personal administrativo"/>
    <x v="0"/>
    <x v="5"/>
    <x v="0"/>
    <n v="1700"/>
    <x v="8"/>
    <s v="DICIEMBRE MODIFICADO"/>
    <m/>
    <m/>
  </r>
  <r>
    <x v="0"/>
    <s v="UINPIAW-CAF-DTH-2025-0035-M"/>
    <d v="2025-01-13T00:00:00"/>
    <n v="18"/>
    <x v="0"/>
    <s v="Pago de aporte patronal personal"/>
    <x v="0"/>
    <x v="6"/>
    <x v="0"/>
    <n v="1700"/>
    <x v="9"/>
    <s v="JUNIO MODIFICADO"/>
    <m/>
    <m/>
  </r>
  <r>
    <x v="0"/>
    <s v="UINPIAW-CAF-DTH-2025-0035-M"/>
    <d v="2025-01-13T00:00:00"/>
    <n v="18"/>
    <x v="0"/>
    <s v="Pago de aporte patronal personal"/>
    <x v="0"/>
    <x v="6"/>
    <x v="0"/>
    <n v="1700"/>
    <x v="10"/>
    <s v="JULIO MODIFICADO"/>
    <m/>
    <m/>
  </r>
  <r>
    <x v="0"/>
    <s v="UINPIAW-CAF-DTH-2025-0035-M"/>
    <d v="2025-01-13T00:00:00"/>
    <n v="18"/>
    <x v="0"/>
    <s v="Pago de aporte patronal personal"/>
    <x v="0"/>
    <x v="6"/>
    <x v="0"/>
    <n v="1700"/>
    <x v="10"/>
    <s v="AGOSTO MODIFICADO"/>
    <m/>
    <m/>
  </r>
  <r>
    <x v="0"/>
    <s v="UINPIAW-CAF-DTH-2025-0035-M"/>
    <d v="2025-01-13T00:00:00"/>
    <n v="18"/>
    <x v="0"/>
    <s v="Pago de aporte patronal personal"/>
    <x v="0"/>
    <x v="6"/>
    <x v="0"/>
    <n v="1700"/>
    <x v="10"/>
    <s v="SEPTIEMBRE MODIFICADO"/>
    <m/>
    <m/>
  </r>
  <r>
    <x v="0"/>
    <s v="UINPIAW-CAF-DTH-2025-0035-M"/>
    <d v="2025-01-13T00:00:00"/>
    <n v="18"/>
    <x v="0"/>
    <s v="Pago de aporte patronal personal"/>
    <x v="0"/>
    <x v="6"/>
    <x v="0"/>
    <n v="1700"/>
    <x v="10"/>
    <s v="OCTUBRE MODIFICADO"/>
    <m/>
    <m/>
  </r>
  <r>
    <x v="0"/>
    <s v="UINPIAW-CAF-DTH-2025-0035-M"/>
    <d v="2025-01-13T00:00:00"/>
    <n v="18"/>
    <x v="0"/>
    <s v="Pago de aporte patronal personal"/>
    <x v="0"/>
    <x v="6"/>
    <x v="0"/>
    <n v="1700"/>
    <x v="10"/>
    <s v="NOVIEMBRE MODIFICADO"/>
    <m/>
    <m/>
  </r>
  <r>
    <x v="0"/>
    <s v="UINPIAW-CAF-DTH-2025-0035-M"/>
    <d v="2025-01-13T00:00:00"/>
    <n v="18"/>
    <x v="0"/>
    <s v="Pago de aporte patronal personal"/>
    <x v="0"/>
    <x v="6"/>
    <x v="0"/>
    <n v="1700"/>
    <x v="10"/>
    <s v="DICIEMBRE MODIFICADO"/>
    <m/>
    <m/>
  </r>
  <r>
    <x v="0"/>
    <s v="UINPIAW-CAF-DTH-2025-0035-M"/>
    <d v="2025-01-13T00:00:00"/>
    <n v="19"/>
    <x v="0"/>
    <s v="Pago de fondos de reserva personal administrativo"/>
    <x v="0"/>
    <x v="7"/>
    <x v="0"/>
    <n v="1700"/>
    <x v="11"/>
    <s v="JUNIO MODIFICADO"/>
    <m/>
    <m/>
  </r>
  <r>
    <x v="0"/>
    <s v="UINPIAW-CAF-DTH-2025-0035-M"/>
    <d v="2025-01-13T00:00:00"/>
    <n v="19"/>
    <x v="0"/>
    <s v="Pago de fondos de reserva personal administrativo"/>
    <x v="0"/>
    <x v="7"/>
    <x v="0"/>
    <n v="1700"/>
    <x v="12"/>
    <s v="JULIO MODIFICADO"/>
    <m/>
    <m/>
  </r>
  <r>
    <x v="0"/>
    <s v="UINPIAW-CAF-DTH-2025-0035-M"/>
    <d v="2025-01-13T00:00:00"/>
    <n v="19"/>
    <x v="0"/>
    <s v="Pago de fondos de reserva personal administrativo"/>
    <x v="0"/>
    <x v="7"/>
    <x v="0"/>
    <n v="1700"/>
    <x v="12"/>
    <s v="AGOSTO MODIFICADO"/>
    <m/>
    <m/>
  </r>
  <r>
    <x v="0"/>
    <s v="UINPIAW-CAF-DTH-2025-0035-M"/>
    <d v="2025-01-13T00:00:00"/>
    <n v="19"/>
    <x v="0"/>
    <s v="Pago de fondos de reserva personal administrativo"/>
    <x v="0"/>
    <x v="7"/>
    <x v="0"/>
    <n v="1700"/>
    <x v="12"/>
    <s v="SEPTIEMBRE MODIFICADO"/>
    <m/>
    <m/>
  </r>
  <r>
    <x v="0"/>
    <s v="UINPIAW-CAF-DTH-2025-0035-M"/>
    <d v="2025-01-13T00:00:00"/>
    <n v="19"/>
    <x v="0"/>
    <s v="Pago de fondos de reserva personal administrativo"/>
    <x v="0"/>
    <x v="7"/>
    <x v="0"/>
    <n v="1700"/>
    <x v="12"/>
    <s v="OCTUBRE MODIFICADO"/>
    <m/>
    <m/>
  </r>
  <r>
    <x v="0"/>
    <s v="UINPIAW-CAF-DTH-2025-0035-M"/>
    <d v="2025-01-13T00:00:00"/>
    <n v="19"/>
    <x v="0"/>
    <s v="Pago de fondos de reserva personal administrativo"/>
    <x v="0"/>
    <x v="7"/>
    <x v="0"/>
    <n v="1700"/>
    <x v="13"/>
    <s v="NOVIEMBRE MODIFICADO"/>
    <m/>
    <m/>
  </r>
  <r>
    <x v="0"/>
    <s v="UINPIAW-CAF-DTH-2025-0035-M"/>
    <d v="2025-01-13T00:00:00"/>
    <n v="19"/>
    <x v="0"/>
    <s v="Pago de fondos de reserva personal administrativo"/>
    <x v="0"/>
    <x v="7"/>
    <x v="0"/>
    <n v="1700"/>
    <x v="12"/>
    <s v="DICIEMBRE MODIFICADO"/>
    <m/>
    <m/>
  </r>
  <r>
    <x v="0"/>
    <s v="UINPIAW-CAF-DTH-2025-0035-M"/>
    <d v="2025-01-13T00:00:00"/>
    <n v="20"/>
    <x v="0"/>
    <s v="Compensación por Vacaciones no Gozadas por Cesación de Funciones"/>
    <x v="0"/>
    <x v="8"/>
    <x v="0"/>
    <n v="1700"/>
    <x v="14"/>
    <s v="FEBRERO MODIFICADO"/>
    <m/>
    <m/>
  </r>
  <r>
    <x v="0"/>
    <s v="UINPIAW-CAF-DTH-2025-0035-M"/>
    <d v="2025-01-13T00:00:00"/>
    <n v="20"/>
    <x v="0"/>
    <s v="Compensación por Vacaciones no Gozadas por Cesación de Funciones"/>
    <x v="0"/>
    <x v="8"/>
    <x v="0"/>
    <n v="1700"/>
    <x v="15"/>
    <s v="MARZO MODIFICADO"/>
    <m/>
    <m/>
  </r>
  <r>
    <x v="0"/>
    <s v="UINPIAW-CAF-DTH-2025-0035-M"/>
    <d v="2025-01-13T00:00:00"/>
    <n v="20"/>
    <x v="0"/>
    <s v="Compensación por Vacaciones no Gozadas por Cesación de Funciones"/>
    <x v="0"/>
    <x v="8"/>
    <x v="0"/>
    <n v="1700"/>
    <x v="16"/>
    <s v="ABRIL MODIFICADO"/>
    <m/>
    <m/>
  </r>
  <r>
    <x v="0"/>
    <s v="UINPIAW-CAF-DTH-2025-0035-M"/>
    <d v="2025-01-13T00:00:00"/>
    <n v="20"/>
    <x v="0"/>
    <s v="Compensación por Vacaciones no Gozadas por Cesación de Funciones"/>
    <x v="0"/>
    <x v="8"/>
    <x v="0"/>
    <n v="1700"/>
    <x v="16"/>
    <s v="MAYO MODIFICADO"/>
    <m/>
    <m/>
  </r>
  <r>
    <x v="0"/>
    <s v="UINPIAW-CAF-DTH-2025-0035-M"/>
    <d v="2025-01-13T00:00:00"/>
    <n v="20"/>
    <x v="0"/>
    <s v="Compensación por Vacaciones no Gozadas por Cesación de Funciones"/>
    <x v="0"/>
    <x v="8"/>
    <x v="0"/>
    <n v="1700"/>
    <x v="15"/>
    <s v="JUNIO MODIFICADO"/>
    <m/>
    <m/>
  </r>
  <r>
    <x v="0"/>
    <s v="UINPIAW-CAF-DTH-2025-0035-M"/>
    <d v="2025-01-13T00:00:00"/>
    <n v="20"/>
    <x v="0"/>
    <s v="Compensación por Vacaciones no Gozadas por Cesación de Funciones"/>
    <x v="0"/>
    <x v="8"/>
    <x v="0"/>
    <n v="1700"/>
    <x v="15"/>
    <s v="JULIO MODIFICADO"/>
    <m/>
    <m/>
  </r>
  <r>
    <x v="0"/>
    <s v="UINPIAW-CAF-DTH-2025-0035-M"/>
    <d v="2025-01-13T00:00:00"/>
    <n v="20"/>
    <x v="0"/>
    <s v="Compensación por Vacaciones no Gozadas por Cesación de Funciones"/>
    <x v="0"/>
    <x v="8"/>
    <x v="0"/>
    <n v="1700"/>
    <x v="17"/>
    <s v="AGOSTO MODIFICADO"/>
    <m/>
    <m/>
  </r>
  <r>
    <x v="0"/>
    <s v="UINPIAW-CAF-DTH-2025-0035-M"/>
    <d v="2025-01-13T00:00:00"/>
    <n v="20"/>
    <x v="0"/>
    <s v="Compensación por Vacaciones no Gozadas por Cesación de Funciones"/>
    <x v="0"/>
    <x v="8"/>
    <x v="0"/>
    <n v="1700"/>
    <x v="17"/>
    <s v="SEPTIEMBRE MODIFICADO"/>
    <m/>
    <m/>
  </r>
  <r>
    <x v="0"/>
    <s v="UINPIAW-CAF-DTH-2025-0035-M"/>
    <d v="2025-01-13T00:00:00"/>
    <n v="20"/>
    <x v="0"/>
    <s v="Compensación por Vacaciones no Gozadas por Cesación de Funciones"/>
    <x v="0"/>
    <x v="8"/>
    <x v="0"/>
    <n v="1700"/>
    <x v="17"/>
    <s v="OCTUBRE MODIFICADO"/>
    <m/>
    <m/>
  </r>
  <r>
    <x v="0"/>
    <s v="UINPIAW-CAF-DTH-2025-0035-M"/>
    <d v="2025-01-13T00:00:00"/>
    <n v="20"/>
    <x v="0"/>
    <s v="Compensación por Vacaciones no Gozadas por Cesación de Funciones"/>
    <x v="0"/>
    <x v="8"/>
    <x v="0"/>
    <n v="1700"/>
    <x v="17"/>
    <s v="NOVIEMBRE MODIFICADO"/>
    <m/>
    <m/>
  </r>
  <r>
    <x v="0"/>
    <s v="UINPIAW-CAF-DTH-2025-0035-M"/>
    <d v="2025-01-13T00:00:00"/>
    <n v="22"/>
    <x v="0"/>
    <s v="Pago de remuneración mensual unificada de docentes del magisterio y docentes e investigadores universitarios"/>
    <x v="1"/>
    <x v="9"/>
    <x v="0"/>
    <n v="1700"/>
    <x v="18"/>
    <s v="DICIEMBRE MODIFICADO"/>
    <m/>
    <m/>
  </r>
  <r>
    <x v="0"/>
    <s v="UINPIAW-CAF-DTH-2025-0035-M"/>
    <d v="2025-01-13T00:00:00"/>
    <n v="24"/>
    <x v="0"/>
    <s v="Pago de décimo tercer sueldo personal administrativo proyectos de investigación"/>
    <x v="1"/>
    <x v="1"/>
    <x v="0"/>
    <n v="1700"/>
    <x v="19"/>
    <s v="DICIEMBRE MODIFICADO"/>
    <m/>
    <m/>
  </r>
  <r>
    <x v="0"/>
    <s v="UINPIAW-CAF-DTH-2025-0035-M"/>
    <d v="2025-01-13T00:00:00"/>
    <n v="25"/>
    <x v="0"/>
    <s v="Pago de décimo cuarto sueldo personal administrativo proyectos de investigación"/>
    <x v="1"/>
    <x v="2"/>
    <x v="0"/>
    <n v="1700"/>
    <x v="20"/>
    <s v="DICIEMBRE MODIFICADO"/>
    <m/>
    <m/>
  </r>
  <r>
    <x v="0"/>
    <s v="UINPIAW-CAF-DTH-2025-0035-M"/>
    <d v="2025-01-13T00:00:00"/>
    <n v="23"/>
    <x v="0"/>
    <s v="Pago de remuneraciones y componentes salariales al personal administrativo y académico"/>
    <x v="1"/>
    <x v="10"/>
    <x v="0"/>
    <n v="1700"/>
    <x v="21"/>
    <s v="ENERO MODIFICADO"/>
    <m/>
    <m/>
  </r>
  <r>
    <x v="0"/>
    <s v="UINPIAW-CAF-DTH-2025-0035-M"/>
    <d v="2025-01-13T00:00:00"/>
    <n v="23"/>
    <x v="0"/>
    <s v="Pago de remuneraciones y componentes salariales al personal administrativo y académico"/>
    <x v="1"/>
    <x v="10"/>
    <x v="0"/>
    <n v="1700"/>
    <x v="21"/>
    <s v="FEBRERO MODIFICADO"/>
    <m/>
    <m/>
  </r>
  <r>
    <x v="0"/>
    <s v="UINPIAW-CAF-DTH-2025-0035-M"/>
    <d v="2025-01-13T00:00:00"/>
    <n v="23"/>
    <x v="0"/>
    <s v="Pago de remuneraciones y componentes salariales al personal administrativo y académico"/>
    <x v="1"/>
    <x v="10"/>
    <x v="0"/>
    <n v="1700"/>
    <x v="21"/>
    <s v="MARZO MODIFICADO"/>
    <m/>
    <m/>
  </r>
  <r>
    <x v="0"/>
    <s v="UINPIAW-CAF-DTH-2025-0035-M"/>
    <d v="2025-01-13T00:00:00"/>
    <n v="23"/>
    <x v="0"/>
    <s v="Pago de remuneraciones y componentes salariales al personal administrativo y académico"/>
    <x v="1"/>
    <x v="10"/>
    <x v="0"/>
    <n v="1700"/>
    <x v="21"/>
    <s v="ABRIL MODIFICADO"/>
    <m/>
    <m/>
  </r>
  <r>
    <x v="0"/>
    <s v="UINPIAW-CAF-DTH-2025-0035-M"/>
    <d v="2025-01-13T00:00:00"/>
    <n v="23"/>
    <x v="0"/>
    <s v="Pago de remuneraciones y componentes salariales al personal administrativo y académico"/>
    <x v="1"/>
    <x v="10"/>
    <x v="0"/>
    <n v="1700"/>
    <x v="21"/>
    <s v="MAYO MODIFICADO"/>
    <m/>
    <m/>
  </r>
  <r>
    <x v="0"/>
    <s v="UINPIAW-CAF-DTH-2025-0035-M"/>
    <d v="2025-01-13T00:00:00"/>
    <n v="23"/>
    <x v="0"/>
    <s v="Pago de remuneraciones y componentes salariales al personal administrativo y académico"/>
    <x v="1"/>
    <x v="10"/>
    <x v="0"/>
    <n v="1700"/>
    <x v="21"/>
    <s v="JUNIO MODIFICADO"/>
    <m/>
    <m/>
  </r>
  <r>
    <x v="0"/>
    <s v="UINPIAW-CAF-DTH-2025-0035-M"/>
    <d v="2025-01-13T00:00:00"/>
    <n v="23"/>
    <x v="0"/>
    <s v="Pago de remuneraciones y componentes salariales al personal administrativo y académico"/>
    <x v="1"/>
    <x v="10"/>
    <x v="0"/>
    <n v="1700"/>
    <x v="22"/>
    <s v="JULIO MODIFICADO"/>
    <m/>
    <m/>
  </r>
  <r>
    <x v="0"/>
    <s v="UINPIAW-CAF-DTH-2025-0035-M"/>
    <d v="2025-01-13T00:00:00"/>
    <n v="23"/>
    <x v="0"/>
    <s v="Pago de remuneraciones y componentes salariales al personal administrativo y académico"/>
    <x v="1"/>
    <x v="10"/>
    <x v="0"/>
    <n v="1700"/>
    <x v="21"/>
    <s v="AGOSTO MODIFICADO"/>
    <m/>
    <m/>
  </r>
  <r>
    <x v="0"/>
    <s v="UINPIAW-CAF-DTH-2025-0035-M"/>
    <d v="2025-01-13T00:00:00"/>
    <n v="23"/>
    <x v="0"/>
    <s v="Pago de remuneraciones y componentes salariales al personal administrativo y académico"/>
    <x v="1"/>
    <x v="10"/>
    <x v="0"/>
    <n v="1700"/>
    <x v="21"/>
    <s v="SEPTIEMBRE MODIFICADO"/>
    <m/>
    <m/>
  </r>
  <r>
    <x v="0"/>
    <s v="UINPIAW-CAF-DTH-2025-0035-M"/>
    <d v="2025-01-13T00:00:00"/>
    <n v="23"/>
    <x v="0"/>
    <s v="Pago de remuneraciones y componentes salariales al personal administrativo y académico"/>
    <x v="1"/>
    <x v="10"/>
    <x v="0"/>
    <n v="1700"/>
    <x v="21"/>
    <s v="OCTUBRE MODIFICADO"/>
    <m/>
    <m/>
  </r>
  <r>
    <x v="0"/>
    <s v="UINPIAW-CAF-DTH-2025-0035-M"/>
    <d v="2025-01-13T00:00:00"/>
    <n v="23"/>
    <x v="0"/>
    <s v="Pago de remuneraciones y componentes salariales al personal administrativo y académico"/>
    <x v="1"/>
    <x v="10"/>
    <x v="0"/>
    <n v="1700"/>
    <x v="21"/>
    <s v="NOVIEMBRE MODIFICADO"/>
    <m/>
    <m/>
  </r>
  <r>
    <x v="0"/>
    <s v="UINPIAW-CAF-DTH-2025-0035-M"/>
    <d v="2025-01-13T00:00:00"/>
    <n v="23"/>
    <x v="0"/>
    <s v="Pago de remuneraciones y componentes salariales al personal administrativo y académico"/>
    <x v="1"/>
    <x v="10"/>
    <x v="0"/>
    <n v="1700"/>
    <x v="22"/>
    <s v="DICIEMBRE MODIFICADO"/>
    <m/>
    <m/>
  </r>
  <r>
    <x v="0"/>
    <s v="UINPIAW-CAF-DTH-2025-0035-M"/>
    <d v="2025-01-13T00:00:00"/>
    <n v="26"/>
    <x v="0"/>
    <s v="Pago de aporte patronal personal administrativo proyectos de investigación"/>
    <x v="1"/>
    <x v="6"/>
    <x v="0"/>
    <n v="1700"/>
    <x v="23"/>
    <s v="DICIEMBRE MODIFICADO"/>
    <m/>
    <m/>
  </r>
  <r>
    <x v="0"/>
    <s v="UINPIAW-CAF-DTH-2025-0035-M"/>
    <d v="2025-01-13T00:00:00"/>
    <n v="27"/>
    <x v="0"/>
    <s v="Pago de fondos de reserva personal administrativo proyectos de investigación"/>
    <x v="1"/>
    <x v="7"/>
    <x v="0"/>
    <n v="1700"/>
    <x v="24"/>
    <s v="DICIEMBRE MODIFICADO"/>
    <m/>
    <m/>
  </r>
  <r>
    <x v="1"/>
    <s v=" UINPIAW-CAF-DA-2025-0074-M"/>
    <d v="2025-02-13T00:00:00"/>
    <n v="4"/>
    <x v="1"/>
    <s v="Pago de la alícuota del espacio de uso del edificio Ave María para la Universidad Intercultural de las Nacionalidades y Pueblos Indígenas Amawtay Wasi "/>
    <x v="0"/>
    <x v="11"/>
    <x v="0"/>
    <n v="1701"/>
    <x v="25"/>
    <s v="ENERO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FEBRERO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MARZO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ABRIL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MAYO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JUNIO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JULIO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AGOSTO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SEPTIEMBRE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OCTUBRE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5"/>
    <s v="NOVIEMBRE MODIFICADO"/>
    <m/>
    <s v="REPROGRAMACIÓN"/>
  </r>
  <r>
    <x v="1"/>
    <s v=" UINPIAW-CAF-DA-2025-0074-M"/>
    <d v="2025-02-13T00:00:00"/>
    <n v="4"/>
    <x v="1"/>
    <s v="Pago de la alícuota del espacio de uso del edificio Ave María para la Universidad Intercultural de las Nacionalidades y Pueblos Indígenas Amawtay Wasi "/>
    <x v="0"/>
    <x v="11"/>
    <x v="0"/>
    <n v="1701"/>
    <x v="26"/>
    <s v="DICIEMBRE MODIFICADO"/>
    <m/>
    <s v="REPROGRAMACIÓN"/>
  </r>
  <r>
    <x v="1"/>
    <s v=" UINPIAW-CAF-DA-2025-0074-M"/>
    <d v="2025-02-13T00:00:00"/>
    <n v="41"/>
    <x v="1"/>
    <s v="Pago del servicio de agua potable de la Universidad Intercultural de las Nacionalidades y Pueblos Indigenas Amawtay Wasi."/>
    <x v="0"/>
    <x v="12"/>
    <x v="0"/>
    <n v="1701"/>
    <x v="27"/>
    <s v="ENERO MODIFICADO"/>
    <s v="NUEVA ACTIVIDAD"/>
    <s v="VALORES CORRESPONDIENTES AL 2024"/>
  </r>
  <r>
    <x v="1"/>
    <s v=" UINPIAW-CAF-DA-2025-0074-M"/>
    <d v="2025-02-13T00:00:00"/>
    <n v="5"/>
    <x v="1"/>
    <s v="Pago del servicio de agua potable de la Universidad Intercultural de las Nacionalidades y Pueblos Indigenas Amawtay Wasi."/>
    <x v="0"/>
    <x v="12"/>
    <x v="0"/>
    <n v="1701"/>
    <x v="28"/>
    <s v="FEBRERO MODIFICADO"/>
    <s v="DISMINUCIÓN / ELIMINACIÓN DE ACTIVIDAD"/>
    <s v="PARA FINANCIAR LOS VALORES DE ARRASTRE 2024 AGUA POTABLE"/>
  </r>
  <r>
    <x v="1"/>
    <s v=" UINPIAW-CAF-DA-2025-0074-M"/>
    <d v="2025-02-13T00:00:00"/>
    <n v="5"/>
    <x v="1"/>
    <s v="Pago del servicio de agua potable de la Universidad Intercultural de las Nacionalidades y Pueblos Indigenas Amawtay Wasi."/>
    <x v="0"/>
    <x v="12"/>
    <x v="0"/>
    <n v="1701"/>
    <x v="29"/>
    <s v="MARZO MODIFICADO"/>
    <m/>
    <s v="REPROGRAMACIÓN"/>
  </r>
  <r>
    <x v="1"/>
    <s v=" UINPIAW-CAF-DA-2025-0074-M"/>
    <d v="2025-02-13T00:00:00"/>
    <n v="5"/>
    <x v="1"/>
    <s v="Pago del servicio de agua potable de la Universidad Intercultural de las Nacionalidades y Pueblos Indigenas Amawtay Wasi."/>
    <x v="0"/>
    <x v="12"/>
    <x v="0"/>
    <n v="1701"/>
    <x v="30"/>
    <s v="ABRIL MODIFICADO"/>
    <s v="DISMINUCIÓN / ELIMINACIÓN DE ACTIVIDAD"/>
    <s v="PARA FINANCIAR LOS VALORES DE ARRASTRE 2024 AGUA POTABLE"/>
  </r>
  <r>
    <x v="1"/>
    <s v=" UINPIAW-CAF-DA-2025-0074-M"/>
    <d v="2025-02-13T00:00:00"/>
    <n v="5"/>
    <x v="1"/>
    <s v="Pago del servicio de agua potable de la Universidad Intercultural de las Nacionalidades y Pueblos Indigenas Amawtay Wasi."/>
    <x v="0"/>
    <x v="12"/>
    <x v="0"/>
    <n v="1701"/>
    <x v="30"/>
    <s v="MAYO MODIFICADO"/>
    <s v="DISMINUCIÓN / ELIMINACIÓN DE ACTIVIDAD"/>
    <s v="PARA FINANCIAR LOS VALORES DE ARRASTRE 2024 AGUA POTABLE"/>
  </r>
  <r>
    <x v="1"/>
    <s v=" UINPIAW-CAF-DA-2025-0074-M"/>
    <d v="2025-02-13T00:00:00"/>
    <n v="5"/>
    <x v="1"/>
    <s v="Pago del servicio de agua potable de la Universidad Intercultural de las Nacionalidades y Pueblos Indigenas Amawtay Wasi."/>
    <x v="0"/>
    <x v="12"/>
    <x v="0"/>
    <n v="1701"/>
    <x v="30"/>
    <s v="JUNIO MODIFICADO"/>
    <s v="DISMINUCIÓN / ELIMINACIÓN DE ACTIVIDAD"/>
    <s v="PARA FINANCIAR LOS VALORES DE ARRASTRE 2024 AGUA POTABLE"/>
  </r>
  <r>
    <x v="1"/>
    <s v=" UINPIAW-CAF-DA-2025-0074-M"/>
    <d v="2025-02-13T00:00:00"/>
    <n v="5"/>
    <x v="1"/>
    <s v="Pago del servicio de agua potable de la Universidad Intercultural de las Nacionalidades y Pueblos Indigenas Amawtay Wasi."/>
    <x v="0"/>
    <x v="12"/>
    <x v="0"/>
    <n v="1701"/>
    <x v="30"/>
    <s v="JULIO MODIFICADO"/>
    <s v="DISMINUCIÓN / ELIMINACIÓN DE ACTIVIDAD"/>
    <s v="PARA FINANCIAR LOS VALORES DE ARRASTRE 2024 AGUA POTABLE"/>
  </r>
  <r>
    <x v="1"/>
    <s v=" UINPIAW-CAF-DA-2025-0074-M"/>
    <d v="2025-02-13T00:00:00"/>
    <n v="5"/>
    <x v="1"/>
    <s v="Pago del servicio de agua potable de la Universidad Intercultural de las Nacionalidades y Pueblos Indigenas Amawtay Wasi."/>
    <x v="0"/>
    <x v="12"/>
    <x v="0"/>
    <n v="1701"/>
    <x v="30"/>
    <s v="AGOSTO MODIFICADO"/>
    <s v="DISMINUCIÓN / ELIMINACIÓN DE ACTIVIDAD"/>
    <s v="PARA FINANCIAR LOS VALORES DE ARRASTRE 2024 AGUA POTABLE"/>
  </r>
  <r>
    <x v="1"/>
    <s v=" UINPIAW-CAF-DA-2025-0074-M"/>
    <d v="2025-02-13T00:00:00"/>
    <n v="5"/>
    <x v="1"/>
    <s v="Pago del servicio de agua potable de la Universidad Intercultural de las Nacionalidades y Pueblos Indigenas Amawtay Wasi."/>
    <x v="0"/>
    <x v="12"/>
    <x v="0"/>
    <n v="1701"/>
    <x v="30"/>
    <s v="SEPTIEMBRE MODIFICADO"/>
    <s v="DISMINUCIÓN / ELIMINACIÓN DE ACTIVIDAD"/>
    <s v="PARA FINANCIAR LOS VALORES DE ARRASTRE 2024 AGUA POTABLE"/>
  </r>
  <r>
    <x v="1"/>
    <s v=" UINPIAW-CAF-DA-2025-0074-M"/>
    <d v="2025-02-13T00:00:00"/>
    <n v="5"/>
    <x v="1"/>
    <s v="Pago del servicio de agua potable de la Universidad Intercultural de las Nacionalidades y Pueblos Indigenas Amawtay Wasi."/>
    <x v="0"/>
    <x v="12"/>
    <x v="0"/>
    <n v="1701"/>
    <x v="30"/>
    <s v="OCTUBRE MODIFICADO"/>
    <s v="DISMINUCIÓN / ELIMINACIÓN DE ACTIVIDAD"/>
    <s v="PARA FINANCIAR LOS VALORES DE ARRASTRE 2024 AGUA POTABLE"/>
  </r>
  <r>
    <x v="1"/>
    <s v=" UINPIAW-CAF-DA-2025-0074-M"/>
    <d v="2025-02-13T00:00:00"/>
    <n v="5"/>
    <x v="1"/>
    <s v="Pago del servicio de agua potable de la Universidad Intercultural de las Nacionalidades y Pueblos Indigenas Amawtay Wasi."/>
    <x v="0"/>
    <x v="12"/>
    <x v="0"/>
    <n v="1701"/>
    <x v="30"/>
    <s v="NOVIEMBRE MODIFICADO"/>
    <s v="DISMINUCIÓN / ELIMINACIÓN DE ACTIVIDAD"/>
    <s v="PARA FINANCIAR LOS VALORES DE ARRASTRE 2024 AGUA POTABLE"/>
  </r>
  <r>
    <x v="1"/>
    <s v=" UINPIAW-CAF-DA-2025-0074-M"/>
    <d v="2025-02-13T00:00:00"/>
    <n v="5"/>
    <x v="1"/>
    <s v="Pago del servicio de agua potable de la Universidad Intercultural de las Nacionalidades y Pueblos Indigenas Amawtay Wasi."/>
    <x v="0"/>
    <x v="12"/>
    <x v="0"/>
    <n v="1701"/>
    <x v="31"/>
    <s v="DICIEMBRE MODIFICADO"/>
    <s v="DISMINUCIÓN / ELIMINACIÓN DE ACTIVIDAD"/>
    <s v="PARA FINANCIAR LOS VALORES DE ARRASTRE 2024 AGUA POTABLE"/>
  </r>
  <r>
    <x v="1"/>
    <s v=" UINPIAW-CAF-DA-2025-0074-M"/>
    <d v="2025-02-13T00:00:00"/>
    <n v="10"/>
    <x v="1"/>
    <s v="Viáticos al interior"/>
    <x v="0"/>
    <x v="13"/>
    <x v="0"/>
    <n v="1701"/>
    <x v="32"/>
    <s v="DICIEMBRE MODIFICADO"/>
    <s v="DISMINUCIÓN / ELIMINACIÓN DE ACTIVIDAD"/>
    <s v="PARA FINANCIAR LOS VALORES DE ARRASTRE 2024 AGUA POTABLE"/>
  </r>
  <r>
    <x v="1"/>
    <s v="UINPIAW-PRO-2025-0014-M"/>
    <d v="2025-01-29T00:00:00"/>
    <n v="36"/>
    <x v="2"/>
    <s v="Pago para transferencia de dominio terreno Conocoto"/>
    <x v="0"/>
    <x v="14"/>
    <x v="0"/>
    <n v="1701"/>
    <x v="33"/>
    <s v="MAYO MODIFICADO"/>
    <s v="DISMINUCIÓN / ELIMINACIÓN DE ACTIVIDAD"/>
    <s v="Disponible para financiar requerimientos"/>
  </r>
  <r>
    <x v="1"/>
    <s v=" UINPIAW-CAF-DA-2025-0074-M"/>
    <d v="2025-02-13T00:00:00"/>
    <n v="42"/>
    <x v="1"/>
    <s v="Gastos a través de caja chica para la Dirección Administrativa"/>
    <x v="0"/>
    <x v="15"/>
    <x v="0"/>
    <n v="1701"/>
    <x v="34"/>
    <s v="MARZO MODIFICADO"/>
    <s v="NUEVA ACTIVIDAD"/>
    <m/>
  </r>
  <r>
    <x v="1"/>
    <s v=" UINPIAW-CAF-DA-2025-0074-M"/>
    <d v="2025-02-13T00:00:00"/>
    <n v="42"/>
    <x v="1"/>
    <s v="Gastos a través de caja chica para la Dirección Administrativa"/>
    <x v="0"/>
    <x v="15"/>
    <x v="0"/>
    <n v="1701"/>
    <x v="34"/>
    <s v="MAYO MODIFICADO"/>
    <s v="NUEVA ACTIVIDAD"/>
    <m/>
  </r>
  <r>
    <x v="1"/>
    <s v=" UINPIAW-CAF-DA-2025-0074-M"/>
    <d v="2025-02-13T00:00:00"/>
    <n v="42"/>
    <x v="1"/>
    <s v="Gastos a través de caja chica para la Dirección Administrativa"/>
    <x v="0"/>
    <x v="15"/>
    <x v="0"/>
    <n v="1701"/>
    <x v="34"/>
    <s v="JULIO MODIFICADO"/>
    <s v="NUEVA ACTIVIDAD"/>
    <m/>
  </r>
  <r>
    <x v="1"/>
    <s v=" UINPIAW-CAF-DA-2025-0074-M"/>
    <d v="2025-02-13T00:00:00"/>
    <n v="42"/>
    <x v="1"/>
    <s v="Gastos a través de caja chica para la Dirección Administrativa"/>
    <x v="0"/>
    <x v="15"/>
    <x v="0"/>
    <n v="1701"/>
    <x v="34"/>
    <s v="SEPTIEMBRE MODIFICADO"/>
    <s v="NUEVA ACTIVIDAD"/>
    <m/>
  </r>
  <r>
    <x v="1"/>
    <s v=" UINPIAW-CAF-DA-2025-0074-M"/>
    <d v="2025-02-13T00:00:00"/>
    <n v="42"/>
    <x v="1"/>
    <s v="Gastos a través de caja chica para la Dirección Administrativa"/>
    <x v="0"/>
    <x v="15"/>
    <x v="0"/>
    <n v="1701"/>
    <x v="34"/>
    <s v="NOVIEMBRE MODIFICADO"/>
    <s v="NUEVA ACTIVIDAD"/>
    <m/>
  </r>
  <r>
    <x v="1"/>
    <s v=" UINPIAW-R-2025-0017-M"/>
    <d v="2025-01-30T00:00:00"/>
    <n v="43"/>
    <x v="3"/>
    <s v="Gastos a través de caja chica para Rectorado"/>
    <x v="0"/>
    <x v="16"/>
    <x v="0"/>
    <n v="1701"/>
    <x v="35"/>
    <s v="MARZO MODIFICADO"/>
    <s v="NUEVA ACTIVIDAD"/>
    <m/>
  </r>
  <r>
    <x v="1"/>
    <s v=" UINPIAW-R-2025-0017-M"/>
    <d v="2025-01-30T00:00:00"/>
    <n v="43"/>
    <x v="3"/>
    <s v="Gastos a través de caja chica para Rectorado"/>
    <x v="0"/>
    <x v="16"/>
    <x v="0"/>
    <n v="1701"/>
    <x v="35"/>
    <s v="ABRIL MODIFICADO"/>
    <s v="NUEVA ACTIVIDAD"/>
    <m/>
  </r>
  <r>
    <x v="1"/>
    <s v=" UINPIAW-R-2025-0017-M"/>
    <d v="2025-01-30T00:00:00"/>
    <n v="43"/>
    <x v="3"/>
    <s v="Gastos a través de caja chica para Rectorado"/>
    <x v="0"/>
    <x v="16"/>
    <x v="0"/>
    <n v="1701"/>
    <x v="36"/>
    <s v="MAYO MODIFICADO"/>
    <s v="NUEVA ACTIVIDAD"/>
    <m/>
  </r>
  <r>
    <x v="1"/>
    <s v=" UINPIAW-R-2025-0017-M"/>
    <d v="2025-01-30T00:00:00"/>
    <n v="43"/>
    <x v="3"/>
    <s v="Gastos a través de caja chica para Rectorado"/>
    <x v="0"/>
    <x v="16"/>
    <x v="0"/>
    <n v="1701"/>
    <x v="36"/>
    <s v="JUNIO MODIFICADO"/>
    <s v="NUEVA ACTIVIDAD"/>
    <m/>
  </r>
  <r>
    <x v="1"/>
    <s v=" UINPIAW-R-2025-0017-M"/>
    <d v="2025-01-30T00:00:00"/>
    <n v="43"/>
    <x v="3"/>
    <s v="Gastos a través de caja chica para Rectorado"/>
    <x v="0"/>
    <x v="16"/>
    <x v="0"/>
    <n v="1701"/>
    <x v="36"/>
    <s v="JULIO MODIFICADO"/>
    <s v="NUEVA ACTIVIDAD"/>
    <m/>
  </r>
  <r>
    <x v="1"/>
    <s v=" UINPIAW-R-2025-0017-M"/>
    <d v="2025-01-30T00:00:00"/>
    <n v="43"/>
    <x v="3"/>
    <s v="Gastos a través de caja chica para Rectorado"/>
    <x v="0"/>
    <x v="16"/>
    <x v="0"/>
    <n v="1701"/>
    <x v="36"/>
    <s v="AGOSTO MODIFICADO"/>
    <s v="NUEVA ACTIVIDAD"/>
    <m/>
  </r>
  <r>
    <x v="1"/>
    <s v=" UINPIAW-R-2025-0017-M"/>
    <d v="2025-01-30T00:00:00"/>
    <n v="43"/>
    <x v="3"/>
    <s v="Gastos a través de caja chica para Rectorado"/>
    <x v="0"/>
    <x v="16"/>
    <x v="0"/>
    <n v="1701"/>
    <x v="36"/>
    <s v="SEPTIEMBRE MODIFICADO"/>
    <s v="NUEVA ACTIVIDAD"/>
    <m/>
  </r>
  <r>
    <x v="1"/>
    <s v=" UINPIAW-R-2025-0017-M"/>
    <d v="2025-01-30T00:00:00"/>
    <n v="43"/>
    <x v="3"/>
    <s v="Gastos a través de caja chica para Rectorado"/>
    <x v="0"/>
    <x v="16"/>
    <x v="0"/>
    <n v="1701"/>
    <x v="36"/>
    <s v="OCTUBRE MODIFICADO"/>
    <s v="NUEVA ACTIVIDAD"/>
    <m/>
  </r>
  <r>
    <x v="1"/>
    <s v=" UINPIAW-R-2025-0017-M"/>
    <d v="2025-01-30T00:00:00"/>
    <n v="43"/>
    <x v="3"/>
    <s v="Gastos a través de caja chica para Rectorado"/>
    <x v="0"/>
    <x v="16"/>
    <x v="0"/>
    <n v="1701"/>
    <x v="36"/>
    <s v="NOVIEMBRE MODIFICADO"/>
    <s v="NUEVA ACTIVIDAD"/>
    <m/>
  </r>
  <r>
    <x v="1"/>
    <s v=" UINPIAW-R-2025-0017-M"/>
    <d v="2025-01-30T00:00:00"/>
    <n v="43"/>
    <x v="3"/>
    <s v="Gastos a través de caja chica para Rectorado"/>
    <x v="0"/>
    <x v="16"/>
    <x v="0"/>
    <n v="1701"/>
    <x v="36"/>
    <s v="DICIEMBRE MODIFICADO"/>
    <s v="NUEVA ACTIVIDAD"/>
    <m/>
  </r>
  <r>
    <x v="1"/>
    <s v="UINPIAW-DAC-DBU-2025-0011-M"/>
    <d v="2025-01-30T00:00:00"/>
    <n v="44"/>
    <x v="4"/>
    <s v="Viáticos al interior"/>
    <x v="0"/>
    <x v="13"/>
    <x v="0"/>
    <n v="1701"/>
    <x v="34"/>
    <s v="FEBRERO MODIFICADO"/>
    <m/>
    <m/>
  </r>
  <r>
    <x v="1"/>
    <s v="UINPIAW-DAC-DBU-2025-0011-M"/>
    <d v="2025-01-30T00:00:00"/>
    <n v="44"/>
    <x v="4"/>
    <s v="Viáticos al interior"/>
    <x v="0"/>
    <x v="13"/>
    <x v="0"/>
    <n v="1701"/>
    <x v="34"/>
    <s v="MARZO MODIFICADO"/>
    <m/>
    <m/>
  </r>
  <r>
    <x v="1"/>
    <s v="UINPIAW-DAC-DBU-2025-0011-M"/>
    <d v="2025-01-30T00:00:00"/>
    <n v="44"/>
    <x v="4"/>
    <s v="Viáticos al interior"/>
    <x v="0"/>
    <x v="13"/>
    <x v="0"/>
    <n v="1701"/>
    <x v="34"/>
    <s v="MAYO MODIFICADO"/>
    <m/>
    <m/>
  </r>
  <r>
    <x v="1"/>
    <s v="UINPIAW-DAC-DBU-2025-0011-M"/>
    <d v="2025-01-30T00:00:00"/>
    <n v="44"/>
    <x v="4"/>
    <s v="Viáticos al interior"/>
    <x v="0"/>
    <x v="13"/>
    <x v="0"/>
    <n v="1701"/>
    <x v="37"/>
    <s v="JULIO MODIFICADO"/>
    <m/>
    <m/>
  </r>
  <r>
    <x v="1"/>
    <s v="UINPIAW-DAC-DBU-2025-0011-M"/>
    <d v="2025-01-30T00:00:00"/>
    <n v="44"/>
    <x v="4"/>
    <s v="Viáticos al interior"/>
    <x v="0"/>
    <x v="13"/>
    <x v="0"/>
    <n v="1701"/>
    <x v="37"/>
    <s v="AGOSTO MODIFICADO"/>
    <m/>
    <m/>
  </r>
  <r>
    <x v="1"/>
    <s v="UINPIAW-DAC-DBU-2025-0011-M"/>
    <d v="2025-01-30T00:00:00"/>
    <n v="44"/>
    <x v="4"/>
    <s v="Viáticos al interior"/>
    <x v="0"/>
    <x v="13"/>
    <x v="0"/>
    <n v="1701"/>
    <x v="37"/>
    <s v="OCTUBRE MODIFICADO"/>
    <m/>
    <m/>
  </r>
  <r>
    <x v="1"/>
    <s v="UINPIAW-DAC-DBU-2025-0011-M"/>
    <d v="2025-01-30T00:00:00"/>
    <n v="44"/>
    <x v="4"/>
    <s v="Viáticos al interior"/>
    <x v="0"/>
    <x v="13"/>
    <x v="0"/>
    <n v="1701"/>
    <x v="37"/>
    <s v="NOVIEMBRE MODIFICADO"/>
    <m/>
    <m/>
  </r>
  <r>
    <x v="1"/>
    <s v="UINPIAW-DRI-2025-0019-M"/>
    <d v="2025-02-06T00:00:00"/>
    <n v="34"/>
    <x v="5"/>
    <s v="Viáticos al interior"/>
    <x v="0"/>
    <x v="13"/>
    <x v="0"/>
    <n v="1701"/>
    <x v="38"/>
    <s v="DICIEMBRE MODIFICADO"/>
    <m/>
    <m/>
  </r>
  <r>
    <x v="1"/>
    <s v="UINPIAW-DRI-2025-0019-M"/>
    <d v="2025-02-06T00:00:00"/>
    <n v="35"/>
    <x v="5"/>
    <s v="Viáticos al exterior"/>
    <x v="0"/>
    <x v="17"/>
    <x v="0"/>
    <n v="1701"/>
    <x v="39"/>
    <s v="SEPTIEMBRE MODIFICADO"/>
    <m/>
    <m/>
  </r>
  <r>
    <x v="1"/>
    <s v="UINPIAW-DGI-2025-0009-M"/>
    <d v="2025-01-31T00:00:00"/>
    <n v="45"/>
    <x v="6"/>
    <s v="Contratación de personal técnico por servicios profesionales "/>
    <x v="2"/>
    <x v="18"/>
    <x v="0"/>
    <n v="1701"/>
    <x v="40"/>
    <s v="MARZO MODIFICADO"/>
    <s v="NUEVA ACTIVIDAD"/>
    <s v="Para el pago pendiente de FIASA"/>
  </r>
  <r>
    <x v="1"/>
    <s v="UINPIAW-DGI-2025-0009-M"/>
    <d v="2025-01-31T00:00:00"/>
    <n v="45"/>
    <x v="6"/>
    <s v="Contratación de personal técnico por servicios profesionales "/>
    <x v="2"/>
    <x v="18"/>
    <x v="0"/>
    <n v="1701"/>
    <x v="41"/>
    <m/>
    <s v="NUEVA ACTIVIDAD"/>
    <s v="REGISTRO DEL PROYECTO &quot;FIASA-CA-2023-001“FORTALECIMIENTO DE LA AGROBIODIVERSIDAD DE SEMILLA CAMPESINA DE LOS PRODUCTORES/AS DE LA AGRICULTURA FAMILIAR CAMPESINA DE ECUADOR PARA SU SEGURIDAD Y SOBERANÍA ALIMENTARIA COMO UNA ESTRATEGIA DE RESILIENCIA AL CAMBIO CLIMÁTICO”&quot;"/>
  </r>
  <r>
    <x v="1"/>
    <s v="UINPIAW-DGI-2025-0009-M"/>
    <d v="2025-01-31T00:00:00"/>
    <n v="40"/>
    <x v="6"/>
    <s v="Contratación civil del personal, para el proyecto  sistematizacion de experiencias de transicion agroecologicas en Ecuador"/>
    <x v="2"/>
    <x v="18"/>
    <x v="0"/>
    <n v="1701"/>
    <x v="41"/>
    <m/>
    <s v="CAMBIO EN LA DENOMINACIÓN DE LA ACTIVIDAD"/>
    <s v="DE &quot;Pagos FIASA&quot; A &quot;Contratación civil del personal, para el proyecto  sistematizacion de experiencias de transicion agroecologicas en Ecuador&quot;"/>
  </r>
  <r>
    <x v="1"/>
    <s v="UINPIAW-DGI-2025-0009-M"/>
    <d v="2025-01-31T00:00:00"/>
    <n v="40"/>
    <x v="6"/>
    <s v="Contratación civil del personal, para el proyecto  sistematizacion de experiencias de transicion agroecologicas en Ecuador"/>
    <x v="2"/>
    <x v="18"/>
    <x v="0"/>
    <n v="1701"/>
    <x v="41"/>
    <m/>
    <m/>
    <s v="CAMBIO DE PROGRAMA A &quot;83- Gestión de la investigación&quot;"/>
  </r>
  <r>
    <x v="1"/>
    <s v="UINPIAW-DGI-2025-0009-M"/>
    <d v="2025-01-31T00:00:00"/>
    <n v="40"/>
    <x v="6"/>
    <s v="Contratación civil del personal, para el proyecto  sistematizacion de experiencias de transicion agroecologicas en Ecuador"/>
    <x v="2"/>
    <x v="18"/>
    <x v="0"/>
    <n v="1701"/>
    <x v="41"/>
    <m/>
    <m/>
    <s v="REGISTRO DEL PROYECTO &quot;FIASA-CA-2023-015 “SISTEMATIZACIÓN DE EXPERIENCIAS DE TRANSICIÓN AGROECOLÓGICA EN ECUADOR”&quot;"/>
  </r>
  <r>
    <x v="1"/>
    <s v="UINPIAW-DGI-2025-0009-M"/>
    <d v="2025-01-31T00:00:00"/>
    <n v="40"/>
    <x v="6"/>
    <s v="Contratación civil del personal, para el proyecto  sistematizacion de experiencias de transicion agroecologicas en Ecuador"/>
    <x v="2"/>
    <x v="18"/>
    <x v="0"/>
    <n v="1701"/>
    <x v="42"/>
    <s v="FEBRERO MODIFICADO"/>
    <m/>
    <s v="REPROGRAMACION DE LOS MESES DE EJECUCIÓN"/>
  </r>
  <r>
    <x v="1"/>
    <s v="UINPIAW-DGI-2025-0009-M"/>
    <d v="2025-01-31T00:00:00"/>
    <n v="40"/>
    <x v="6"/>
    <s v="Contratación civil del personal, para el proyecto  sistematizacion de experiencias de transicion agroecologicas en Ecuador"/>
    <x v="2"/>
    <x v="18"/>
    <x v="0"/>
    <n v="1701"/>
    <x v="43"/>
    <s v="MARZO MODIFICADO"/>
    <m/>
    <s v="REPROGRAMACION DE LOS MESES DE EJECUCIÓN"/>
  </r>
  <r>
    <x v="1"/>
    <s v="COMPROBANTE 797863"/>
    <d v="2025-02-07T00:00:00"/>
    <n v="28"/>
    <x v="0"/>
    <s v="Cumplimiento de valores pendientes con organismos estatales"/>
    <x v="0"/>
    <x v="19"/>
    <x v="0"/>
    <n v="1701"/>
    <x v="44"/>
    <s v="FEBRERO MODIFICADO"/>
    <m/>
    <m/>
  </r>
  <r>
    <x v="1"/>
    <s v="COMPROBANTE 797863"/>
    <d v="2025-02-07T00:00:00"/>
    <n v="28"/>
    <x v="0"/>
    <s v="Cumplimiento de valores pendientes con organismos estatales"/>
    <x v="0"/>
    <x v="19"/>
    <x v="0"/>
    <n v="1701"/>
    <x v="45"/>
    <s v="MARZO MODIFICADO"/>
    <m/>
    <m/>
  </r>
  <r>
    <x v="1"/>
    <s v="COMPROBANTE 797863"/>
    <d v="2025-02-07T00:00:00"/>
    <n v="28"/>
    <x v="0"/>
    <s v="Cumplimiento de valores pendientes con organismos estatales"/>
    <x v="0"/>
    <x v="19"/>
    <x v="0"/>
    <n v="1701"/>
    <x v="45"/>
    <s v="MAYO MODIFICADO"/>
    <m/>
    <m/>
  </r>
  <r>
    <x v="1"/>
    <s v="COMPROBANTE 797863"/>
    <d v="2025-02-07T00:00:00"/>
    <n v="28"/>
    <x v="0"/>
    <s v="Cumplimiento de valores pendientes con organismos estatales"/>
    <x v="0"/>
    <x v="19"/>
    <x v="0"/>
    <n v="1701"/>
    <x v="46"/>
    <s v="JULIO MODIFICADO"/>
    <m/>
    <m/>
  </r>
  <r>
    <x v="1"/>
    <s v="COMPROBANTE 797863"/>
    <d v="2025-02-07T00:00:00"/>
    <n v="29"/>
    <x v="0"/>
    <s v="Responsabilidad patronal"/>
    <x v="0"/>
    <x v="20"/>
    <x v="0"/>
    <n v="1701"/>
    <x v="47"/>
    <s v="FEBRERO MODIFICADO"/>
    <m/>
    <m/>
  </r>
  <r>
    <x v="1"/>
    <s v="COMPROBANTE 797863"/>
    <d v="2025-02-07T00:00:00"/>
    <n v="29"/>
    <x v="0"/>
    <s v="Responsabilidad patronal"/>
    <x v="0"/>
    <x v="20"/>
    <x v="0"/>
    <n v="1701"/>
    <x v="46"/>
    <s v="MARZO MODIFICADO"/>
    <m/>
    <m/>
  </r>
  <r>
    <x v="1"/>
    <s v="COMPROBANTE 797863"/>
    <d v="2025-02-07T00:00:00"/>
    <n v="29"/>
    <x v="0"/>
    <s v="Responsabilidad patronal"/>
    <x v="0"/>
    <x v="20"/>
    <x v="0"/>
    <n v="1701"/>
    <x v="46"/>
    <s v="ABRIL MODIFICADO"/>
    <m/>
    <m/>
  </r>
  <r>
    <x v="1"/>
    <s v="COMPROBANTE 797863"/>
    <d v="2025-02-07T00:00:00"/>
    <n v="29"/>
    <x v="0"/>
    <s v="Responsabilidad patronal"/>
    <x v="0"/>
    <x v="20"/>
    <x v="0"/>
    <n v="1701"/>
    <x v="46"/>
    <s v="MAYO MODIFICADO"/>
    <m/>
    <m/>
  </r>
  <r>
    <x v="1"/>
    <s v="COMPROBANTE 797863"/>
    <d v="2025-02-07T00:00:00"/>
    <n v="29"/>
    <x v="0"/>
    <s v="Responsabilidad patronal"/>
    <x v="0"/>
    <x v="20"/>
    <x v="0"/>
    <n v="1701"/>
    <x v="46"/>
    <s v="JUNIO MODIFICADO"/>
    <m/>
    <m/>
  </r>
  <r>
    <x v="1"/>
    <s v="COMPROBANTE 797863"/>
    <d v="2025-02-07T00:00:00"/>
    <n v="29"/>
    <x v="0"/>
    <s v="Responsabilidad patronal"/>
    <x v="0"/>
    <x v="20"/>
    <x v="0"/>
    <n v="1701"/>
    <x v="46"/>
    <s v="JULIO MODIFICADO"/>
    <m/>
    <m/>
  </r>
  <r>
    <x v="1"/>
    <s v="COMPROBANTE 797863"/>
    <d v="2025-02-07T00:00:00"/>
    <n v="29"/>
    <x v="0"/>
    <s v="Responsabilidad patronal"/>
    <x v="0"/>
    <x v="20"/>
    <x v="0"/>
    <n v="1701"/>
    <x v="46"/>
    <s v="AGOSTO MODIFICADO"/>
    <m/>
    <m/>
  </r>
  <r>
    <x v="1"/>
    <s v="COMPROBANTE 797863"/>
    <d v="2025-02-07T00:00:00"/>
    <n v="29"/>
    <x v="0"/>
    <s v="Responsabilidad patronal"/>
    <x v="0"/>
    <x v="20"/>
    <x v="0"/>
    <n v="1701"/>
    <x v="46"/>
    <s v="SEPTIEMBRE MODIFICADO"/>
    <m/>
    <m/>
  </r>
  <r>
    <x v="1"/>
    <s v="COMPROBANTE 797863"/>
    <d v="2025-02-07T00:00:00"/>
    <n v="29"/>
    <x v="0"/>
    <s v="Responsabilidad patronal"/>
    <x v="0"/>
    <x v="20"/>
    <x v="0"/>
    <n v="1701"/>
    <x v="46"/>
    <s v="OCTUBRE MODIFICADO"/>
    <m/>
    <m/>
  </r>
  <r>
    <x v="1"/>
    <s v="COMPROBANTE 797863"/>
    <d v="2025-02-07T00:00:00"/>
    <n v="29"/>
    <x v="0"/>
    <s v="Responsabilidad patronal"/>
    <x v="0"/>
    <x v="20"/>
    <x v="0"/>
    <n v="1701"/>
    <x v="46"/>
    <s v="NOVIEMBRE MODIFICADO"/>
    <m/>
    <m/>
  </r>
  <r>
    <x v="1"/>
    <s v="COMPROBANTE 797863"/>
    <d v="2025-02-07T00:00:00"/>
    <n v="29"/>
    <x v="0"/>
    <s v="Responsabilidad patronal"/>
    <x v="0"/>
    <x v="20"/>
    <x v="0"/>
    <n v="1701"/>
    <x v="46"/>
    <s v="DICIEMBRE MODIFICADO"/>
    <m/>
    <m/>
  </r>
  <r>
    <x v="1"/>
    <s v="UINPIAW-ILOE-2025-0017-M_x0009_"/>
    <d v="2025-02-12T00:00:00"/>
    <n v="39"/>
    <x v="1"/>
    <s v="Honorarios"/>
    <x v="1"/>
    <x v="18"/>
    <x v="1"/>
    <n v="1701"/>
    <x v="48"/>
    <s v="SEPTIEMBRE MODIFICADO"/>
    <s v="DISMINUCIÓN / ELIMINACIÓN DE ACTIVIDAD"/>
    <s v="Aprobado mediante memorando No. UINPIAW-R-2025-0025-M"/>
  </r>
  <r>
    <x v="1"/>
    <s v="UINPIAW-ILOE-2025-0017-M_x0009_"/>
    <d v="2025-02-12T00:00:00"/>
    <n v="46"/>
    <x v="7"/>
    <s v="Contratación Civil de dos profesionales sin relación de dependencia “PARA EL DESARROLLO DEL MARCO NORMATIVO Y ESTATUTARIO Y RESTRUCTURA ACADÉMICA DEL INSTITUTO ACADEMICO DE IDIOMAS ORIGINARIOS Y EXTRANJEROS”"/>
    <x v="1"/>
    <x v="18"/>
    <x v="1"/>
    <n v="1701"/>
    <x v="49"/>
    <s v="ABRIL MODIFICADO"/>
    <s v="NUEVA ACTIVIDAD"/>
    <s v="Aprobado mediante memorando No. UINPIAW-R-2025-0025-M"/>
  </r>
  <r>
    <x v="1"/>
    <s v="UINPIAW-ILOE-2025-0017-M_x0009_"/>
    <d v="2025-02-12T00:00:00"/>
    <n v="46"/>
    <x v="7"/>
    <s v="Contratación Civil de dos profesionales sin relación de dependencia “PARA EL DESARROLLO DEL MARCO NORMATIVO Y ESTATUTARIO Y RESTRUCTURA ACADÉMICA DEL INSTITUTO ACADEMICO DE IDIOMAS ORIGINARIOS Y EXTRANJEROS”"/>
    <x v="1"/>
    <x v="18"/>
    <x v="1"/>
    <n v="1701"/>
    <x v="49"/>
    <s v="MAYO MODIFICADO"/>
    <s v="NUEVA ACTIVIDAD"/>
    <s v="Aprobado mediante memorando No. UINPIAW-R-2025-0025-M"/>
  </r>
  <r>
    <x v="1"/>
    <s v="UINPIAW-ILOE-2025-0017-M_x0009_"/>
    <d v="2025-02-12T00:00:00"/>
    <n v="46"/>
    <x v="7"/>
    <s v="Contratación Civil de dos profesionales sin relación de dependencia “PARA EL DESARROLLO DEL MARCO NORMATIVO Y ESTATUTARIO Y RESTRUCTURA ACADÉMICA DEL INSTITUTO ACADEMICO DE IDIOMAS ORIGINARIOS Y EXTRANJEROS”"/>
    <x v="1"/>
    <x v="18"/>
    <x v="1"/>
    <n v="1701"/>
    <x v="49"/>
    <s v="JUNIO MODIFICADO"/>
    <s v="NUEVA ACTIVIDAD"/>
    <s v="Aprobado mediante memorando No. UINPIAW-R-2025-0025-M"/>
  </r>
  <r>
    <x v="1"/>
    <s v="UINPIAW-ILOE-2025-0017-M_x0009_"/>
    <d v="2025-02-12T00:00:00"/>
    <n v="46"/>
    <x v="7"/>
    <s v="Contratación Civil de dos profesionales sin relación de dependencia “PARA EL DESARROLLO DEL MARCO NORMATIVO Y ESTATUTARIO Y RESTRUCTURA ACADÉMICA DEL INSTITUTO ACADEMICO DE IDIOMAS ORIGINARIOS Y EXTRANJEROS”"/>
    <x v="1"/>
    <x v="18"/>
    <x v="1"/>
    <n v="1701"/>
    <x v="49"/>
    <s v="JULIO MODIFICADO"/>
    <s v="NUEVA ACTIVIDAD"/>
    <s v="Aprobado mediante memorando No. UINPIAW-R-2025-0025-M"/>
  </r>
  <r>
    <x v="1"/>
    <s v="UINPIAW-ILOE-2025-0017-M_x0009_"/>
    <d v="2025-02-12T00:00:00"/>
    <n v="46"/>
    <x v="7"/>
    <s v="Contratación Civil de dos profesionales sin relación de dependencia “PARA EL DESARROLLO DEL MARCO NORMATIVO Y ESTATUTARIO Y RESTRUCTURA ACADÉMICA DEL INSTITUTO ACADEMICO DE IDIOMAS ORIGINARIOS Y EXTRANJEROS”"/>
    <x v="1"/>
    <x v="18"/>
    <x v="1"/>
    <n v="1701"/>
    <x v="49"/>
    <s v="AGOSTO MODIFICADO"/>
    <s v="NUEVA ACTIVIDAD"/>
    <s v="Aprobado mediante memorando No. UINPIAW-R-2025-0025-M"/>
  </r>
  <r>
    <x v="1"/>
    <s v="UINPIAW-ILOE-2025-0017-M_x0009_"/>
    <d v="2025-02-12T00:00:00"/>
    <n v="46"/>
    <x v="7"/>
    <s v="Contratación Civil de dos profesionales sin relación de dependencia “PARA EL DESARROLLO DEL MARCO NORMATIVO Y ESTATUTARIO Y RESTRUCTURA ACADÉMICA DEL INSTITUTO ACADEMICO DE IDIOMAS ORIGINARIOS Y EXTRANJEROS”"/>
    <x v="1"/>
    <x v="18"/>
    <x v="1"/>
    <n v="1701"/>
    <x v="49"/>
    <s v="SEPTIEMBRE MODIFICADO"/>
    <s v="NUEVA ACTIVIDAD"/>
    <s v="Aprobado mediante memorando No. UINPIAW-R-2025-0025-M"/>
  </r>
  <r>
    <x v="1"/>
    <s v="UINPIAW-ILOE-2025-0017-M_x0009_"/>
    <d v="2025-02-12T00:00:00"/>
    <n v="46"/>
    <x v="7"/>
    <s v="Contratación Civil de dos profesionales sin relación de dependencia “PARA EL DESARROLLO DEL MARCO NORMATIVO Y ESTATUTARIO Y RESTRUCTURA ACADÉMICA DEL INSTITUTO ACADEMICO DE IDIOMAS ORIGINARIOS Y EXTRANJEROS”"/>
    <x v="1"/>
    <x v="18"/>
    <x v="1"/>
    <n v="1701"/>
    <x v="49"/>
    <s v="OCTUBRE MODIFICADO"/>
    <s v="NUEVA ACTIVIDAD"/>
    <s v="Aprobado mediante memorando No. UINPIAW-R-2025-0025-M"/>
  </r>
  <r>
    <x v="1"/>
    <s v="UINPIAW-ILOE-2025-0017-M_x0009_"/>
    <d v="2025-02-12T00:00:00"/>
    <n v="46"/>
    <x v="7"/>
    <s v="Contratación Civil de dos profesionales sin relación de dependencia “PARA EL DESARROLLO DEL MARCO NORMATIVO Y ESTATUTARIO Y RESTRUCTURA ACADÉMICA DEL INSTITUTO ACADEMICO DE IDIOMAS ORIGINARIOS Y EXTRANJEROS”"/>
    <x v="1"/>
    <x v="18"/>
    <x v="1"/>
    <n v="1701"/>
    <x v="50"/>
    <s v="NOVIEMBRE MODIFICADO"/>
    <s v="NUEVA ACTIVIDAD"/>
    <s v="Aprobado mediante memorando No. UINPIAW-R-2025-0025-M"/>
  </r>
  <r>
    <x v="1"/>
    <s v="UINPIAW-ILOE-2025-0017-M_x0009_"/>
    <d v="2025-02-12T00:00:00"/>
    <n v="46"/>
    <x v="7"/>
    <s v="Contratación Civil de dos profesionales sin relación de dependencia “PARA EL DESARROLLO DEL MARCO NORMATIVO Y ESTATUTARIO Y RESTRUCTURA ACADÉMICA DEL INSTITUTO ACADEMICO DE IDIOMAS ORIGINARIOS Y EXTRANJEROS”"/>
    <x v="1"/>
    <x v="18"/>
    <x v="1"/>
    <n v="1701"/>
    <x v="50"/>
    <s v="DICIEMBRE MODIFICADO"/>
    <s v="NUEVA ACTIVIDAD"/>
    <s v="Aprobado mediante memorando No. UINPIAW-R-2025-0025-M"/>
  </r>
  <r>
    <x v="1"/>
    <s v="REUNION REVISIÓN VAICC"/>
    <d v="2024-02-13T00:00:00"/>
    <n v="47"/>
    <x v="1"/>
    <s v="Para financiar actividades"/>
    <x v="0"/>
    <x v="21"/>
    <x v="0"/>
    <n v="1701"/>
    <x v="51"/>
    <s v="DICIEMBRE MODIFICADO"/>
    <s v="INCREMENTO DE PRESUPUESTO MEF"/>
    <s v="Disponible para financiar requerimientos"/>
  </r>
  <r>
    <x v="1"/>
    <s v="REUNION REVISIÓN VAICC"/>
    <d v="2025-02-17T00:00:00"/>
    <n v="33"/>
    <x v="8"/>
    <s v="Viáticos al exterior"/>
    <x v="0"/>
    <x v="17"/>
    <x v="0"/>
    <n v="1701"/>
    <x v="52"/>
    <s v="MAYO MODIFICADO"/>
    <m/>
    <s v="Reprogramación de tiempos"/>
  </r>
  <r>
    <x v="1"/>
    <s v="REUNION REVISIÓN VAICC"/>
    <d v="2025-02-17T00:00:00"/>
    <n v="33"/>
    <x v="8"/>
    <s v="Viáticos al exterior"/>
    <x v="0"/>
    <x v="17"/>
    <x v="0"/>
    <n v="1701"/>
    <x v="52"/>
    <s v="AGOSTO MODIFICADO"/>
    <m/>
    <s v="Reprogramación de tiempos"/>
  </r>
  <r>
    <x v="1"/>
    <s v="REUNION REVISIÓN VAICC"/>
    <d v="2025-02-17T00:00:00"/>
    <n v="33"/>
    <x v="8"/>
    <s v="Viáticos al exterior"/>
    <x v="0"/>
    <x v="17"/>
    <x v="0"/>
    <n v="1701"/>
    <x v="53"/>
    <s v="ABRIL MODIFICADO"/>
    <m/>
    <s v="Reprogramación de tiempos"/>
  </r>
  <r>
    <x v="1"/>
    <s v="REUNION REVISIÓN VAICC"/>
    <d v="2025-02-17T00:00:00"/>
    <n v="33"/>
    <x v="8"/>
    <s v="Viáticos al exterior"/>
    <x v="0"/>
    <x v="17"/>
    <x v="0"/>
    <n v="1701"/>
    <x v="54"/>
    <s v="JUNIO MODIFICADO"/>
    <m/>
    <s v="Reprogramación de tiempos"/>
  </r>
  <r>
    <x v="1"/>
    <s v="REUNION REVISIÓN VAICC"/>
    <d v="2025-02-17T00:00:00"/>
    <n v="33"/>
    <x v="8"/>
    <s v="Viáticos al exterior"/>
    <x v="0"/>
    <x v="17"/>
    <x v="0"/>
    <n v="1701"/>
    <x v="55"/>
    <s v="SEPTIEMBRE MODIFICADO"/>
    <m/>
    <s v="Reprogramación de tiempos"/>
  </r>
  <r>
    <x v="1"/>
    <s v="REUNION REVISIÓN VAICC"/>
    <d v="2025-02-17T00:00:00"/>
    <n v="33"/>
    <x v="8"/>
    <s v="Viáticos al exterior"/>
    <x v="0"/>
    <x v="17"/>
    <x v="0"/>
    <n v="1701"/>
    <x v="56"/>
    <s v="NOVIEMBRE MODIFICADO"/>
    <m/>
    <s v="Reprogramación de tiempos"/>
  </r>
  <r>
    <x v="1"/>
    <s v="REUNION REVISIÓN VAICC"/>
    <d v="2025-02-17T00:00:00"/>
    <n v="32"/>
    <x v="8"/>
    <s v="Viáticos al interior"/>
    <x v="0"/>
    <x v="13"/>
    <x v="0"/>
    <n v="1701"/>
    <x v="57"/>
    <s v="MARZO MODIFICADO"/>
    <m/>
    <m/>
  </r>
  <r>
    <x v="1"/>
    <s v="REUNION REVISIÓN VAICC"/>
    <d v="2025-02-17T00:00:00"/>
    <n v="32"/>
    <x v="8"/>
    <s v="Viáticos al interior"/>
    <x v="0"/>
    <x v="13"/>
    <x v="0"/>
    <n v="1701"/>
    <x v="58"/>
    <s v="ABRIL MODIFICADO"/>
    <m/>
    <m/>
  </r>
  <r>
    <x v="1"/>
    <s v="REUNION REVISIÓN VAICC"/>
    <d v="2025-02-17T00:00:00"/>
    <n v="32"/>
    <x v="8"/>
    <s v="Viáticos al interior"/>
    <x v="0"/>
    <x v="13"/>
    <x v="0"/>
    <n v="1701"/>
    <x v="57"/>
    <s v="MAYO MODIFICADO"/>
    <m/>
    <m/>
  </r>
  <r>
    <x v="1"/>
    <s v="REUNION REVISIÓN VAICC"/>
    <d v="2025-02-17T00:00:00"/>
    <n v="32"/>
    <x v="8"/>
    <s v="Viáticos al interior"/>
    <x v="0"/>
    <x v="13"/>
    <x v="0"/>
    <n v="1701"/>
    <x v="58"/>
    <s v="JUNIO MODIFICADO"/>
    <m/>
    <m/>
  </r>
  <r>
    <x v="1"/>
    <s v="REUNION REVISIÓN VAICC"/>
    <d v="2025-02-17T00:00:00"/>
    <n v="32"/>
    <x v="8"/>
    <s v="Viáticos al interior"/>
    <x v="0"/>
    <x v="13"/>
    <x v="0"/>
    <n v="1701"/>
    <x v="57"/>
    <s v="JULIO MODIFICADO"/>
    <m/>
    <m/>
  </r>
  <r>
    <x v="1"/>
    <s v="REUNION REVISIÓN VAICC"/>
    <d v="2025-02-17T00:00:00"/>
    <n v="32"/>
    <x v="8"/>
    <s v="Viáticos al interior"/>
    <x v="0"/>
    <x v="13"/>
    <x v="0"/>
    <n v="1701"/>
    <x v="58"/>
    <s v="AGOSTO MODIFICADO"/>
    <m/>
    <m/>
  </r>
  <r>
    <x v="1"/>
    <s v="REUNION REVISIÓN VAICC"/>
    <d v="2025-02-17T00:00:00"/>
    <n v="32"/>
    <x v="8"/>
    <s v="Viáticos al interior"/>
    <x v="0"/>
    <x v="13"/>
    <x v="0"/>
    <n v="1701"/>
    <x v="57"/>
    <s v="SEPTIEMBRE MODIFICADO"/>
    <m/>
    <m/>
  </r>
  <r>
    <x v="1"/>
    <s v="REUNION REVISIÓN VAICC"/>
    <d v="2025-02-17T00:00:00"/>
    <n v="32"/>
    <x v="8"/>
    <s v="Viáticos al interior"/>
    <x v="0"/>
    <x v="13"/>
    <x v="0"/>
    <n v="1701"/>
    <x v="58"/>
    <s v="OCTUBRE MODIFICADO"/>
    <m/>
    <m/>
  </r>
  <r>
    <x v="1"/>
    <s v="REUNION REVISIÓN VAICC"/>
    <d v="2025-02-17T00:00:00"/>
    <n v="32"/>
    <x v="8"/>
    <s v="Viáticos al interior"/>
    <x v="0"/>
    <x v="13"/>
    <x v="0"/>
    <n v="1701"/>
    <x v="57"/>
    <s v="NOVIEMBRE MODIFICADO"/>
    <m/>
    <m/>
  </r>
  <r>
    <x v="1"/>
    <s v="REUNION REVISIÓN VAICC"/>
    <d v="2025-02-17T00:00:00"/>
    <n v="32"/>
    <x v="8"/>
    <s v="Viáticos al interior"/>
    <x v="0"/>
    <x v="13"/>
    <x v="0"/>
    <n v="1701"/>
    <x v="58"/>
    <s v="DICIEMBRE MODIFICADO"/>
    <m/>
    <m/>
  </r>
  <r>
    <x v="1"/>
    <s v="REUNION REVISIÓN VAICC"/>
    <d v="2025-02-17T00:00:00"/>
    <n v="48"/>
    <x v="9"/>
    <s v="Contratación del servicio de suscripción anual a la plataforma para acceso al servicio de préstamo interbibliotecario entre universidades y escuelas politécnicas del Ecuador"/>
    <x v="1"/>
    <x v="22"/>
    <x v="0"/>
    <n v="1701"/>
    <x v="59"/>
    <s v="OCTUBRE MODIFICADO"/>
    <s v="NUEVA ACTIVIDAD"/>
    <s v="INICIALMENTE FINANCIADO CON INVERSION"/>
  </r>
  <r>
    <x v="1"/>
    <s v="REUNION REVISIÓN VAICC"/>
    <d v="2025-02-17T00:00:00"/>
    <n v="49"/>
    <x v="4"/>
    <s v="Contratación de una póliza para seguro de estudiantes de la Universidad Intercultural de las Nacionalidades y Pueblos Indígenas Amawtay Wasi"/>
    <x v="1"/>
    <x v="23"/>
    <x v="0"/>
    <n v="1701"/>
    <x v="60"/>
    <s v="DICIEMBRE MODIFICADO"/>
    <s v="NUEVA ACTIVIDAD"/>
    <s v="INICIALMENTE FINANCIADO CON INVERSION"/>
  </r>
  <r>
    <x v="1"/>
    <s v="REUNION REVISIÓN CAF"/>
    <d v="2025-02-18T00:00:00"/>
    <n v="50"/>
    <x v="1"/>
    <s v="Contratacion del servicio de provisión de combustible para el parque automotor de la Universidad Intercultural de las Nacionalidades y Pueblos Indígenas Amawtay Wasi."/>
    <x v="0"/>
    <x v="24"/>
    <x v="0"/>
    <n v="1701"/>
    <x v="38"/>
    <s v="AGOSTO MODIFICADO"/>
    <s v="NUEVA ACTIVIDAD"/>
    <s v="INICIALMENTE FINANCIADO CON INVERSION"/>
  </r>
  <r>
    <x v="1"/>
    <s v="REUNION REVISIÓN CAF"/>
    <d v="2025-02-18T00:00:00"/>
    <n v="51"/>
    <x v="1"/>
    <s v="Reembolso de pasajes aéreos interior "/>
    <x v="0"/>
    <x v="25"/>
    <x v="0"/>
    <n v="1701"/>
    <x v="61"/>
    <s v="ABRIL MODIFICADO"/>
    <s v="NUEVA ACTIVIDAD"/>
    <m/>
  </r>
  <r>
    <x v="1"/>
    <s v="REUNION REVISIÓN VGC"/>
    <d v="2025-02-18T00:00:00"/>
    <n v="38"/>
    <x v="10"/>
    <s v="Viáticos al exterior"/>
    <x v="0"/>
    <x v="17"/>
    <x v="0"/>
    <n v="1701"/>
    <x v="62"/>
    <s v="MAYO MODIFICADO"/>
    <s v="DISMINUCIÓN / ELIMINACIÓN DE ACTIVIDAD"/>
    <m/>
  </r>
  <r>
    <x v="1"/>
    <s v="REUNION REVISIÓN VGC"/>
    <d v="2025-02-18T00:00:00"/>
    <n v="38"/>
    <x v="10"/>
    <s v="Viáticos al exterior"/>
    <x v="0"/>
    <x v="17"/>
    <x v="0"/>
    <n v="1701"/>
    <x v="62"/>
    <s v="AGOSTO MODIFICADO"/>
    <s v="DISMINUCIÓN / ELIMINACIÓN DE ACTIVIDAD"/>
    <m/>
  </r>
  <r>
    <x v="1"/>
    <s v="REUNION REVISIÓN VGC"/>
    <d v="2025-02-18T00:00:00"/>
    <n v="38"/>
    <x v="10"/>
    <s v="Viáticos al exterior"/>
    <x v="0"/>
    <x v="17"/>
    <x v="0"/>
    <n v="1701"/>
    <x v="63"/>
    <s v="NOVIEMBRE MODIFICADO"/>
    <s v="DISMINUCIÓN / ELIMINACIÓN DE ACTIVIDAD"/>
    <m/>
  </r>
  <r>
    <x v="1"/>
    <s v="REUNION REVISIÓN VGC"/>
    <d v="2025-02-18T00:00:00"/>
    <n v="38"/>
    <x v="10"/>
    <s v="Viáticos al exterior"/>
    <x v="0"/>
    <x v="17"/>
    <x v="0"/>
    <n v="1701"/>
    <x v="64"/>
    <s v="ABRIL MODIFICADO"/>
    <m/>
    <s v="REPROGRAMACIÓN"/>
  </r>
  <r>
    <x v="1"/>
    <s v="REUNION REVISIÓN VGC"/>
    <d v="2025-02-18T00:00:00"/>
    <n v="38"/>
    <x v="10"/>
    <s v="Viáticos al exterior"/>
    <x v="0"/>
    <x v="17"/>
    <x v="0"/>
    <n v="1701"/>
    <x v="65"/>
    <s v="JUNIO MODIFICADO"/>
    <m/>
    <s v="REPROGRAMACIÓN"/>
  </r>
  <r>
    <x v="1"/>
    <m/>
    <m/>
    <n v="2"/>
    <x v="11"/>
    <s v="Comisiones bancarias"/>
    <x v="0"/>
    <x v="26"/>
    <x v="0"/>
    <n v="1701"/>
    <x v="66"/>
    <s v="NOVIEMBRE MODIFICADO"/>
    <s v="DISMINUCIÓN / ELIMINACIÓN DE ACTIVIDAD"/>
    <m/>
  </r>
  <r>
    <x v="1"/>
    <m/>
    <m/>
    <n v="29"/>
    <x v="0"/>
    <s v="Responsabilidad patronal"/>
    <x v="0"/>
    <x v="20"/>
    <x v="0"/>
    <n v="1701"/>
    <x v="67"/>
    <s v="FEBRERO MODIFICADO"/>
    <s v="INCREMENTO DE PRESUPUESTO MEF"/>
    <m/>
  </r>
  <r>
    <x v="2"/>
    <s v="UINPIAW-CAF-DTH-2025-0217-M"/>
    <d v="2025-03-27T00:00:00"/>
    <n v="52"/>
    <x v="0"/>
    <s v="Para pago del beneficio de guarderías"/>
    <x v="0"/>
    <x v="27"/>
    <x v="0"/>
    <n v="1701"/>
    <x v="68"/>
    <s v="ABRIL MODIFICADO"/>
    <s v="NUEVA ACTIVIDAD"/>
    <m/>
  </r>
  <r>
    <x v="2"/>
    <s v="UINPIAW-CAF-DTH-2025-0217-M"/>
    <d v="2025-03-27T00:00:00"/>
    <n v="52"/>
    <x v="0"/>
    <s v="Para pago del beneficio de guarderías"/>
    <x v="0"/>
    <x v="27"/>
    <x v="0"/>
    <n v="1701"/>
    <x v="68"/>
    <s v="MAYO MODIFICADO"/>
    <s v="NUEVA ACTIVIDAD"/>
    <m/>
  </r>
  <r>
    <x v="2"/>
    <s v="UINPIAW-CAF-DTH-2025-0217-M"/>
    <d v="2025-03-27T00:00:00"/>
    <n v="52"/>
    <x v="0"/>
    <s v="Para pago del beneficio de guarderías"/>
    <x v="0"/>
    <x v="27"/>
    <x v="0"/>
    <n v="1701"/>
    <x v="69"/>
    <s v="JUNIO MODIFICADO"/>
    <s v="NUEVA ACTIVIDAD"/>
    <m/>
  </r>
  <r>
    <x v="2"/>
    <s v="UINPIAW-CAF-DTH-2025-0217-M"/>
    <d v="2025-03-27T00:00:00"/>
    <n v="47"/>
    <x v="1"/>
    <s v="Para financiar actividades"/>
    <x v="0"/>
    <x v="21"/>
    <x v="0"/>
    <n v="1701"/>
    <x v="70"/>
    <s v="DICIEMBRE MODIFICADO"/>
    <s v="DISMINUCIÓN / ELIMINACIÓN DE ACTIVIDAD"/>
    <s v="Para financiar el ID 52"/>
  </r>
  <r>
    <x v="2"/>
    <s v="UINPIAW-CAF-DTH-2025-0217-M"/>
    <d v="2025-03-27T00:00:00"/>
    <n v="53"/>
    <x v="0"/>
    <s v="Adquisición de ropa de trabajo para choferes de la Universidad Intercultural de las Nacionalidades y Pueblos Indígenas Amawtay Wasi"/>
    <x v="0"/>
    <x v="28"/>
    <x v="0"/>
    <n v="1701"/>
    <x v="71"/>
    <s v="JUNIO MODIFICADO"/>
    <s v="NUEVA ACTIVIDAD"/>
    <m/>
  </r>
  <r>
    <x v="3"/>
    <s v="UINPIAW-R-2025-0082-M"/>
    <d v="2025-04-10T00:00:00"/>
    <n v="35"/>
    <x v="5"/>
    <s v="Viáticos al exterior"/>
    <x v="0"/>
    <x v="17"/>
    <x v="0"/>
    <n v="1701"/>
    <x v="15"/>
    <s v="MAYO MODIFICADO"/>
    <s v="DISMINUCIÓN / ELIMINACIÓN DE ACTIVIDAD"/>
    <s v="Se libera el recurso"/>
  </r>
  <r>
    <x v="3"/>
    <s v="UINPIAW-CAF-DA-2025-0258-M"/>
    <d v="2025-04-10T00:00:00"/>
    <n v="54"/>
    <x v="1"/>
    <s v="Reembolso de pasajes aéreos al exterior "/>
    <x v="0"/>
    <x v="29"/>
    <x v="0"/>
    <n v="1701"/>
    <x v="72"/>
    <s v="MAYO MODIFICADO"/>
    <s v="INCREMENTO DE PRESUPUESTO MEF"/>
    <s v="Para financiar reembolso de pasajes por cumplimiento de comisión al exterior"/>
  </r>
  <r>
    <x v="3"/>
    <s v="UINPIAW-CAF-DTH-2025-0247-M"/>
    <d v="2025-04-09T00:00:00"/>
    <n v="55"/>
    <x v="0"/>
    <s v="Pago de remuneración personal por subrogación"/>
    <x v="0"/>
    <x v="30"/>
    <x v="0"/>
    <n v="1701"/>
    <x v="72"/>
    <s v="ABRIL MODIFICADO"/>
    <s v="INCREMENTO DE PRESUPUESTO MEF"/>
    <m/>
  </r>
  <r>
    <x v="3"/>
    <s v="UINPIAW-CAF-DTH-2025-0247-M"/>
    <d v="2025-04-09T00:00:00"/>
    <n v="56"/>
    <x v="0"/>
    <s v="Pago de remuneración personal por subrogación"/>
    <x v="1"/>
    <x v="30"/>
    <x v="0"/>
    <n v="1701"/>
    <x v="73"/>
    <s v="ABRIL MODIFICADO"/>
    <s v="INCREMENTO DE PRESUPUESTO MEF"/>
    <m/>
  </r>
  <r>
    <x v="3"/>
    <s v="UINPIAW-CAF-DTH-2025-0247-M"/>
    <d v="2025-04-09T00:00:00"/>
    <n v="16"/>
    <x v="0"/>
    <s v="Pago de remuneración personal administrativo"/>
    <x v="0"/>
    <x v="5"/>
    <x v="0"/>
    <n v="1700"/>
    <x v="74"/>
    <s v="ABRIL MODIFICADO"/>
    <s v="DISMINUCIÓN / ELIMINACIÓN DE ACTIVIDAD"/>
    <m/>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75"/>
    <s v="ABRIL MODIFICADO"/>
    <s v="REPROGRAMACIÓN DE TIEMPO"/>
    <m/>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75"/>
    <s v="MAYO MODIFICADO"/>
    <s v="REPROGRAMACIÓN DE TIEMPO"/>
    <m/>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41"/>
    <m/>
    <s v="CAMBIO EN LA DENOMINACIÓN DE LA ACTIVIDAD"/>
    <s v="DE &quot;Contratación del personal por servicios profesionales para Diseñar y Desarrollar el Currículo de enseñanza y aprendizaje para los cuatro niveles de kichwa para la Universidad Intercultural de las Nacionalidades y Pueblos Indigenas Amawtay Wasi&quot; A &quot;Contratación Civil de dos profesionales sin relación de dependencia “PARA EL DESARROLLO DEL MARCO NORMATIVO Y ESTATUTARIO Y RESTRUCTURA ACADÉMICA DEL INSTITUTO ACADEMICO DE IDIOMAS ORIGINARIOS Y EXTRANJEROS”.&quot;"/>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76"/>
    <s v="JUNIO MODIFICADO"/>
    <s v="DISMINUCIÓN DE PRESUPUESTO"/>
    <m/>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76"/>
    <s v="JULIO MODIFICADO"/>
    <s v="DISMINUCIÓN DE PRESUPUESTO"/>
    <m/>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77"/>
    <s v="AGOSTO MODIFICADO"/>
    <s v="DISMINUCIÓN DE PRESUPUESTO"/>
    <m/>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75"/>
    <s v="SEPTIEMBRE MODIFICADO"/>
    <s v="DISMINUCIÓN DE PRESUPUESTO"/>
    <m/>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75"/>
    <s v="OCTUBRE MODIFICADO"/>
    <s v="DISMINUCIÓN DE PRESUPUESTO"/>
    <m/>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78"/>
    <s v="NOVIEMBRE MODIFICADO"/>
    <s v="DISMINUCIÓN DE PRESUPUESTO"/>
    <m/>
  </r>
  <r>
    <x v="4"/>
    <s v="UINPIAW-ILOE-2025-0056-M_x0009_"/>
    <d v="2025-04-29T00:00:00"/>
    <n v="46"/>
    <x v="7"/>
    <s v="Contratación Civil de dos profesionales sin relación de dependencia “PARA EL DESARROLLO DEL MARCO NORMATIVO Y ESTATUTARIO Y RESTRUCTURA ACADÉMICA DEL INSTITUTO ACADEMICO DE IDIOMAS ORIGINARIOS Y EXTRANJEROS”"/>
    <x v="1"/>
    <x v="18"/>
    <x v="1"/>
    <n v="1701"/>
    <x v="78"/>
    <s v="DICIEMBRE MODIFICADO"/>
    <s v="DISMINUCIÓN DE PRESUPUESTO"/>
    <m/>
  </r>
  <r>
    <x v="4"/>
    <s v="UINPIAW-ILOE-2025-0056-M_x0009_"/>
    <d v="2025-04-29T00:00:00"/>
    <n v="57"/>
    <x v="7"/>
    <s v="Contratación del servicio de desarrollo integral de recursos educativos multimodales en idioma kichwa para la Universidad Intercultural de las Nacionalidades y Pueblos  Indígenas Amawtay Wasi"/>
    <x v="1"/>
    <x v="31"/>
    <x v="1"/>
    <n v="1701"/>
    <x v="79"/>
    <s v="JUNIO MODIFICADO"/>
    <s v="NUEVA ACTIVIDAD"/>
    <s v="Nueva actividad para financiamiento del ID 183 de PAI"/>
  </r>
  <r>
    <x v="5"/>
    <s v="UINPIAW-VIV-2025-0171-M_x0009_"/>
    <d v="2025-05-12T00:00:00"/>
    <n v="37"/>
    <x v="10"/>
    <s v="Viáticos al interior"/>
    <x v="0"/>
    <x v="13"/>
    <x v="0"/>
    <n v="1701"/>
    <x v="80"/>
    <s v="MARZO MODIFICADO"/>
    <s v="DISMINUCIÓN DE PRESUPUESTO"/>
    <s v="Para financiamiento del reembolso por cumplimiento de delegación"/>
  </r>
  <r>
    <x v="5"/>
    <s v="UINPIAW-VIV-2025-0171-M_x0009_"/>
    <d v="2025-05-12T00:00:00"/>
    <n v="51"/>
    <x v="1"/>
    <s v="Reembolso de pasajes aéreos interior "/>
    <x v="0"/>
    <x v="25"/>
    <x v="0"/>
    <n v="1701"/>
    <x v="81"/>
    <s v="MAYO MODIFICADO"/>
    <s v="INCREMENTO DE PRESUPUESTO MEF"/>
    <s v="Para financiamiento del reembolso por cumplimiento de delegación"/>
  </r>
  <r>
    <x v="5"/>
    <s v="UINPIAW-R-2025-0124-M_x0009_"/>
    <d v="2025-05-13T00:00:00"/>
    <n v="34"/>
    <x v="5"/>
    <s v="Viáticos al interior"/>
    <x v="0"/>
    <x v="13"/>
    <x v="0"/>
    <n v="1701"/>
    <x v="15"/>
    <s v="DICIEMBRE MODIFICADO"/>
    <s v="DISMINUCIÓN DE PRESUPUESTO"/>
    <m/>
  </r>
  <r>
    <x v="5"/>
    <s v="UINPIAW-R-2025-0124-M_x0009_"/>
    <d v="2025-05-13T00:00:00"/>
    <n v="51"/>
    <x v="1"/>
    <s v="Reembolso de pasajes aéreos interior "/>
    <x v="0"/>
    <x v="25"/>
    <x v="0"/>
    <n v="1701"/>
    <x v="82"/>
    <s v="JUNIO MODIFICADO"/>
    <s v="INCREMENTO DE PRESUPUESTO"/>
    <m/>
  </r>
  <r>
    <x v="5"/>
    <s v="UINPIAW-R-2025-0124-M_x0009_"/>
    <d v="2025-05-13T00:00:00"/>
    <n v="51"/>
    <x v="1"/>
    <s v="Reembolso de pasajes aéreos interior "/>
    <x v="0"/>
    <x v="25"/>
    <x v="0"/>
    <n v="1701"/>
    <x v="82"/>
    <s v="JULIO MODIFICADO"/>
    <s v="INCREMENTO DE PRESUPUESTO"/>
    <m/>
  </r>
  <r>
    <x v="6"/>
    <s v="UINPIAW-VIV-2025-0185-M_x0009_"/>
    <d v="2025-05-16T00:00:00"/>
    <n v="38"/>
    <x v="10"/>
    <s v="Viáticos al exterior"/>
    <x v="0"/>
    <x v="17"/>
    <x v="0"/>
    <n v="1701"/>
    <x v="17"/>
    <s v="ABRIL MODIFICADO"/>
    <s v="DISMINUCIÓN DE PRESUPUESTO"/>
    <s v="Para financiamiento del reembolso por cumplimiento de delegación"/>
  </r>
  <r>
    <x v="6"/>
    <s v="UINPIAW-VIV-2025-0185-M"/>
    <d v="2025-05-16T00:00:00"/>
    <n v="54"/>
    <x v="1"/>
    <s v="Reembolso de pasajes aéreos al exterior "/>
    <x v="0"/>
    <x v="29"/>
    <x v="0"/>
    <n v="1701"/>
    <x v="82"/>
    <s v="JUNIO MODIFICADO"/>
    <s v="INCREMENTO DE PRESUPUESTO"/>
    <s v="Para financiamiento del reembolso por cumplimiento de delegación"/>
  </r>
  <r>
    <x v="6"/>
    <s v="UINPIAW-VAIC-2025-0186-M_x0009_"/>
    <d v="2025-05-16T00:00:00"/>
    <n v="33"/>
    <x v="8"/>
    <s v="Viáticos al exterior"/>
    <x v="0"/>
    <x v="17"/>
    <x v="0"/>
    <n v="1701"/>
    <x v="83"/>
    <s v="ABRIL MODIFICADO"/>
    <s v="DISMINUCIÓN DE PRESUPUESTO"/>
    <m/>
  </r>
  <r>
    <x v="6"/>
    <s v="UINPIAW-VAIC-2025-0186-M_x0009_"/>
    <d v="2025-05-16T00:00:00"/>
    <n v="54"/>
    <x v="1"/>
    <s v="Reembolso de pasajes aéreos al exterior "/>
    <x v="0"/>
    <x v="29"/>
    <x v="0"/>
    <n v="1701"/>
    <x v="84"/>
    <s v="JUNIO MODIFICADO"/>
    <s v="INCREMENTO DE PRESUPUESTO"/>
    <m/>
  </r>
  <r>
    <x v="7"/>
    <s v="UINPIAW-CAF-DTH-2025-0368-M_x0009_"/>
    <d v="2025-05-26T00:00:00"/>
    <n v="58"/>
    <x v="11"/>
    <s v="Devolución de matriculas y aranceles"/>
    <x v="1"/>
    <x v="32"/>
    <x v="1"/>
    <n v="1701"/>
    <x v="85"/>
    <s v="JUNIO MODIFICADO"/>
    <s v="NUEVA ACTIVIDAD"/>
    <s v="Para pago por devolución a estudiante"/>
  </r>
  <r>
    <x v="7"/>
    <s v="UINPIAW-CAF-DTH-2025-0368-M_x0009_"/>
    <d v="2025-05-26T00:00:00"/>
    <n v="12"/>
    <x v="0"/>
    <s v="Pago de salarios unificados"/>
    <x v="0"/>
    <x v="33"/>
    <x v="0"/>
    <n v="1700"/>
    <x v="86"/>
    <s v="JUNIO MODIFICADO"/>
    <s v="INCREMENTO DE PRESUPUESTO"/>
    <m/>
  </r>
  <r>
    <x v="7"/>
    <s v="UINPIAW-CAF-DTH-2025-0368-M_x0009_"/>
    <d v="2025-05-26T00:00:00"/>
    <n v="14"/>
    <x v="0"/>
    <s v="Pago de décimo cuarto sueldo personal"/>
    <x v="0"/>
    <x v="2"/>
    <x v="0"/>
    <n v="1700"/>
    <x v="87"/>
    <s v="JUNIO MODIFICADO"/>
    <s v="INCREMENTO DE PRESUPUESTO"/>
    <m/>
  </r>
  <r>
    <x v="7"/>
    <s v="UINPIAW-CAF-DTH-2025-0368-M_x0009_"/>
    <d v="2025-05-26T00:00:00"/>
    <n v="19"/>
    <x v="0"/>
    <s v="Pago de fondos de reserva personal administrativo"/>
    <x v="0"/>
    <x v="7"/>
    <x v="0"/>
    <n v="1700"/>
    <x v="88"/>
    <s v="MAYO MODIFICADO"/>
    <s v="DISMINUCIÓN DE PRESUPUESTO"/>
    <m/>
  </r>
  <r>
    <x v="7"/>
    <s v="UINPIAW-CAF-DTH-2025-0368-M_x0009_"/>
    <d v="2025-05-26T00:00:00"/>
    <n v="22"/>
    <x v="0"/>
    <s v="Pago de remuneración mensual unificada de docentes del magisterio y docentes e investigadores universitarios"/>
    <x v="1"/>
    <x v="9"/>
    <x v="0"/>
    <n v="1700"/>
    <x v="74"/>
    <s v="MAYO MODIFICADO"/>
    <s v="DISMINUCIÓN DE PRESUPUESTO"/>
    <m/>
  </r>
  <r>
    <x v="7"/>
    <s v="UINPIAW-CAF-DF-2025-0399-M_x0009_"/>
    <d v="2025-05-26T00:00:00"/>
    <n v="39"/>
    <x v="1"/>
    <s v="Honorarios"/>
    <x v="1"/>
    <x v="18"/>
    <x v="1"/>
    <n v="1701"/>
    <x v="89"/>
    <s v="SEPTIEMBRE MODIFICADO"/>
    <s v="DISMINUCIÓN DE PRESUPUESTO"/>
    <s v="Para pago por devolución a estudiante"/>
  </r>
  <r>
    <x v="7"/>
    <s v="UINPIAW-CAF-DTH-2025-0326-M"/>
    <d v="2025-05-06T00:00:00"/>
    <n v="52"/>
    <x v="0"/>
    <s v="Para pago del beneficio de guarderías"/>
    <x v="0"/>
    <x v="27"/>
    <x v="0"/>
    <n v="1701"/>
    <x v="90"/>
    <s v="ABRIL MODIFICADO"/>
    <s v="REPROGRAMACIÓN DE TIEMPO"/>
    <m/>
  </r>
  <r>
    <x v="7"/>
    <s v="UINPIAW-CAF-DTH-2025-0326-M"/>
    <d v="2025-05-06T00:00:00"/>
    <n v="52"/>
    <x v="0"/>
    <s v="Para pago del beneficio de guarderías"/>
    <x v="0"/>
    <x v="27"/>
    <x v="0"/>
    <n v="1701"/>
    <x v="85"/>
    <s v="MAYO MODIFICADO"/>
    <s v="REPROGRAMACIÓN DE TIEMPO"/>
    <m/>
  </r>
  <r>
    <x v="7"/>
    <s v="UINPIAW-CAF-DTH-2025-0326-M"/>
    <d v="2025-05-06T00:00:00"/>
    <n v="52"/>
    <x v="0"/>
    <s v="Para pago del beneficio de guarderías"/>
    <x v="0"/>
    <x v="27"/>
    <x v="0"/>
    <n v="1701"/>
    <x v="91"/>
    <s v="JUNIO MODIFICADO"/>
    <s v="REPROGRAMACIÓN DE TIEMPO"/>
    <m/>
  </r>
  <r>
    <x v="7"/>
    <s v="UINPIAW-CAF-DTH-2025-0326-M"/>
    <d v="2025-05-06T00:00:00"/>
    <n v="52"/>
    <x v="0"/>
    <s v="Para pago del beneficio de guarderías"/>
    <x v="0"/>
    <x v="27"/>
    <x v="0"/>
    <n v="1701"/>
    <x v="92"/>
    <s v="JULIO MODIFICADO"/>
    <s v="REPROGRAMACIÓN DE TIEMPO"/>
    <m/>
  </r>
  <r>
    <x v="8"/>
    <s v="UINPIAW-VAIC-2025-0231-M"/>
    <d v="2025-06-03T00:00:00"/>
    <n v="32"/>
    <x v="8"/>
    <s v="Viáticos al interior"/>
    <x v="0"/>
    <x v="13"/>
    <x v="0"/>
    <n v="1701"/>
    <x v="93"/>
    <s v="MARZO MODIFICADO"/>
    <s v="DISMINUCIÓN DE PRESUPUESTO"/>
    <s v="Para financiamiento de viaticos al exterior de personal docente"/>
  </r>
  <r>
    <x v="8"/>
    <s v="UINPIAW-VAIC-2025-0231-M"/>
    <d v="2025-06-03T00:00:00"/>
    <n v="32"/>
    <x v="8"/>
    <s v="Viáticos al interior"/>
    <x v="0"/>
    <x v="13"/>
    <x v="0"/>
    <n v="1701"/>
    <x v="93"/>
    <s v="ABRIL MODIFICADO"/>
    <s v="DISMINUCIÓN DE PRESUPUESTO"/>
    <s v="Para financiamiento de viaticos al exterior de personal docente"/>
  </r>
  <r>
    <x v="8"/>
    <s v="UINPIAW-VAIC-2025-0231-M"/>
    <d v="2025-06-03T00:00:00"/>
    <n v="32"/>
    <x v="8"/>
    <s v="Viáticos al interior"/>
    <x v="0"/>
    <x v="13"/>
    <x v="0"/>
    <n v="1701"/>
    <x v="93"/>
    <s v="MAYO MODIFICADO"/>
    <s v="DISMINUCIÓN DE PRESUPUESTO"/>
    <s v="Para financiamiento de viaticos al exterior de personal docente"/>
  </r>
  <r>
    <x v="8"/>
    <s v="UINPIAW-VAIC-2025-0231-M"/>
    <d v="2025-06-03T00:00:00"/>
    <n v="32"/>
    <x v="8"/>
    <s v="Viáticos al interior"/>
    <x v="0"/>
    <x v="13"/>
    <x v="0"/>
    <n v="1701"/>
    <x v="93"/>
    <s v="JUNIO MODIFICADO"/>
    <s v="DISMINUCIÓN DE PRESUPUESTO"/>
    <s v="Para financiamiento de combustible"/>
  </r>
  <r>
    <x v="8"/>
    <s v="UINPIAW-VAIC-2025-0231-M"/>
    <d v="2025-06-03T00:00:00"/>
    <n v="32"/>
    <x v="8"/>
    <s v="Viáticos al interior"/>
    <x v="0"/>
    <x v="13"/>
    <x v="0"/>
    <n v="1701"/>
    <x v="93"/>
    <s v="JULIO MODIFICADO"/>
    <s v="DISMINUCIÓN DE PRESUPUESTO"/>
    <s v="Para financiamiento de combustible"/>
  </r>
  <r>
    <x v="8"/>
    <s v="UINPIAW-VAIC-2025-0231-M"/>
    <d v="2025-06-03T00:00:00"/>
    <n v="32"/>
    <x v="8"/>
    <s v="Viáticos al interior"/>
    <x v="0"/>
    <x v="13"/>
    <x v="0"/>
    <n v="1701"/>
    <x v="94"/>
    <s v="AGOSTO MODIFICADO"/>
    <s v="REPROGRAMACIÓN DE TIEMPO"/>
    <m/>
  </r>
  <r>
    <x v="8"/>
    <s v="UINPIAW-VAIC-2025-0231-M"/>
    <d v="2025-06-03T00:00:00"/>
    <n v="32"/>
    <x v="8"/>
    <s v="Viáticos al interior"/>
    <x v="0"/>
    <x v="13"/>
    <x v="0"/>
    <n v="1701"/>
    <x v="93"/>
    <s v="SEPTIEMBRE MODIFICADO"/>
    <s v="DISMINUCIÓN DE PRESUPUESTO"/>
    <s v="Para incremento de viáticos al exterior"/>
  </r>
  <r>
    <x v="8"/>
    <s v="UINPIAW-VAIC-2025-0231-M"/>
    <d v="2025-06-03T00:00:00"/>
    <n v="32"/>
    <x v="8"/>
    <s v="Viáticos al interior"/>
    <x v="0"/>
    <x v="13"/>
    <x v="0"/>
    <n v="1701"/>
    <x v="93"/>
    <s v="OCTUBRE MODIFICADO"/>
    <s v="DISMINUCIÓN DE PRESUPUESTO"/>
    <s v="Para incremento de viáticos al exterior"/>
  </r>
  <r>
    <x v="8"/>
    <s v="UINPIAW-VAIC-2025-0231-M"/>
    <d v="2025-06-03T00:00:00"/>
    <n v="32"/>
    <x v="8"/>
    <s v="Viáticos al interior"/>
    <x v="0"/>
    <x v="13"/>
    <x v="0"/>
    <n v="1701"/>
    <x v="93"/>
    <s v="NOVIEMBRE MODIFICADO"/>
    <s v="DISMINUCIÓN DE PRESUPUESTO"/>
    <s v="Para incremento de viáticos al exterior"/>
  </r>
  <r>
    <x v="8"/>
    <s v="UINPIAW-VAIC-2025-0231-M"/>
    <d v="2025-06-03T00:00:00"/>
    <n v="32"/>
    <x v="8"/>
    <s v="Viáticos al interior"/>
    <x v="0"/>
    <x v="13"/>
    <x v="0"/>
    <n v="1701"/>
    <x v="95"/>
    <s v="DICIEMBRE MODIFICADO"/>
    <s v="REPROGRAMACIÓN DE TIEMPO"/>
    <m/>
  </r>
  <r>
    <x v="8"/>
    <s v="UINPIAW-VAIC-2025-0231-M"/>
    <d v="2025-06-03T00:00:00"/>
    <n v="32"/>
    <x v="8"/>
    <s v="Viáticos al interior"/>
    <x v="0"/>
    <x v="13"/>
    <x v="0"/>
    <n v="1701"/>
    <x v="96"/>
    <s v="DICIEMBRE MODIFICADO"/>
    <s v="DISMINUCIÓN DE PRESUPUESTO"/>
    <s v="Para incremento de viáticos al exterior"/>
  </r>
  <r>
    <x v="8"/>
    <s v="UINPIAW-VAIC-2025-0231-M"/>
    <d v="2025-06-03T00:00:00"/>
    <n v="33"/>
    <x v="8"/>
    <s v="Viáticos al exterior"/>
    <x v="0"/>
    <x v="17"/>
    <x v="0"/>
    <n v="1701"/>
    <x v="84"/>
    <s v="AGOSTO MODIFICADO"/>
    <s v="INCREMENTO DE PRESUPUESTO"/>
    <m/>
  </r>
  <r>
    <x v="8"/>
    <s v="UINPIAW-VIV-2025-0232-M_x0009_"/>
    <d v="2025-06-03T00:00:00"/>
    <n v="37"/>
    <x v="10"/>
    <s v="Viáticos al interior"/>
    <x v="0"/>
    <x v="13"/>
    <x v="0"/>
    <n v="1701"/>
    <x v="15"/>
    <s v="NOVIEMBRE MODIFICADO"/>
    <s v="DISMINUCIÓN DE PRESUPUESTO"/>
    <s v="Para financiamiento de combustible"/>
  </r>
  <r>
    <x v="8"/>
    <s v="UINPIAW-CAF-DA-2025-0531-M_x0009_"/>
    <d v="2025-06-03T00:00:00"/>
    <n v="42"/>
    <x v="1"/>
    <s v="Gastos a través de caja chica para la Dirección Administrativa"/>
    <x v="0"/>
    <x v="15"/>
    <x v="0"/>
    <n v="1701"/>
    <x v="97"/>
    <s v="NOVIEMBRE MODIFICADO"/>
    <s v="DISMINUCIÓN DE PRESUPUESTO"/>
    <s v="Para financiamiento de combustible"/>
  </r>
  <r>
    <x v="8"/>
    <s v="UINPIAW-CAF-DA-2025-0531-M_x0009_"/>
    <d v="2025-06-03T00:00:00"/>
    <n v="42"/>
    <x v="1"/>
    <s v="Gastos a través de caja chica para la Dirección Administrativa"/>
    <x v="0"/>
    <x v="15"/>
    <x v="0"/>
    <n v="1701"/>
    <x v="97"/>
    <s v="SEPTIEMBRE MODIFICADO"/>
    <s v="DISMINUCIÓN DE PRESUPUESTO"/>
    <s v="Para financiamiento de combustible"/>
  </r>
  <r>
    <x v="8"/>
    <s v="UINPIAW-CAF-DA-2025-0531-M_x0009_"/>
    <d v="2025-06-03T00:00:00"/>
    <n v="42"/>
    <x v="1"/>
    <s v="Gastos a través de caja chica para la Dirección Administrativa"/>
    <x v="0"/>
    <x v="15"/>
    <x v="0"/>
    <n v="1701"/>
    <x v="46"/>
    <s v="JULIO MODIFICADO"/>
    <s v="DISMINUCIÓN DE PRESUPUESTO"/>
    <s v="Para financiamiento de combustible"/>
  </r>
  <r>
    <x v="8"/>
    <s v="UINPIAW-DRI-2025-0062-M"/>
    <d v="2025-06-03T00:00:00"/>
    <n v="35"/>
    <x v="5"/>
    <s v="Viáticos al exterior"/>
    <x v="0"/>
    <x v="17"/>
    <x v="0"/>
    <n v="1701"/>
    <x v="98"/>
    <s v="SEPTIEMBRE MODIFICADO"/>
    <s v="DISMINUCIÓN DE PRESUPUESTO"/>
    <s v="Para financiamiento de combustible"/>
  </r>
  <r>
    <x v="8"/>
    <s v="UINPIAW-CAF-DA-2025-0531-M_x0009_"/>
    <d v="2025-06-03T00:00:00"/>
    <n v="50"/>
    <x v="1"/>
    <s v="Contratacion del servicio de provisión de combustible para el parque automotor de la Universidad Intercultural de las Nacionalidades y Pueblos Indígenas Amawtay Wasi."/>
    <x v="0"/>
    <x v="24"/>
    <x v="0"/>
    <n v="1701"/>
    <x v="99"/>
    <s v="AGOSTO MODIFICADO"/>
    <s v="INCREMENTO DE PRESUPUESTO MEF"/>
    <m/>
  </r>
  <r>
    <x v="8"/>
    <s v="UINPIAW-VAIC-2025-0231-M"/>
    <d v="2025-06-03T00:00:00"/>
    <n v="59"/>
    <x v="12"/>
    <s v="Viáticos al exterior para personal docente"/>
    <x v="0"/>
    <x v="17"/>
    <x v="0"/>
    <n v="1701"/>
    <x v="100"/>
    <s v="JULIO MODIFICADO"/>
    <s v="NUEVA ACTIVIDAD"/>
    <m/>
  </r>
  <r>
    <x v="8"/>
    <s v="UINPIAW-PRO-2025-0082-M"/>
    <d v="2025-06-03T00:00:00"/>
    <n v="60"/>
    <x v="2"/>
    <s v="Contratación del servicio de consulta web de normativa legal para la Universidad Intercultural de las Nacionalidades y Pueblos"/>
    <x v="0"/>
    <x v="22"/>
    <x v="0"/>
    <n v="1701"/>
    <x v="101"/>
    <s v="JUNIO MODIFICADO"/>
    <s v="NUEVA ACTIVIDAD"/>
    <m/>
  </r>
  <r>
    <x v="8"/>
    <s v="UINPIAW-CAF-2025-0243-M_x0009_"/>
    <d v="2025-06-02T00:00:00"/>
    <n v="55"/>
    <x v="0"/>
    <s v="Pago de remuneración personal por subrogación"/>
    <x v="0"/>
    <x v="30"/>
    <x v="0"/>
    <n v="1701"/>
    <x v="17"/>
    <s v="JUNIO MODIFICADO"/>
    <s v="DISMINUCIÓN DE PRESUPUESTO"/>
    <m/>
  </r>
  <r>
    <x v="8"/>
    <s v="UINPIAW-CAF-2025-0243-M_x0009_"/>
    <d v="2025-06-02T00:00:00"/>
    <n v="56"/>
    <x v="0"/>
    <s v="Pago de remuneración personal por subrogación"/>
    <x v="1"/>
    <x v="30"/>
    <x v="0"/>
    <n v="1701"/>
    <x v="52"/>
    <s v="JUNIO MODIFICADO"/>
    <s v="DISMINUCIÓN DE PRESUPUESTO"/>
    <m/>
  </r>
  <r>
    <x v="8"/>
    <s v="UINPIAW-CAF-2025-0243-M_x0009_"/>
    <d v="2025-06-02T00:00:00"/>
    <n v="61"/>
    <x v="0"/>
    <s v="Pago de remuneración personal por subrogación"/>
    <x v="0"/>
    <x v="34"/>
    <x v="0"/>
    <n v="1701"/>
    <x v="102"/>
    <s v="JUNIO MODIFICADO"/>
    <s v="NUEVA ACTIVIDAD"/>
    <m/>
  </r>
  <r>
    <x v="9"/>
    <m/>
    <m/>
    <n v="70"/>
    <x v="13"/>
    <s v="001"/>
    <x v="0"/>
    <x v="35"/>
    <x v="2"/>
    <n v="1700"/>
    <x v="103"/>
    <s v="AGOSTO MODIFICADO"/>
    <s v="INCREMENTO DE PRESUPUESTO MEF"/>
    <m/>
  </r>
  <r>
    <x v="9"/>
    <m/>
    <m/>
    <n v="70"/>
    <x v="13"/>
    <s v="001"/>
    <x v="0"/>
    <x v="35"/>
    <x v="2"/>
    <n v="1700"/>
    <x v="104"/>
    <s v="AGOSTO MODIFICADO"/>
    <s v="DISMINUCIÓN / ELIMINACIÓN DE ACTIVIDAD"/>
    <m/>
  </r>
  <r>
    <x v="9"/>
    <s v="UINPIAW-CAF-2025-0395-M"/>
    <d v="2025-08-10T00:00:00"/>
    <n v="62"/>
    <x v="0"/>
    <s v="Pago de décimo tercer sueldo "/>
    <x v="1"/>
    <x v="1"/>
    <x v="2"/>
    <n v="1701"/>
    <x v="105"/>
    <s v="AGOSTO MODIFICADO"/>
    <s v="NUEVA ACTIVIDAD"/>
    <m/>
  </r>
  <r>
    <x v="9"/>
    <s v="UINPIAW-CAF-2025-0395-M"/>
    <d v="2025-08-10T00:00:00"/>
    <n v="63"/>
    <x v="0"/>
    <s v="Pago de décimo cuarto sueldo "/>
    <x v="1"/>
    <x v="2"/>
    <x v="2"/>
    <n v="1701"/>
    <x v="106"/>
    <s v="AGOSTO MODIFICADO"/>
    <s v="NUEVA ACTIVIDAD"/>
    <m/>
  </r>
  <r>
    <x v="9"/>
    <s v="UINPIAW-CAF-2025-0395-M"/>
    <d v="2025-08-10T00:00:00"/>
    <n v="64"/>
    <x v="0"/>
    <s v="Pago de remuneraciones y componentes salariales "/>
    <x v="1"/>
    <x v="5"/>
    <x v="2"/>
    <n v="1701"/>
    <x v="107"/>
    <s v="AGOSTO MODIFICADO"/>
    <s v="NUEVA ACTIVIDAD"/>
    <m/>
  </r>
  <r>
    <x v="9"/>
    <s v="UINPIAW-CAF-2025-0395-M"/>
    <d v="2025-08-10T00:00:00"/>
    <n v="65"/>
    <x v="0"/>
    <s v="Pago de remuneración personal por subrogación"/>
    <x v="1"/>
    <x v="30"/>
    <x v="2"/>
    <n v="1701"/>
    <x v="108"/>
    <s v="AGOSTO MODIFICADO"/>
    <s v="NUEVA ACTIVIDAD"/>
    <m/>
  </r>
  <r>
    <x v="9"/>
    <s v="UINPIAW-CAF-2025-0395-M"/>
    <d v="2025-08-10T00:00:00"/>
    <n v="66"/>
    <x v="0"/>
    <s v="Pago de remuneraciones y componentes salariales "/>
    <x v="1"/>
    <x v="10"/>
    <x v="2"/>
    <n v="1701"/>
    <x v="109"/>
    <s v="AGOSTO MODIFICADO"/>
    <s v="NUEVA ACTIVIDAD"/>
    <m/>
  </r>
  <r>
    <x v="9"/>
    <s v="UINPIAW-CAF-2025-0395-M"/>
    <d v="2025-08-10T00:00:00"/>
    <n v="67"/>
    <x v="0"/>
    <s v="Pago de aporte patronal "/>
    <x v="1"/>
    <x v="6"/>
    <x v="2"/>
    <n v="1701"/>
    <x v="110"/>
    <s v="AGOSTO MODIFICADO"/>
    <s v="NUEVA ACTIVIDAD"/>
    <m/>
  </r>
  <r>
    <x v="9"/>
    <s v="UINPIAW-CAF-2025-0395-M"/>
    <d v="2025-08-10T00:00:00"/>
    <n v="68"/>
    <x v="0"/>
    <s v="Pago de fondos de reserva "/>
    <x v="1"/>
    <x v="7"/>
    <x v="2"/>
    <n v="1701"/>
    <x v="111"/>
    <s v="AGOSTO MODIFICADO"/>
    <s v="NUEVA ACTIVIDAD"/>
    <m/>
  </r>
  <r>
    <x v="9"/>
    <s v="UINPIAW-CAF-2025-0395-M"/>
    <d v="2025-08-10T00:00:00"/>
    <n v="69"/>
    <x v="0"/>
    <s v="Pago de compensación por vacaciones no gozadas por cesación de Funciones"/>
    <x v="1"/>
    <x v="8"/>
    <x v="2"/>
    <n v="1701"/>
    <x v="112"/>
    <s v="AGOSTO MODIFICADO"/>
    <s v="NUEVA ACTIVIDAD"/>
    <m/>
  </r>
  <r>
    <x v="10"/>
    <m/>
    <m/>
    <n v="71"/>
    <x v="13"/>
    <s v="001"/>
    <x v="0"/>
    <x v="35"/>
    <x v="0"/>
    <n v="1701"/>
    <x v="113"/>
    <s v="AGOSTO MODIFICADO"/>
    <s v="DISMINUCIÓN / ELIMINACIÓN DE ACTIVIDAD"/>
    <m/>
  </r>
  <r>
    <x v="10"/>
    <m/>
    <d v="2025-08-26T00:00:00"/>
    <n v="7"/>
    <x v="1"/>
    <s v="Servicio de energía eléctrica para la Universidad Intercultural de las Nacionalidades y Pueblos Indígenas Amawtay Wasi"/>
    <x v="0"/>
    <x v="36"/>
    <x v="0"/>
    <n v="1701"/>
    <x v="99"/>
    <s v="SEPTIEMBRE MODIFICADO"/>
    <s v="INCREMENTO DE PRESUPUESTO MEF"/>
    <m/>
  </r>
  <r>
    <x v="10"/>
    <m/>
    <d v="2025-08-26T00:00:00"/>
    <n v="72"/>
    <x v="1"/>
    <s v="Contratación del servicio de seguridad y vigilancia para el edificio Prometeo de la Universidad Intercultural de las Nacionalidades y Pueblos Indígenas Amawtay Wasi"/>
    <x v="1"/>
    <x v="37"/>
    <x v="0"/>
    <n v="1701"/>
    <x v="114"/>
    <s v="OCTUBRE MODIFICADO"/>
    <s v="NUEVA ACTIVIDAD"/>
    <m/>
  </r>
  <r>
    <x v="10"/>
    <m/>
    <d v="2025-08-26T00:00:00"/>
    <n v="73"/>
    <x v="1"/>
    <s v="Contratación del servicio de aseo y limpieza para el edificio Ave María de la Universidad Intercultural de las Nacionalidades y Pueblos Indígenas Amawtay Wasi - Ave María."/>
    <x v="0"/>
    <x v="21"/>
    <x v="0"/>
    <n v="1701"/>
    <x v="115"/>
    <s v="NOVIEMBRE MODIFICADO"/>
    <s v="NUEVA ACTIVIDAD"/>
    <m/>
  </r>
  <r>
    <x v="10"/>
    <m/>
    <d v="2025-08-27T00:00:00"/>
    <n v="39"/>
    <x v="1"/>
    <s v="Honorarios"/>
    <x v="1"/>
    <x v="18"/>
    <x v="1"/>
    <n v="1701"/>
    <x v="116"/>
    <s v="SEPTIEMBRE MODIFICADO"/>
    <s v="DISMINUCIÓN / ELIMINACIÓN DE ACTIVIDAD"/>
    <m/>
  </r>
  <r>
    <x v="10"/>
    <m/>
    <d v="2025-08-27T00:00:00"/>
    <n v="58"/>
    <x v="11"/>
    <s v="Devolución de matriculas y aranceles"/>
    <x v="1"/>
    <x v="32"/>
    <x v="1"/>
    <n v="1701"/>
    <x v="37"/>
    <s v="OCTUBRE MODIFICADO"/>
    <s v="INCREMENTO DE PRESUPUESTO MEF"/>
    <m/>
  </r>
  <r>
    <x v="10"/>
    <m/>
    <d v="2025-08-27T00:00:00"/>
    <n v="58"/>
    <x v="11"/>
    <s v="Devolución de matriculas y aranceles"/>
    <x v="1"/>
    <x v="32"/>
    <x v="1"/>
    <n v="1701"/>
    <x v="117"/>
    <s v="NOVIEMBRE MODIFICADO"/>
    <s v="INCREMENTO DE PRESUPUESTO MEF"/>
    <m/>
  </r>
  <r>
    <x v="10"/>
    <m/>
    <d v="2025-08-27T00:00:00"/>
    <n v="58"/>
    <x v="11"/>
    <s v="Devolución de matriculas y aranceles"/>
    <x v="1"/>
    <x v="32"/>
    <x v="1"/>
    <n v="1701"/>
    <x v="117"/>
    <s v="DICIEMBRE MODIFICADO"/>
    <s v="INCREMENTO DE PRESUPUESTO MEF"/>
    <m/>
  </r>
  <r>
    <x v="10"/>
    <m/>
    <m/>
    <n v="61"/>
    <x v="0"/>
    <s v="Pago de remuneración personal por subrogación"/>
    <x v="0"/>
    <x v="34"/>
    <x v="0"/>
    <n v="1701"/>
    <x v="118"/>
    <s v="JUNIO MODIFICADO"/>
    <s v="DISMINUCIÓN / ELIMINACIÓN DE ACTIVIDAD"/>
    <m/>
  </r>
  <r>
    <x v="10"/>
    <m/>
    <m/>
    <n v="20"/>
    <x v="0"/>
    <s v="Compensación por Vacaciones no Gozadas por Cesación de Funciones"/>
    <x v="0"/>
    <x v="8"/>
    <x v="0"/>
    <n v="1700"/>
    <x v="61"/>
    <s v="AGOSTO MODIFICADO"/>
    <s v="INCREMENTO DE PRESUPUESTO MEF"/>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0D43F50-9A2C-4BC8-8B75-39F0605FF143}"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4:C11" firstHeaderRow="1" firstDataRow="1" firstDataCol="2" rowPageCount="2" colPageCount="1"/>
  <pivotFields count="14">
    <pivotField axis="axisPage" compact="0" outline="0" multipleItemSelectionAllowed="1" showAll="0" defaultSubtotal="0">
      <items count="11">
        <item h="1" x="0"/>
        <item h="1" x="1"/>
        <item h="1" x="2"/>
        <item h="1" x="3"/>
        <item h="1" x="4"/>
        <item h="1" x="5"/>
        <item h="1" x="6"/>
        <item h="1" x="7"/>
        <item h="1" x="8"/>
        <item h="1" x="9"/>
        <item x="10"/>
      </items>
    </pivotField>
    <pivotField compact="0" outline="0" showAll="0" defaultSubtotal="0"/>
    <pivotField compact="0" outline="0" showAll="0" defaultSubtotal="0"/>
    <pivotField compact="0" outline="0" showAll="0" defaultSubtotal="0"/>
    <pivotField compact="0" outline="0" showAll="0" defaultSubtotal="0">
      <items count="14">
        <item x="13"/>
        <item x="1"/>
        <item x="9"/>
        <item x="4"/>
        <item x="5"/>
        <item x="0"/>
        <item x="11"/>
        <item x="12"/>
        <item x="6"/>
        <item x="7"/>
        <item x="2"/>
        <item x="3"/>
        <item x="8"/>
        <item x="10"/>
      </items>
    </pivotField>
    <pivotField compact="0" outline="0" showAll="0" defaultSubtotal="0"/>
    <pivotField axis="axisRow" compact="0" outline="0" showAll="0" defaultSubtotal="0">
      <items count="3">
        <item x="0"/>
        <item x="1"/>
        <item x="2"/>
      </items>
    </pivotField>
    <pivotField axis="axisRow" compact="0" outline="0" showAll="0" defaultSubtotal="0">
      <items count="38">
        <item x="0"/>
        <item x="33"/>
        <item x="9"/>
        <item x="1"/>
        <item x="2"/>
        <item x="3"/>
        <item x="4"/>
        <item x="5"/>
        <item x="30"/>
        <item x="34"/>
        <item x="10"/>
        <item x="6"/>
        <item x="7"/>
        <item x="8"/>
        <item x="12"/>
        <item x="36"/>
        <item x="31"/>
        <item x="37"/>
        <item x="21"/>
        <item x="27"/>
        <item x="24"/>
        <item x="25"/>
        <item x="29"/>
        <item x="13"/>
        <item x="17"/>
        <item x="11"/>
        <item x="18"/>
        <item x="22"/>
        <item x="16"/>
        <item x="28"/>
        <item x="15"/>
        <item x="23"/>
        <item x="26"/>
        <item x="20"/>
        <item x="19"/>
        <item x="32"/>
        <item x="14"/>
        <item x="35"/>
      </items>
    </pivotField>
    <pivotField axis="axisPage" compact="0" numFmtId="168" outline="0" multipleItemSelectionAllowed="1" showAll="0" defaultSubtotal="0">
      <items count="3">
        <item x="0"/>
        <item h="1" x="1"/>
        <item h="1" x="2"/>
      </items>
    </pivotField>
    <pivotField compact="0" outline="0" showAll="0" defaultSubtotal="0"/>
    <pivotField dataField="1" compact="0" outline="0" showAll="0" defaultSubtotal="0">
      <items count="119">
        <item x="104"/>
        <item x="113"/>
        <item x="48"/>
        <item x="33"/>
        <item x="8"/>
        <item x="42"/>
        <item x="75"/>
        <item x="10"/>
        <item x="9"/>
        <item x="77"/>
        <item x="2"/>
        <item x="74"/>
        <item x="21"/>
        <item x="22"/>
        <item x="7"/>
        <item x="12"/>
        <item x="13"/>
        <item x="1"/>
        <item x="76"/>
        <item x="16"/>
        <item x="70"/>
        <item x="52"/>
        <item x="88"/>
        <item x="62"/>
        <item x="78"/>
        <item x="56"/>
        <item x="63"/>
        <item x="118"/>
        <item x="98"/>
        <item x="4"/>
        <item x="83"/>
        <item x="15"/>
        <item x="32"/>
        <item x="90"/>
        <item x="3"/>
        <item x="11"/>
        <item x="57"/>
        <item x="17"/>
        <item x="116"/>
        <item x="45"/>
        <item x="44"/>
        <item x="93"/>
        <item x="95"/>
        <item x="80"/>
        <item x="14"/>
        <item x="97"/>
        <item x="26"/>
        <item x="31"/>
        <item x="30"/>
        <item x="28"/>
        <item x="46"/>
        <item x="89"/>
        <item x="96"/>
        <item x="66"/>
        <item x="25"/>
        <item x="67"/>
        <item x="36"/>
        <item x="85"/>
        <item x="35"/>
        <item x="87"/>
        <item x="29"/>
        <item x="37"/>
        <item x="117"/>
        <item x="34"/>
        <item x="81"/>
        <item x="47"/>
        <item x="94"/>
        <item x="58"/>
        <item x="91"/>
        <item x="101"/>
        <item x="71"/>
        <item x="82"/>
        <item x="92"/>
        <item x="69"/>
        <item x="5"/>
        <item x="68"/>
        <item x="72"/>
        <item x="55"/>
        <item x="100"/>
        <item x="84"/>
        <item x="65"/>
        <item x="61"/>
        <item x="0"/>
        <item x="59"/>
        <item x="54"/>
        <item x="53"/>
        <item x="27"/>
        <item x="38"/>
        <item x="50"/>
        <item x="108"/>
        <item x="99"/>
        <item x="64"/>
        <item x="43"/>
        <item x="51"/>
        <item x="102"/>
        <item x="112"/>
        <item x="73"/>
        <item x="6"/>
        <item x="39"/>
        <item x="20"/>
        <item x="49"/>
        <item x="86"/>
        <item x="60"/>
        <item x="40"/>
        <item x="115"/>
        <item x="110"/>
        <item x="24"/>
        <item x="19"/>
        <item x="111"/>
        <item x="23"/>
        <item x="114"/>
        <item x="79"/>
        <item x="105"/>
        <item x="18"/>
        <item x="106"/>
        <item x="107"/>
        <item x="109"/>
        <item x="103"/>
        <item x="41"/>
      </items>
    </pivotField>
    <pivotField compact="0" outline="0" showAll="0" defaultSubtotal="0"/>
    <pivotField compact="0" outline="0" showAll="0" defaultSubtotal="0"/>
    <pivotField compact="0" outline="0" showAll="0" defaultSubtotal="0"/>
  </pivotFields>
  <rowFields count="2">
    <field x="7"/>
    <field x="6"/>
  </rowFields>
  <rowItems count="7">
    <i>
      <x v="9"/>
      <x/>
    </i>
    <i>
      <x v="13"/>
      <x/>
    </i>
    <i>
      <x v="15"/>
      <x/>
    </i>
    <i>
      <x v="17"/>
      <x v="1"/>
    </i>
    <i>
      <x v="18"/>
      <x/>
    </i>
    <i>
      <x v="37"/>
      <x/>
    </i>
    <i t="grand">
      <x/>
    </i>
  </rowItems>
  <colItems count="1">
    <i/>
  </colItems>
  <pageFields count="2">
    <pageField fld="0" hier="-1"/>
    <pageField fld="8" hier="-1"/>
  </pageFields>
  <dataFields count="1">
    <dataField name="Suma de INCREMENTO/DISMINUCIÓN" fld="10" baseField="0" baseItem="0"/>
  </dataFields>
  <formats count="3">
    <format dxfId="8">
      <pivotArea dataOnly="0" labelOnly="1" outline="0" fieldPosition="0">
        <references count="2">
          <reference field="6" count="1">
            <x v="0"/>
          </reference>
          <reference field="7" count="1" selected="0">
            <x v="15"/>
          </reference>
        </references>
      </pivotArea>
    </format>
    <format dxfId="7">
      <pivotArea dataOnly="0" labelOnly="1" outline="0" fieldPosition="0">
        <references count="2">
          <reference field="6" count="1">
            <x v="0"/>
          </reference>
          <reference field="7" count="1" selected="0">
            <x v="18"/>
          </reference>
        </references>
      </pivotArea>
    </format>
    <format dxfId="6">
      <pivotArea dataOnly="0" labelOnly="1" outline="0" fieldPosition="0">
        <references count="2">
          <reference field="6" count="1">
            <x v="0"/>
          </reference>
          <reference field="7" count="1" selected="0">
            <x v="3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F260-0C0D-4782-A312-9CD3DCF38EBF}">
  <sheetPr codeName="Hoja2">
    <tabColor rgb="FF92D050"/>
    <pageSetUpPr fitToPage="1"/>
  </sheetPr>
  <dimension ref="A1:BY112"/>
  <sheetViews>
    <sheetView tabSelected="1" zoomScale="120" zoomScaleNormal="120" workbookViewId="0">
      <pane xSplit="1" ySplit="3" topLeftCell="G67" activePane="bottomRight" state="frozen"/>
      <selection pane="topRight" activeCell="B1" sqref="B1"/>
      <selection pane="bottomLeft" activeCell="A7" sqref="A7"/>
      <selection pane="bottomRight" activeCell="I77" sqref="I77"/>
    </sheetView>
  </sheetViews>
  <sheetFormatPr baseColWidth="10" defaultColWidth="14.44140625" defaultRowHeight="10.199999999999999" outlineLevelCol="1"/>
  <cols>
    <col min="1" max="1" width="7.44140625" style="28" customWidth="1"/>
    <col min="2" max="2" width="31.5546875" style="28" bestFit="1" customWidth="1" outlineLevel="1"/>
    <col min="3" max="3" width="24" style="28" bestFit="1" customWidth="1" outlineLevel="1"/>
    <col min="4" max="4" width="12.44140625" style="28" bestFit="1" customWidth="1" outlineLevel="1"/>
    <col min="5" max="5" width="14.88671875" style="28" bestFit="1" customWidth="1" outlineLevel="1"/>
    <col min="6" max="6" width="21.6640625" style="28" bestFit="1" customWidth="1" outlineLevel="1"/>
    <col min="7" max="7" width="43" style="29" customWidth="1"/>
    <col min="8" max="8" width="15.88671875" style="28" hidden="1" customWidth="1"/>
    <col min="9" max="9" width="43.5546875" style="196" customWidth="1"/>
    <col min="10" max="10" width="12" style="28" customWidth="1"/>
    <col min="11" max="11" width="5" style="34" customWidth="1"/>
    <col min="12" max="12" width="6" style="34" customWidth="1"/>
    <col min="13" max="13" width="19" style="29" customWidth="1"/>
    <col min="14" max="14" width="6.33203125" style="30" customWidth="1"/>
    <col min="15" max="15" width="6.33203125" style="33" customWidth="1"/>
    <col min="16" max="17" width="6.33203125" style="30" customWidth="1"/>
    <col min="18" max="18" width="12.44140625" style="35" customWidth="1"/>
    <col min="19" max="19" width="15.6640625" style="28" customWidth="1" outlineLevel="1"/>
    <col min="20" max="20" width="16.6640625" style="28" customWidth="1" outlineLevel="1"/>
    <col min="21" max="21" width="14.6640625" style="28" customWidth="1" outlineLevel="1"/>
    <col min="22" max="22" width="16.6640625" style="28" customWidth="1" outlineLevel="1"/>
    <col min="23" max="23" width="21.6640625" style="28" customWidth="1" outlineLevel="1"/>
    <col min="24" max="24" width="16.6640625" style="28" customWidth="1" outlineLevel="1"/>
    <col min="25" max="25" width="12.6640625" style="28" customWidth="1" outlineLevel="1"/>
    <col min="26" max="26" width="13.33203125" style="28" customWidth="1" outlineLevel="1"/>
    <col min="27" max="27" width="13" style="28" customWidth="1" outlineLevel="1"/>
    <col min="28" max="28" width="15" style="28" customWidth="1" outlineLevel="1"/>
    <col min="29" max="29" width="12.44140625" style="28" customWidth="1" outlineLevel="1"/>
    <col min="30" max="30" width="13.6640625" style="28" customWidth="1" outlineLevel="1"/>
    <col min="31" max="31" width="17" style="28" customWidth="1" outlineLevel="1"/>
    <col min="32" max="32" width="15.6640625" style="28" customWidth="1" outlineLevel="1"/>
    <col min="33" max="33" width="20.44140625" style="28" customWidth="1" outlineLevel="1"/>
    <col min="34" max="34" width="15.5546875" style="28" customWidth="1" outlineLevel="1"/>
    <col min="35" max="35" width="20.44140625" style="28" customWidth="1" outlineLevel="1"/>
    <col min="36" max="36" width="17.109375" style="28" customWidth="1" outlineLevel="1"/>
    <col min="37" max="37" width="20.44140625" style="28" customWidth="1" outlineLevel="1"/>
    <col min="38" max="38" width="16.33203125" style="28" customWidth="1" outlineLevel="1"/>
    <col min="39" max="39" width="20.44140625" style="28" customWidth="1" outlineLevel="1"/>
    <col min="40" max="40" width="18.6640625" style="28" customWidth="1" outlineLevel="1"/>
    <col min="41" max="41" width="20.44140625" style="28" customWidth="1" outlineLevel="1"/>
    <col min="42" max="42" width="18.33203125" style="28" customWidth="1" outlineLevel="1"/>
    <col min="43" max="43" width="12.5546875" style="28" customWidth="1"/>
    <col min="44" max="47" width="13.88671875" style="28" customWidth="1"/>
    <col min="48" max="48" width="13.109375" style="28" customWidth="1"/>
    <col min="49" max="49" width="14.44140625" style="28" customWidth="1"/>
    <col min="50" max="50" width="13.6640625" style="28" customWidth="1"/>
    <col min="51" max="51" width="12.88671875" style="28" customWidth="1"/>
    <col min="52" max="52" width="17" style="28" customWidth="1"/>
    <col min="53" max="53" width="14.5546875" style="28" customWidth="1"/>
    <col min="54" max="54" width="16" style="28" customWidth="1"/>
    <col min="55" max="55" width="20.109375" style="29" customWidth="1"/>
    <col min="56" max="56" width="13.88671875" style="32" customWidth="1"/>
    <col min="57" max="57" width="28.6640625" style="32" customWidth="1"/>
    <col min="58" max="58" width="14.6640625" style="32" customWidth="1"/>
    <col min="59" max="59" width="11.109375" style="32" customWidth="1"/>
    <col min="60" max="60" width="11" style="28" customWidth="1"/>
    <col min="61" max="61" width="5.109375" style="32" customWidth="1"/>
    <col min="62" max="62" width="24.33203125" style="28" customWidth="1"/>
    <col min="63" max="67" width="20.109375" style="28" customWidth="1"/>
    <col min="68" max="68" width="45.88671875" style="28" customWidth="1"/>
    <col min="69" max="69" width="29.5546875" style="28" customWidth="1"/>
    <col min="70" max="75" width="34" style="28" customWidth="1"/>
    <col min="76" max="76" width="14.44140625" style="28" customWidth="1"/>
    <col min="77" max="16384" width="14.44140625" style="28"/>
  </cols>
  <sheetData>
    <row r="1" spans="1:77" ht="54.75" customHeight="1">
      <c r="A1" s="28">
        <v>3</v>
      </c>
      <c r="H1" s="255" t="s">
        <v>109</v>
      </c>
      <c r="I1" s="256"/>
      <c r="J1" s="257"/>
      <c r="K1" s="257"/>
      <c r="L1" s="257"/>
      <c r="M1" s="257"/>
      <c r="N1" s="257"/>
      <c r="O1" s="257"/>
      <c r="P1" s="257"/>
      <c r="R1" s="31"/>
      <c r="V1" s="204"/>
      <c r="X1" s="192"/>
    </row>
    <row r="2" spans="1:77" s="34" customFormat="1" ht="18" customHeight="1">
      <c r="A2" s="17">
        <v>0</v>
      </c>
      <c r="B2" s="17">
        <v>2</v>
      </c>
      <c r="C2" s="17">
        <v>3</v>
      </c>
      <c r="D2" s="17">
        <v>4</v>
      </c>
      <c r="E2" s="17">
        <v>5</v>
      </c>
      <c r="F2" s="17">
        <v>6</v>
      </c>
      <c r="G2" s="17">
        <v>7</v>
      </c>
      <c r="H2" s="17">
        <v>8</v>
      </c>
      <c r="I2" s="194">
        <v>9</v>
      </c>
      <c r="J2" s="17">
        <v>10</v>
      </c>
      <c r="K2" s="17">
        <v>11</v>
      </c>
      <c r="L2" s="17">
        <v>12</v>
      </c>
      <c r="M2" s="17">
        <v>13</v>
      </c>
      <c r="N2" s="17">
        <v>14</v>
      </c>
      <c r="O2" s="17">
        <v>15</v>
      </c>
      <c r="P2" s="17">
        <v>16</v>
      </c>
      <c r="Q2" s="17">
        <v>17</v>
      </c>
      <c r="R2" s="17">
        <v>18</v>
      </c>
      <c r="S2" s="17">
        <v>19</v>
      </c>
      <c r="T2" s="17">
        <v>20</v>
      </c>
      <c r="U2" s="17">
        <v>21</v>
      </c>
      <c r="V2" s="17">
        <v>22</v>
      </c>
      <c r="W2" s="17">
        <v>23</v>
      </c>
      <c r="X2" s="17">
        <v>24</v>
      </c>
      <c r="Y2" s="17">
        <v>25</v>
      </c>
      <c r="Z2" s="17">
        <v>26</v>
      </c>
      <c r="AA2" s="17">
        <v>27</v>
      </c>
      <c r="AB2" s="17">
        <v>28</v>
      </c>
      <c r="AC2" s="17">
        <v>29</v>
      </c>
      <c r="AD2" s="17">
        <v>30</v>
      </c>
      <c r="AE2" s="17">
        <v>31</v>
      </c>
      <c r="AF2" s="17">
        <v>32</v>
      </c>
      <c r="AG2" s="17">
        <v>33</v>
      </c>
      <c r="AH2" s="17">
        <v>34</v>
      </c>
      <c r="AI2" s="17">
        <v>35</v>
      </c>
      <c r="AJ2" s="17">
        <v>36</v>
      </c>
      <c r="AK2" s="17">
        <v>37</v>
      </c>
      <c r="AL2" s="17">
        <v>38</v>
      </c>
      <c r="AM2" s="17">
        <v>39</v>
      </c>
      <c r="AN2" s="17">
        <v>40</v>
      </c>
      <c r="AO2" s="17">
        <v>41</v>
      </c>
      <c r="AP2" s="17">
        <v>42</v>
      </c>
      <c r="AQ2" s="17">
        <v>43</v>
      </c>
      <c r="AR2" s="17">
        <v>44</v>
      </c>
      <c r="AS2" s="17">
        <v>45</v>
      </c>
      <c r="AT2" s="17">
        <v>46</v>
      </c>
      <c r="AU2" s="17">
        <v>47</v>
      </c>
      <c r="AV2" s="17">
        <v>48</v>
      </c>
      <c r="AW2" s="17">
        <v>49</v>
      </c>
      <c r="AX2" s="17">
        <v>50</v>
      </c>
      <c r="AY2" s="17">
        <v>51</v>
      </c>
      <c r="AZ2" s="17">
        <v>52</v>
      </c>
      <c r="BA2" s="17">
        <v>53</v>
      </c>
      <c r="BB2" s="42" t="s">
        <v>55</v>
      </c>
      <c r="BC2" s="37"/>
      <c r="BD2" s="17"/>
      <c r="BE2" s="17"/>
      <c r="BF2" s="17"/>
      <c r="BG2" s="17"/>
      <c r="BH2" s="17"/>
      <c r="BI2" s="17"/>
      <c r="BJ2" s="42"/>
      <c r="BK2" s="42"/>
      <c r="BL2" s="42"/>
      <c r="BM2" s="42"/>
      <c r="BN2" s="42"/>
      <c r="BO2" s="42"/>
      <c r="BP2" s="42"/>
      <c r="BQ2" s="17"/>
      <c r="BR2" s="17"/>
      <c r="BS2" s="17"/>
      <c r="BT2" s="17"/>
      <c r="BU2" s="17"/>
      <c r="BV2" s="17"/>
      <c r="BW2" s="17"/>
    </row>
    <row r="3" spans="1:77" ht="14.25" customHeight="1">
      <c r="A3" s="129" t="s">
        <v>0</v>
      </c>
      <c r="B3" s="130" t="s">
        <v>82</v>
      </c>
      <c r="C3" s="130" t="s">
        <v>1</v>
      </c>
      <c r="D3" s="130" t="s">
        <v>2</v>
      </c>
      <c r="E3" s="130" t="s">
        <v>83</v>
      </c>
      <c r="F3" s="131" t="s">
        <v>84</v>
      </c>
      <c r="G3" s="131" t="s">
        <v>85</v>
      </c>
      <c r="H3" s="131" t="s">
        <v>100</v>
      </c>
      <c r="I3" s="195" t="s">
        <v>100</v>
      </c>
      <c r="J3" s="131" t="s">
        <v>3</v>
      </c>
      <c r="K3" s="132" t="s">
        <v>51</v>
      </c>
      <c r="L3" s="132" t="s">
        <v>4</v>
      </c>
      <c r="M3" s="131" t="s">
        <v>71</v>
      </c>
      <c r="N3" s="133" t="s">
        <v>56</v>
      </c>
      <c r="O3" s="134" t="s">
        <v>6</v>
      </c>
      <c r="P3" s="133" t="s">
        <v>7</v>
      </c>
      <c r="Q3" s="133" t="s">
        <v>241</v>
      </c>
      <c r="R3" s="135" t="s">
        <v>105</v>
      </c>
      <c r="S3" s="136" t="s">
        <v>8</v>
      </c>
      <c r="T3" s="137" t="s">
        <v>9</v>
      </c>
      <c r="U3" s="136" t="s">
        <v>10</v>
      </c>
      <c r="V3" s="137" t="s">
        <v>11</v>
      </c>
      <c r="W3" s="136" t="s">
        <v>12</v>
      </c>
      <c r="X3" s="137" t="s">
        <v>13</v>
      </c>
      <c r="Y3" s="136" t="s">
        <v>14</v>
      </c>
      <c r="Z3" s="137" t="s">
        <v>15</v>
      </c>
      <c r="AA3" s="136" t="s">
        <v>16</v>
      </c>
      <c r="AB3" s="137" t="s">
        <v>17</v>
      </c>
      <c r="AC3" s="136" t="s">
        <v>18</v>
      </c>
      <c r="AD3" s="137" t="s">
        <v>19</v>
      </c>
      <c r="AE3" s="136" t="s">
        <v>20</v>
      </c>
      <c r="AF3" s="137" t="s">
        <v>21</v>
      </c>
      <c r="AG3" s="136" t="s">
        <v>22</v>
      </c>
      <c r="AH3" s="137" t="s">
        <v>23</v>
      </c>
      <c r="AI3" s="136" t="s">
        <v>24</v>
      </c>
      <c r="AJ3" s="137" t="s">
        <v>25</v>
      </c>
      <c r="AK3" s="136" t="s">
        <v>26</v>
      </c>
      <c r="AL3" s="137" t="s">
        <v>27</v>
      </c>
      <c r="AM3" s="136" t="s">
        <v>28</v>
      </c>
      <c r="AN3" s="137" t="s">
        <v>29</v>
      </c>
      <c r="AO3" s="136" t="s">
        <v>30</v>
      </c>
      <c r="AP3" s="137" t="s">
        <v>31</v>
      </c>
      <c r="AQ3" s="136" t="s">
        <v>32</v>
      </c>
      <c r="AR3" s="136" t="s">
        <v>87</v>
      </c>
      <c r="AS3" s="136" t="s">
        <v>33</v>
      </c>
      <c r="AT3" s="136" t="s">
        <v>34</v>
      </c>
      <c r="AU3" s="136" t="s">
        <v>35</v>
      </c>
      <c r="AV3" s="136" t="s">
        <v>36</v>
      </c>
      <c r="AW3" s="136" t="s">
        <v>37</v>
      </c>
      <c r="AX3" s="138" t="s">
        <v>38</v>
      </c>
      <c r="AY3" s="136" t="s">
        <v>39</v>
      </c>
      <c r="AZ3" s="136" t="s">
        <v>40</v>
      </c>
      <c r="BA3" s="139" t="s">
        <v>88</v>
      </c>
      <c r="BB3" s="140" t="s">
        <v>52</v>
      </c>
      <c r="BC3" s="140" t="s">
        <v>57</v>
      </c>
      <c r="BD3" s="141" t="s">
        <v>53</v>
      </c>
      <c r="BE3" s="140" t="s">
        <v>58</v>
      </c>
      <c r="BF3" s="140" t="s">
        <v>59</v>
      </c>
      <c r="BG3" s="140" t="s">
        <v>54</v>
      </c>
      <c r="BH3" s="140" t="s">
        <v>69</v>
      </c>
      <c r="BI3" s="140" t="s">
        <v>70</v>
      </c>
      <c r="BJ3" s="140" t="s">
        <v>72</v>
      </c>
      <c r="BK3" s="140" t="s">
        <v>73</v>
      </c>
      <c r="BL3" s="140" t="s">
        <v>101</v>
      </c>
      <c r="BM3" s="140" t="s">
        <v>102</v>
      </c>
      <c r="BN3" s="140" t="s">
        <v>103</v>
      </c>
      <c r="BO3" s="140" t="s">
        <v>104</v>
      </c>
      <c r="BP3" s="140" t="s">
        <v>74</v>
      </c>
      <c r="BQ3" s="140" t="s">
        <v>75</v>
      </c>
      <c r="BR3" s="140" t="s">
        <v>76</v>
      </c>
      <c r="BS3" s="140" t="s">
        <v>77</v>
      </c>
      <c r="BT3" s="140" t="s">
        <v>78</v>
      </c>
      <c r="BU3" s="140" t="s">
        <v>79</v>
      </c>
      <c r="BV3" s="140" t="s">
        <v>80</v>
      </c>
      <c r="BW3" s="140" t="s">
        <v>81</v>
      </c>
      <c r="BX3" s="138" t="s">
        <v>517</v>
      </c>
    </row>
    <row r="4" spans="1:77" ht="12" customHeight="1">
      <c r="A4" s="76">
        <v>1</v>
      </c>
      <c r="B4" s="179" t="s">
        <v>110</v>
      </c>
      <c r="C4" s="179" t="s">
        <v>111</v>
      </c>
      <c r="D4" s="179" t="s">
        <v>112</v>
      </c>
      <c r="E4" s="179" t="s">
        <v>112</v>
      </c>
      <c r="F4" s="179" t="s">
        <v>113</v>
      </c>
      <c r="G4" s="199" t="s">
        <v>114</v>
      </c>
      <c r="H4" s="143"/>
      <c r="I4" s="179" t="s">
        <v>115</v>
      </c>
      <c r="J4" s="179" t="s">
        <v>116</v>
      </c>
      <c r="K4" s="145" t="str">
        <f>+MID(L4,1,2)</f>
        <v>53</v>
      </c>
      <c r="L4" s="201">
        <v>530601</v>
      </c>
      <c r="M4" s="199" t="s">
        <v>159</v>
      </c>
      <c r="N4" s="202">
        <v>1701</v>
      </c>
      <c r="O4" s="203">
        <v>1</v>
      </c>
      <c r="P4" s="202">
        <v>0</v>
      </c>
      <c r="Q4" s="202">
        <v>0</v>
      </c>
      <c r="R4" s="149">
        <f t="shared" ref="R4:R67" si="0">+ROUND((T4+V4+X4+Z4+AB4+AD4+AF4+AH4+AJ4+AL4+AN4+AP4),2)</f>
        <v>3206</v>
      </c>
      <c r="S4" s="150">
        <v>0</v>
      </c>
      <c r="T4" s="151">
        <f>+ROUND((SUMIFS(MODIFICACIONES!K:K,MODIFICACIONES!L:L,POA!$T$3,MODIFICACIONES!D:D,POA!A4)+POA!S4),2)</f>
        <v>0</v>
      </c>
      <c r="U4" s="150">
        <v>0</v>
      </c>
      <c r="V4" s="151">
        <f>+ROUND((SUMIFS(MODIFICACIONES!K:K,MODIFICACIONES!L:L,POA!$V$3,MODIFICACIONES!D:D,POA!A4)+POA!U4),2)</f>
        <v>0</v>
      </c>
      <c r="W4" s="150">
        <v>0</v>
      </c>
      <c r="X4" s="151">
        <f>+ROUND((SUMIFS(MODIFICACIONES!K:K,MODIFICACIONES!L:L,POA!$X$3,MODIFICACIONES!D:D,POA!A4)+POA!W4),2)</f>
        <v>0</v>
      </c>
      <c r="Y4" s="150">
        <v>0</v>
      </c>
      <c r="Z4" s="151">
        <f>+ROUND((SUMIFS(MODIFICACIONES!K:K,MODIFICACIONES!L:L,POA!$Z$3,MODIFICACIONES!D:D,POA!A4)+POA!Y4),2)</f>
        <v>0</v>
      </c>
      <c r="AA4" s="150">
        <v>0</v>
      </c>
      <c r="AB4" s="151">
        <f>+ROUND((SUMIFS(MODIFICACIONES!K:K,MODIFICACIONES!L:L,POA!$AB$3,MODIFICACIONES!D:D,POA!A4)+POA!AA4),2)</f>
        <v>0</v>
      </c>
      <c r="AC4" s="150">
        <v>3206</v>
      </c>
      <c r="AD4" s="151">
        <f>+ROUND((SUMIFS(MODIFICACIONES!K:K,MODIFICACIONES!L:L,POA!$AD$3,MODIFICACIONES!D:D,POA!A4)+POA!AC4),2)</f>
        <v>3206</v>
      </c>
      <c r="AE4" s="150">
        <v>0</v>
      </c>
      <c r="AF4" s="151">
        <f>+ROUND((SUMIFS(MODIFICACIONES!K:K,MODIFICACIONES!L:L,POA!$AF$3,MODIFICACIONES!D:D,POA!A4)+POA!AE4),2)</f>
        <v>0</v>
      </c>
      <c r="AG4" s="150">
        <v>0</v>
      </c>
      <c r="AH4" s="151">
        <f>+ROUND((SUMIFS(MODIFICACIONES!K:K,MODIFICACIONES!L:L,POA!$AH$3,MODIFICACIONES!D:D,POA!A4)+POA!AG4),2)</f>
        <v>0</v>
      </c>
      <c r="AI4" s="150">
        <v>0</v>
      </c>
      <c r="AJ4" s="151">
        <f>+ROUND((SUMIFS(MODIFICACIONES!K:K,MODIFICACIONES!L:L,POA!$AJ$3,MODIFICACIONES!D:D,POA!A4)+POA!AI4),2)</f>
        <v>0</v>
      </c>
      <c r="AK4" s="150">
        <v>0</v>
      </c>
      <c r="AL4" s="151">
        <f>+ROUND((SUMIFS(MODIFICACIONES!K:K,MODIFICACIONES!L:L,POA!$AL$3,MODIFICACIONES!D:D,POA!A4)+POA!AK4),2)</f>
        <v>0</v>
      </c>
      <c r="AM4" s="150">
        <v>0</v>
      </c>
      <c r="AN4" s="151">
        <f>+ROUND((SUMIFS(MODIFICACIONES!K:K,MODIFICACIONES!L:L,POA!$AN$3,MODIFICACIONES!D:D,POA!A4)+POA!AM4),2)</f>
        <v>0</v>
      </c>
      <c r="AO4" s="150">
        <v>0</v>
      </c>
      <c r="AP4" s="151">
        <f>+ROUND((SUMIFS(MODIFICACIONES!K:K,MODIFICACIONES!L:L,POA!$AP$3,MODIFICACIONES!D:D,POA!A4)+POA!AO4),2)</f>
        <v>0</v>
      </c>
      <c r="AQ4" s="150">
        <v>0</v>
      </c>
      <c r="AR4" s="150">
        <f>+SUMIFS(CERTIFICACIONES!H:H,CERTIFICACIONES!A:A,POA!A4,CERTIFICACIONES!I:I,"ACTIVA")</f>
        <v>2800</v>
      </c>
      <c r="AS4" s="150">
        <f>+SUMIFS(CERTIFICACIONES!P:P,CERTIFICACIONES!A:A,POA!A4)</f>
        <v>0</v>
      </c>
      <c r="AT4" s="150">
        <f>+SUMIFS(CERTIFICACIONES!Q:Q,CERTIFICACIONES!A:A,POA!A4)</f>
        <v>0</v>
      </c>
      <c r="AU4" s="150">
        <f>+SUMIFS(CERTIFICACIONES!R:R,CERTIFICACIONES!A:A,POA!A4)</f>
        <v>0</v>
      </c>
      <c r="AV4" s="150">
        <f>+SUMIFS(CERTIFICACIONES!T:T,CERTIFICACIONES!A:A,POA!A4)</f>
        <v>0</v>
      </c>
      <c r="AW4" s="150"/>
      <c r="AX4" s="150">
        <f>+R4-AR4</f>
        <v>406</v>
      </c>
      <c r="AY4" s="150">
        <f>+AT4-AU4-AV4</f>
        <v>0</v>
      </c>
      <c r="AZ4" s="150">
        <f>+AS4-AT4</f>
        <v>0</v>
      </c>
      <c r="BA4" s="150">
        <f>+R4-AS4</f>
        <v>3206</v>
      </c>
      <c r="BB4" s="150"/>
      <c r="BC4" s="152"/>
      <c r="BD4" s="150"/>
      <c r="BE4" s="153"/>
      <c r="BF4" s="154"/>
      <c r="BG4" s="154"/>
      <c r="BH4" s="153"/>
      <c r="BI4" s="153"/>
      <c r="BJ4" s="155"/>
      <c r="BK4" s="153"/>
      <c r="BL4" s="153"/>
      <c r="BM4" s="153"/>
      <c r="BN4" s="153"/>
      <c r="BO4" s="153"/>
      <c r="BP4" s="156"/>
      <c r="BQ4" s="156" t="s">
        <v>479</v>
      </c>
      <c r="BR4" s="153"/>
      <c r="BS4" s="153"/>
      <c r="BT4" s="153"/>
      <c r="BU4" s="153"/>
      <c r="BV4" s="153"/>
      <c r="BW4" s="153"/>
      <c r="BX4" s="41">
        <f>+R4-AR4</f>
        <v>406</v>
      </c>
    </row>
    <row r="5" spans="1:77" ht="12" customHeight="1">
      <c r="A5" s="76">
        <v>2</v>
      </c>
      <c r="B5" s="179" t="s">
        <v>110</v>
      </c>
      <c r="C5" s="179" t="s">
        <v>111</v>
      </c>
      <c r="D5" s="179" t="s">
        <v>112</v>
      </c>
      <c r="E5" s="179" t="s">
        <v>112</v>
      </c>
      <c r="F5" s="179" t="s">
        <v>113</v>
      </c>
      <c r="G5" s="199" t="s">
        <v>114</v>
      </c>
      <c r="H5" s="143"/>
      <c r="I5" s="179" t="s">
        <v>117</v>
      </c>
      <c r="J5" s="179" t="s">
        <v>116</v>
      </c>
      <c r="K5" s="145" t="str">
        <f t="shared" ref="K5:K63" si="1">+MID(L5,1,2)</f>
        <v>57</v>
      </c>
      <c r="L5" s="201">
        <v>570203</v>
      </c>
      <c r="M5" s="199" t="s">
        <v>160</v>
      </c>
      <c r="N5" s="202">
        <v>1701</v>
      </c>
      <c r="O5" s="203">
        <v>1</v>
      </c>
      <c r="P5" s="202">
        <v>0</v>
      </c>
      <c r="Q5" s="202">
        <v>0</v>
      </c>
      <c r="R5" s="149">
        <f>+ROUND((T5+V5+X5+Z5+AB5+AD5+AF5+AH5+AJ5+AL5+AN5+AP5),2)</f>
        <v>82.56</v>
      </c>
      <c r="S5" s="150">
        <v>0</v>
      </c>
      <c r="T5" s="151">
        <f>+ROUND((SUMIFS(MODIFICACIONES!K:K,MODIFICACIONES!L:L,POA!$T$3,MODIFICACIONES!D:D,POA!A5)+POA!S5),2)</f>
        <v>0</v>
      </c>
      <c r="U5" s="150">
        <v>0</v>
      </c>
      <c r="V5" s="151">
        <f>+ROUND((SUMIFS(MODIFICACIONES!K:K,MODIFICACIONES!L:L,POA!$V$3,MODIFICACIONES!D:D,POA!A5)+POA!U5),2)</f>
        <v>0</v>
      </c>
      <c r="W5" s="150">
        <v>0</v>
      </c>
      <c r="X5" s="151">
        <f>+ROUND((SUMIFS(MODIFICACIONES!K:K,MODIFICACIONES!L:L,POA!$X$3,MODIFICACIONES!D:D,POA!A5)+POA!W5),2)</f>
        <v>0</v>
      </c>
      <c r="Y5" s="150">
        <v>0</v>
      </c>
      <c r="Z5" s="151">
        <f>+ROUND((SUMIFS(MODIFICACIONES!K:K,MODIFICACIONES!L:L,POA!$Z$3,MODIFICACIONES!D:D,POA!A5)+POA!Y5),2)</f>
        <v>0</v>
      </c>
      <c r="AA5" s="150">
        <v>0</v>
      </c>
      <c r="AB5" s="151">
        <f>+ROUND((SUMIFS(MODIFICACIONES!K:K,MODIFICACIONES!L:L,POA!$AB$3,MODIFICACIONES!D:D,POA!A5)+POA!AA5),2)</f>
        <v>0</v>
      </c>
      <c r="AC5" s="150">
        <v>0</v>
      </c>
      <c r="AD5" s="151">
        <f>+ROUND((SUMIFS(MODIFICACIONES!K:K,MODIFICACIONES!L:L,POA!$AD$3,MODIFICACIONES!D:D,POA!A5)+POA!AC5),2)</f>
        <v>0</v>
      </c>
      <c r="AE5" s="150">
        <v>0</v>
      </c>
      <c r="AF5" s="151">
        <f>+ROUND((SUMIFS(MODIFICACIONES!K:K,MODIFICACIONES!L:L,POA!$AF$3,MODIFICACIONES!D:D,POA!A5)+POA!AE5),2)</f>
        <v>0</v>
      </c>
      <c r="AG5" s="150">
        <v>0</v>
      </c>
      <c r="AH5" s="151">
        <f>+ROUND((SUMIFS(MODIFICACIONES!K:K,MODIFICACIONES!L:L,POA!$AH$3,MODIFICACIONES!D:D,POA!A5)+POA!AG5),2)</f>
        <v>0</v>
      </c>
      <c r="AI5" s="150">
        <v>0</v>
      </c>
      <c r="AJ5" s="151">
        <f>+ROUND((SUMIFS(MODIFICACIONES!K:K,MODIFICACIONES!L:L,POA!$AJ$3,MODIFICACIONES!D:D,POA!A5)+POA!AI5),2)</f>
        <v>0</v>
      </c>
      <c r="AK5" s="150">
        <v>0</v>
      </c>
      <c r="AL5" s="151">
        <f>+ROUND((SUMIFS(MODIFICACIONES!K:K,MODIFICACIONES!L:L,POA!$AL$3,MODIFICACIONES!D:D,POA!A5)+POA!AK5),2)</f>
        <v>0</v>
      </c>
      <c r="AM5" s="150">
        <v>100</v>
      </c>
      <c r="AN5" s="151">
        <f>+ROUND((SUMIFS(MODIFICACIONES!K:K,MODIFICACIONES!L:L,POA!$AN$3,MODIFICACIONES!D:D,POA!A5)+POA!AM5),2)</f>
        <v>82.56</v>
      </c>
      <c r="AO5" s="150">
        <v>0</v>
      </c>
      <c r="AP5" s="151">
        <f>+ROUND((SUMIFS(MODIFICACIONES!K:K,MODIFICACIONES!L:L,POA!$AP$3,MODIFICACIONES!D:D,POA!A5)+POA!AO5),2)</f>
        <v>0</v>
      </c>
      <c r="AQ5" s="150">
        <v>0</v>
      </c>
      <c r="AR5" s="150">
        <f>+SUMIFS(CERTIFICACIONES!H:H,CERTIFICACIONES!A:A,POA!A5,CERTIFICACIONES!I:I,"ACTIVA")</f>
        <v>0</v>
      </c>
      <c r="AS5" s="150">
        <f>+SUMIFS(CERTIFICACIONES!P:P,CERTIFICACIONES!A:A,POA!A5)</f>
        <v>0</v>
      </c>
      <c r="AT5" s="150">
        <f>+SUMIFS(CERTIFICACIONES!Q:Q,CERTIFICACIONES!A:A,POA!A5)</f>
        <v>0</v>
      </c>
      <c r="AU5" s="150">
        <f>+SUMIFS(CERTIFICACIONES!R:R,CERTIFICACIONES!A:A,POA!A5)</f>
        <v>0</v>
      </c>
      <c r="AV5" s="150">
        <f>+SUMIFS(CERTIFICACIONES!T:T,CERTIFICACIONES!A:A,POA!A5)</f>
        <v>0</v>
      </c>
      <c r="AW5" s="150"/>
      <c r="AX5" s="150">
        <f t="shared" ref="AX5:AX68" si="2">+R5-AR5</f>
        <v>82.56</v>
      </c>
      <c r="AY5" s="150">
        <f t="shared" ref="AY5:AY68" si="3">+AT5-AU5-AV5</f>
        <v>0</v>
      </c>
      <c r="AZ5" s="150">
        <f t="shared" ref="AZ5:AZ68" si="4">+AS5-AT5</f>
        <v>0</v>
      </c>
      <c r="BA5" s="150">
        <f t="shared" ref="BA5:BA68" si="5">+R5-AS5</f>
        <v>82.56</v>
      </c>
      <c r="BB5" s="150"/>
      <c r="BC5" s="152"/>
      <c r="BD5" s="150"/>
      <c r="BE5" s="153"/>
      <c r="BF5" s="154"/>
      <c r="BG5" s="154"/>
      <c r="BH5" s="153"/>
      <c r="BI5" s="153"/>
      <c r="BJ5" s="153"/>
      <c r="BK5" s="153"/>
      <c r="BL5" s="153"/>
      <c r="BM5" s="153"/>
      <c r="BN5" s="153"/>
      <c r="BO5" s="153"/>
      <c r="BP5" s="156"/>
      <c r="BQ5" s="156"/>
      <c r="BR5" s="153"/>
      <c r="BS5" s="153"/>
      <c r="BT5" s="153"/>
      <c r="BU5" s="153"/>
      <c r="BV5" s="153"/>
      <c r="BW5" s="153"/>
      <c r="BX5" s="41">
        <f t="shared" ref="BX5:BX68" si="6">+R5-AR5</f>
        <v>82.56</v>
      </c>
    </row>
    <row r="6" spans="1:77">
      <c r="A6" s="76">
        <v>3</v>
      </c>
      <c r="B6" s="179" t="s">
        <v>110</v>
      </c>
      <c r="C6" s="179" t="s">
        <v>111</v>
      </c>
      <c r="D6" s="179" t="s">
        <v>112</v>
      </c>
      <c r="E6" s="179" t="s">
        <v>112</v>
      </c>
      <c r="F6" s="179" t="s">
        <v>113</v>
      </c>
      <c r="G6" s="199" t="s">
        <v>118</v>
      </c>
      <c r="H6" s="143"/>
      <c r="I6" s="179" t="s">
        <v>119</v>
      </c>
      <c r="J6" s="179" t="s">
        <v>120</v>
      </c>
      <c r="K6" s="145" t="str">
        <f t="shared" si="1"/>
        <v>53</v>
      </c>
      <c r="L6" s="201">
        <v>530105</v>
      </c>
      <c r="M6" s="199" t="s">
        <v>161</v>
      </c>
      <c r="N6" s="202">
        <v>1701</v>
      </c>
      <c r="O6" s="203">
        <v>1</v>
      </c>
      <c r="P6" s="202">
        <v>0</v>
      </c>
      <c r="Q6" s="202">
        <v>0</v>
      </c>
      <c r="R6" s="149">
        <f t="shared" si="0"/>
        <v>20</v>
      </c>
      <c r="S6" s="150">
        <v>20</v>
      </c>
      <c r="T6" s="151">
        <f>+ROUND((SUMIFS(MODIFICACIONES!K:K,MODIFICACIONES!L:L,POA!$T$3,MODIFICACIONES!D:D,POA!A6)+POA!S6),2)</f>
        <v>20</v>
      </c>
      <c r="U6" s="150">
        <v>0</v>
      </c>
      <c r="V6" s="151">
        <f>+ROUND((SUMIFS(MODIFICACIONES!K:K,MODIFICACIONES!L:L,POA!$V$3,MODIFICACIONES!D:D,POA!A6)+POA!U6),2)</f>
        <v>0</v>
      </c>
      <c r="W6" s="150">
        <v>0</v>
      </c>
      <c r="X6" s="151">
        <f>+ROUND((SUMIFS(MODIFICACIONES!K:K,MODIFICACIONES!L:L,POA!$X$3,MODIFICACIONES!D:D,POA!A6)+POA!W6),2)</f>
        <v>0</v>
      </c>
      <c r="Y6" s="150">
        <v>0</v>
      </c>
      <c r="Z6" s="151">
        <f>+ROUND((SUMIFS(MODIFICACIONES!K:K,MODIFICACIONES!L:L,POA!$Z$3,MODIFICACIONES!D:D,POA!A6)+POA!Y6),2)</f>
        <v>0</v>
      </c>
      <c r="AA6" s="150">
        <v>0</v>
      </c>
      <c r="AB6" s="151">
        <f>+ROUND((SUMIFS(MODIFICACIONES!K:K,MODIFICACIONES!L:L,POA!$AB$3,MODIFICACIONES!D:D,POA!A6)+POA!AA6),2)</f>
        <v>0</v>
      </c>
      <c r="AC6" s="150">
        <v>0</v>
      </c>
      <c r="AD6" s="151">
        <f>+ROUND((SUMIFS(MODIFICACIONES!K:K,MODIFICACIONES!L:L,POA!$AD$3,MODIFICACIONES!D:D,POA!A6)+POA!AC6),2)</f>
        <v>0</v>
      </c>
      <c r="AE6" s="150">
        <v>0</v>
      </c>
      <c r="AF6" s="151">
        <f>+ROUND((SUMIFS(MODIFICACIONES!K:K,MODIFICACIONES!L:L,POA!$AF$3,MODIFICACIONES!D:D,POA!A6)+POA!AE6),2)</f>
        <v>0</v>
      </c>
      <c r="AG6" s="150">
        <v>0</v>
      </c>
      <c r="AH6" s="151">
        <f>+ROUND((SUMIFS(MODIFICACIONES!K:K,MODIFICACIONES!L:L,POA!$AH$3,MODIFICACIONES!D:D,POA!A6)+POA!AG6),2)</f>
        <v>0</v>
      </c>
      <c r="AI6" s="150">
        <v>0</v>
      </c>
      <c r="AJ6" s="151">
        <f>+ROUND((SUMIFS(MODIFICACIONES!K:K,MODIFICACIONES!L:L,POA!$AJ$3,MODIFICACIONES!D:D,POA!A6)+POA!AI6),2)</f>
        <v>0</v>
      </c>
      <c r="AK6" s="150">
        <v>0</v>
      </c>
      <c r="AL6" s="151">
        <f>+ROUND((SUMIFS(MODIFICACIONES!K:K,MODIFICACIONES!L:L,POA!$AL$3,MODIFICACIONES!D:D,POA!A6)+POA!AK6),2)</f>
        <v>0</v>
      </c>
      <c r="AM6" s="150">
        <v>0</v>
      </c>
      <c r="AN6" s="151">
        <f>+ROUND((SUMIFS(MODIFICACIONES!K:K,MODIFICACIONES!L:L,POA!$AN$3,MODIFICACIONES!D:D,POA!A6)+POA!AM6),2)</f>
        <v>0</v>
      </c>
      <c r="AO6" s="150">
        <v>0</v>
      </c>
      <c r="AP6" s="151">
        <f>+ROUND((SUMIFS(MODIFICACIONES!K:K,MODIFICACIONES!L:L,POA!$AP$3,MODIFICACIONES!D:D,POA!A6)+POA!AO6),2)</f>
        <v>0</v>
      </c>
      <c r="AQ6" s="150">
        <v>0</v>
      </c>
      <c r="AR6" s="150">
        <v>20</v>
      </c>
      <c r="AS6" s="150">
        <f>+SUMIFS(CERTIFICACIONES!P:P,CERTIFICACIONES!A:A,POA!A6)</f>
        <v>0</v>
      </c>
      <c r="AT6" s="150">
        <f>+SUMIFS(CERTIFICACIONES!Q:Q,CERTIFICACIONES!A:A,POA!A6)</f>
        <v>0</v>
      </c>
      <c r="AU6" s="150">
        <v>20</v>
      </c>
      <c r="AV6" s="150">
        <f>+SUMIFS(CERTIFICACIONES!T:T,CERTIFICACIONES!A:A,POA!A6)</f>
        <v>0</v>
      </c>
      <c r="AW6" s="150"/>
      <c r="AX6" s="150">
        <f t="shared" si="2"/>
        <v>0</v>
      </c>
      <c r="AY6" s="150">
        <v>20</v>
      </c>
      <c r="AZ6" s="150">
        <f t="shared" si="4"/>
        <v>0</v>
      </c>
      <c r="BA6" s="150">
        <f t="shared" si="5"/>
        <v>20</v>
      </c>
      <c r="BB6" s="150" t="s">
        <v>112</v>
      </c>
      <c r="BC6" s="152" t="s">
        <v>192</v>
      </c>
      <c r="BD6" s="150">
        <v>20</v>
      </c>
      <c r="BE6" s="153" t="s">
        <v>189</v>
      </c>
      <c r="BF6" s="154"/>
      <c r="BG6" s="154">
        <v>45688</v>
      </c>
      <c r="BH6" s="153"/>
      <c r="BI6" s="153"/>
      <c r="BJ6" s="153"/>
      <c r="BK6" s="153" t="s">
        <v>190</v>
      </c>
      <c r="BL6" s="153"/>
      <c r="BM6" s="153"/>
      <c r="BN6" s="153"/>
      <c r="BO6" s="153"/>
      <c r="BP6" s="156"/>
      <c r="BQ6" s="156" t="s">
        <v>483</v>
      </c>
      <c r="BR6" s="153"/>
      <c r="BS6" s="153"/>
      <c r="BT6" s="153"/>
      <c r="BU6" s="153"/>
      <c r="BV6" s="153"/>
      <c r="BW6" s="153"/>
      <c r="BX6" s="41">
        <f t="shared" si="6"/>
        <v>0</v>
      </c>
    </row>
    <row r="7" spans="1:77">
      <c r="A7" s="76">
        <v>4</v>
      </c>
      <c r="B7" s="179" t="s">
        <v>110</v>
      </c>
      <c r="C7" s="179" t="s">
        <v>111</v>
      </c>
      <c r="D7" s="179" t="s">
        <v>112</v>
      </c>
      <c r="E7" s="179" t="s">
        <v>112</v>
      </c>
      <c r="F7" s="179" t="s">
        <v>113</v>
      </c>
      <c r="G7" s="199" t="s">
        <v>118</v>
      </c>
      <c r="H7" s="143"/>
      <c r="I7" s="179" t="s">
        <v>121</v>
      </c>
      <c r="J7" s="179" t="s">
        <v>116</v>
      </c>
      <c r="K7" s="145" t="str">
        <f t="shared" si="1"/>
        <v>53</v>
      </c>
      <c r="L7" s="201">
        <v>530402</v>
      </c>
      <c r="M7" s="199" t="s">
        <v>162</v>
      </c>
      <c r="N7" s="202">
        <v>1701</v>
      </c>
      <c r="O7" s="203">
        <v>1</v>
      </c>
      <c r="P7" s="202">
        <v>0</v>
      </c>
      <c r="Q7" s="202">
        <v>0</v>
      </c>
      <c r="R7" s="149">
        <f t="shared" si="0"/>
        <v>28000</v>
      </c>
      <c r="S7" s="150">
        <v>2333</v>
      </c>
      <c r="T7" s="151">
        <f>+ROUND((SUMIFS(MODIFICACIONES!K:K,MODIFICACIONES!L:L,POA!$T$3,MODIFICACIONES!D:D,POA!A7)+POA!S7),2)</f>
        <v>2344.17</v>
      </c>
      <c r="U7" s="150">
        <v>2333</v>
      </c>
      <c r="V7" s="151">
        <f>+ROUND((SUMIFS(MODIFICACIONES!K:K,MODIFICACIONES!L:L,POA!$V$3,MODIFICACIONES!D:D,POA!A7)+POA!U7),2)</f>
        <v>2344.17</v>
      </c>
      <c r="W7" s="150">
        <v>2333</v>
      </c>
      <c r="X7" s="151">
        <f>+ROUND((SUMIFS(MODIFICACIONES!K:K,MODIFICACIONES!L:L,POA!$X$3,MODIFICACIONES!D:D,POA!A7)+POA!W7),2)</f>
        <v>2344.17</v>
      </c>
      <c r="Y7" s="150">
        <v>2333</v>
      </c>
      <c r="Z7" s="151">
        <f>+ROUND((SUMIFS(MODIFICACIONES!K:K,MODIFICACIONES!L:L,POA!$Z$3,MODIFICACIONES!D:D,POA!A7)+POA!Y7),2)</f>
        <v>2344.17</v>
      </c>
      <c r="AA7" s="150">
        <v>2333</v>
      </c>
      <c r="AB7" s="151">
        <f>+ROUND((SUMIFS(MODIFICACIONES!K:K,MODIFICACIONES!L:L,POA!$AB$3,MODIFICACIONES!D:D,POA!A7)+POA!AA7),2)</f>
        <v>2344.17</v>
      </c>
      <c r="AC7" s="150">
        <v>2333</v>
      </c>
      <c r="AD7" s="151">
        <f>+ROUND((SUMIFS(MODIFICACIONES!K:K,MODIFICACIONES!L:L,POA!$AD$3,MODIFICACIONES!D:D,POA!A7)+POA!AC7),2)</f>
        <v>2344.17</v>
      </c>
      <c r="AE7" s="150">
        <v>2333</v>
      </c>
      <c r="AF7" s="151">
        <f>+ROUND((SUMIFS(MODIFICACIONES!K:K,MODIFICACIONES!L:L,POA!$AF$3,MODIFICACIONES!D:D,POA!A7)+POA!AE7),2)</f>
        <v>2344.17</v>
      </c>
      <c r="AG7" s="150">
        <v>2333</v>
      </c>
      <c r="AH7" s="151">
        <f>+ROUND((SUMIFS(MODIFICACIONES!K:K,MODIFICACIONES!L:L,POA!$AH$3,MODIFICACIONES!D:D,POA!A7)+POA!AG7),2)</f>
        <v>2344.17</v>
      </c>
      <c r="AI7" s="150">
        <v>2333</v>
      </c>
      <c r="AJ7" s="151">
        <f>+ROUND((SUMIFS(MODIFICACIONES!K:K,MODIFICACIONES!L:L,POA!$AJ$3,MODIFICACIONES!D:D,POA!A7)+POA!AI7),2)</f>
        <v>2344.17</v>
      </c>
      <c r="AK7" s="150">
        <v>2333</v>
      </c>
      <c r="AL7" s="151">
        <f>+ROUND((SUMIFS(MODIFICACIONES!K:K,MODIFICACIONES!L:L,POA!$AL$3,MODIFICACIONES!D:D,POA!A7)+POA!AK7),2)</f>
        <v>2344.17</v>
      </c>
      <c r="AM7" s="150">
        <v>2333</v>
      </c>
      <c r="AN7" s="151">
        <f>+ROUND((SUMIFS(MODIFICACIONES!K:K,MODIFICACIONES!L:L,POA!$AN$3,MODIFICACIONES!D:D,POA!A7)+POA!AM7),2)</f>
        <v>2344.17</v>
      </c>
      <c r="AO7" s="150">
        <v>2337</v>
      </c>
      <c r="AP7" s="151">
        <f>+ROUND((SUMIFS(MODIFICACIONES!K:K,MODIFICACIONES!L:L,POA!$AP$3,MODIFICACIONES!D:D,POA!A7)+POA!AO7),2)</f>
        <v>2214.13</v>
      </c>
      <c r="AQ7" s="150">
        <v>0</v>
      </c>
      <c r="AR7" s="150">
        <f>+SUMIFS(CERTIFICACIONES!H:H,CERTIFICACIONES!A:A,POA!A7,CERTIFICACIONES!I:I,"ACTIVA")</f>
        <v>28000</v>
      </c>
      <c r="AS7" s="150">
        <f>+SUMIFS(CERTIFICACIONES!P:P,CERTIFICACIONES!A:A,POA!A7)</f>
        <v>28000</v>
      </c>
      <c r="AT7" s="150">
        <f>+SUMIFS(CERTIFICACIONES!Q:Q,CERTIFICACIONES!A:A,POA!A7)</f>
        <v>28000</v>
      </c>
      <c r="AU7" s="150">
        <f>+SUMIFS(CERTIFICACIONES!R:R,CERTIFICACIONES!A:A,POA!A7)</f>
        <v>11801.99</v>
      </c>
      <c r="AV7" s="150">
        <f>+SUMIFS(CERTIFICACIONES!T:T,CERTIFICACIONES!A:A,POA!A7)</f>
        <v>0</v>
      </c>
      <c r="AW7" s="150"/>
      <c r="AX7" s="150">
        <f t="shared" si="2"/>
        <v>0</v>
      </c>
      <c r="AY7" s="150">
        <v>2344.17</v>
      </c>
      <c r="AZ7" s="150">
        <f t="shared" si="4"/>
        <v>0</v>
      </c>
      <c r="BA7" s="150">
        <f t="shared" si="5"/>
        <v>0</v>
      </c>
      <c r="BB7" s="150" t="s">
        <v>191</v>
      </c>
      <c r="BC7" s="152" t="s">
        <v>192</v>
      </c>
      <c r="BD7" s="150"/>
      <c r="BE7" s="153" t="s">
        <v>200</v>
      </c>
      <c r="BF7" s="154"/>
      <c r="BG7" s="154">
        <v>45693</v>
      </c>
      <c r="BH7" s="153" t="s">
        <v>193</v>
      </c>
      <c r="BI7" s="153"/>
      <c r="BJ7" s="153"/>
      <c r="BK7" s="153" t="s">
        <v>194</v>
      </c>
      <c r="BL7" s="153" t="s">
        <v>195</v>
      </c>
      <c r="BM7" s="153"/>
      <c r="BN7" s="153"/>
      <c r="BO7" s="153"/>
      <c r="BP7" s="156"/>
      <c r="BQ7" s="156" t="s">
        <v>484</v>
      </c>
      <c r="BR7" s="153"/>
      <c r="BS7" s="153"/>
      <c r="BT7" s="153"/>
      <c r="BU7" s="153"/>
      <c r="BV7" s="153"/>
      <c r="BW7" s="153"/>
      <c r="BX7" s="41">
        <f t="shared" si="6"/>
        <v>0</v>
      </c>
    </row>
    <row r="8" spans="1:77">
      <c r="A8" s="76">
        <v>5</v>
      </c>
      <c r="B8" s="179" t="s">
        <v>110</v>
      </c>
      <c r="C8" s="179" t="s">
        <v>111</v>
      </c>
      <c r="D8" s="179" t="s">
        <v>112</v>
      </c>
      <c r="E8" s="179" t="s">
        <v>112</v>
      </c>
      <c r="F8" s="179" t="s">
        <v>113</v>
      </c>
      <c r="G8" s="199" t="s">
        <v>118</v>
      </c>
      <c r="H8" s="143"/>
      <c r="I8" s="179" t="s">
        <v>122</v>
      </c>
      <c r="J8" s="179" t="s">
        <v>116</v>
      </c>
      <c r="K8" s="145" t="str">
        <f t="shared" si="1"/>
        <v>53</v>
      </c>
      <c r="L8" s="201">
        <v>530101</v>
      </c>
      <c r="M8" s="199" t="s">
        <v>163</v>
      </c>
      <c r="N8" s="202">
        <v>1701</v>
      </c>
      <c r="O8" s="203">
        <v>1</v>
      </c>
      <c r="P8" s="202">
        <v>0</v>
      </c>
      <c r="Q8" s="202">
        <v>0</v>
      </c>
      <c r="R8" s="149">
        <f t="shared" si="0"/>
        <v>1488.72</v>
      </c>
      <c r="S8" s="150">
        <v>0</v>
      </c>
      <c r="T8" s="151">
        <f>+ROUND((SUMIFS(MODIFICACIONES!K:K,MODIFICACIONES!L:L,POA!$T$3,MODIFICACIONES!D:D,POA!A8)+POA!S8),2)</f>
        <v>0</v>
      </c>
      <c r="U8" s="150">
        <v>227</v>
      </c>
      <c r="V8" s="151">
        <f>+ROUND((SUMIFS(MODIFICACIONES!K:K,MODIFICACIONES!L:L,POA!$V$3,MODIFICACIONES!D:D,POA!A8)+POA!U8),2)</f>
        <v>117.86</v>
      </c>
      <c r="W8" s="150">
        <v>227</v>
      </c>
      <c r="X8" s="151">
        <f>+ROUND((SUMIFS(MODIFICACIONES!K:K,MODIFICACIONES!L:L,POA!$X$3,MODIFICACIONES!D:D,POA!A8)+POA!W8),2)</f>
        <v>317.86</v>
      </c>
      <c r="Y8" s="150">
        <v>227</v>
      </c>
      <c r="Z8" s="151">
        <f>+ROUND((SUMIFS(MODIFICACIONES!K:K,MODIFICACIONES!L:L,POA!$Z$3,MODIFICACIONES!D:D,POA!A8)+POA!Y8),2)</f>
        <v>117</v>
      </c>
      <c r="AA8" s="150">
        <v>227</v>
      </c>
      <c r="AB8" s="151">
        <f>+ROUND((SUMIFS(MODIFICACIONES!K:K,MODIFICACIONES!L:L,POA!$AB$3,MODIFICACIONES!D:D,POA!A8)+POA!AA8),2)</f>
        <v>117</v>
      </c>
      <c r="AC8" s="150">
        <v>227</v>
      </c>
      <c r="AD8" s="151">
        <f>+ROUND((SUMIFS(MODIFICACIONES!K:K,MODIFICACIONES!L:L,POA!$AD$3,MODIFICACIONES!D:D,POA!A8)+POA!AC8),2)</f>
        <v>117</v>
      </c>
      <c r="AE8" s="150">
        <v>227</v>
      </c>
      <c r="AF8" s="151">
        <f>+ROUND((SUMIFS(MODIFICACIONES!K:K,MODIFICACIONES!L:L,POA!$AF$3,MODIFICACIONES!D:D,POA!A8)+POA!AE8),2)</f>
        <v>117</v>
      </c>
      <c r="AG8" s="150">
        <v>227</v>
      </c>
      <c r="AH8" s="151">
        <f>+ROUND((SUMIFS(MODIFICACIONES!K:K,MODIFICACIONES!L:L,POA!$AH$3,MODIFICACIONES!D:D,POA!A8)+POA!AG8),2)</f>
        <v>117</v>
      </c>
      <c r="AI8" s="150">
        <v>227</v>
      </c>
      <c r="AJ8" s="151">
        <f>+ROUND((SUMIFS(MODIFICACIONES!K:K,MODIFICACIONES!L:L,POA!$AJ$3,MODIFICACIONES!D:D,POA!A8)+POA!AI8),2)</f>
        <v>117</v>
      </c>
      <c r="AK8" s="150">
        <v>227</v>
      </c>
      <c r="AL8" s="151">
        <f>+ROUND((SUMIFS(MODIFICACIONES!K:K,MODIFICACIONES!L:L,POA!$AL$3,MODIFICACIONES!D:D,POA!A8)+POA!AK8),2)</f>
        <v>117</v>
      </c>
      <c r="AM8" s="150">
        <v>227</v>
      </c>
      <c r="AN8" s="151">
        <f>+ROUND((SUMIFS(MODIFICACIONES!K:K,MODIFICACIONES!L:L,POA!$AN$3,MODIFICACIONES!D:D,POA!A8)+POA!AM8),2)</f>
        <v>117</v>
      </c>
      <c r="AO8" s="150">
        <v>230</v>
      </c>
      <c r="AP8" s="151">
        <f>+ROUND((SUMIFS(MODIFICACIONES!K:K,MODIFICACIONES!L:L,POA!$AP$3,MODIFICACIONES!D:D,POA!A8)+POA!AO8),2)</f>
        <v>117</v>
      </c>
      <c r="AQ8" s="150">
        <v>0</v>
      </c>
      <c r="AR8" s="150">
        <f>+SUMIFS(CERTIFICACIONES!H:H,CERTIFICACIONES!A:A,POA!A8,CERTIFICACIONES!I:I,"ACTIVA")</f>
        <v>1488.72</v>
      </c>
      <c r="AS8" s="150">
        <f>+SUMIFS(CERTIFICACIONES!P:P,CERTIFICACIONES!A:A,POA!A8)</f>
        <v>633.67000000000007</v>
      </c>
      <c r="AT8" s="150">
        <f>+SUMIFS(CERTIFICACIONES!Q:Q,CERTIFICACIONES!A:A,POA!A8)</f>
        <v>0</v>
      </c>
      <c r="AU8" s="150">
        <f>+SUMIFS(CERTIFICACIONES!R:R,CERTIFICACIONES!A:A,POA!A8)</f>
        <v>589.29999999999995</v>
      </c>
      <c r="AV8" s="150">
        <f>+SUMIFS(CERTIFICACIONES!T:T,CERTIFICACIONES!A:A,POA!A8)</f>
        <v>0</v>
      </c>
      <c r="AW8" s="150"/>
      <c r="AX8" s="150">
        <f t="shared" si="2"/>
        <v>0</v>
      </c>
      <c r="AY8" s="150">
        <f t="shared" si="3"/>
        <v>-589.29999999999995</v>
      </c>
      <c r="AZ8" s="150">
        <f t="shared" si="4"/>
        <v>633.67000000000007</v>
      </c>
      <c r="BA8" s="150">
        <f t="shared" si="5"/>
        <v>855.05</v>
      </c>
      <c r="BB8" s="150" t="s">
        <v>112</v>
      </c>
      <c r="BC8" s="152" t="s">
        <v>192</v>
      </c>
      <c r="BD8" s="150"/>
      <c r="BE8" s="153" t="s">
        <v>198</v>
      </c>
      <c r="BF8" s="154"/>
      <c r="BG8" s="154">
        <v>45681</v>
      </c>
      <c r="BH8" s="153"/>
      <c r="BI8" s="153"/>
      <c r="BJ8" s="155"/>
      <c r="BK8" s="153"/>
      <c r="BL8" s="153" t="s">
        <v>199</v>
      </c>
      <c r="BM8" s="153"/>
      <c r="BN8" s="153"/>
      <c r="BO8" s="153"/>
      <c r="BP8" s="156"/>
      <c r="BQ8" s="156" t="s">
        <v>484</v>
      </c>
      <c r="BR8" s="153"/>
      <c r="BS8" s="153"/>
      <c r="BT8" s="153"/>
      <c r="BU8" s="153"/>
      <c r="BV8" s="153"/>
      <c r="BW8" s="153"/>
      <c r="BX8" s="41">
        <f t="shared" si="6"/>
        <v>0</v>
      </c>
      <c r="BY8" s="183"/>
    </row>
    <row r="9" spans="1:77">
      <c r="A9" s="76">
        <v>6</v>
      </c>
      <c r="B9" s="179" t="s">
        <v>110</v>
      </c>
      <c r="C9" s="179" t="s">
        <v>111</v>
      </c>
      <c r="D9" s="179" t="s">
        <v>112</v>
      </c>
      <c r="E9" s="179" t="s">
        <v>112</v>
      </c>
      <c r="F9" s="179" t="s">
        <v>113</v>
      </c>
      <c r="G9" s="199" t="s">
        <v>118</v>
      </c>
      <c r="H9" s="143"/>
      <c r="I9" s="179" t="s">
        <v>119</v>
      </c>
      <c r="J9" s="179" t="s">
        <v>116</v>
      </c>
      <c r="K9" s="145" t="str">
        <f t="shared" si="1"/>
        <v>53</v>
      </c>
      <c r="L9" s="201">
        <v>530105</v>
      </c>
      <c r="M9" s="199" t="s">
        <v>161</v>
      </c>
      <c r="N9" s="202">
        <v>1701</v>
      </c>
      <c r="O9" s="203">
        <v>1</v>
      </c>
      <c r="P9" s="202">
        <v>0</v>
      </c>
      <c r="Q9" s="202">
        <v>0</v>
      </c>
      <c r="R9" s="149">
        <f t="shared" si="0"/>
        <v>500</v>
      </c>
      <c r="S9" s="150">
        <v>0</v>
      </c>
      <c r="T9" s="151">
        <f>+ROUND((SUMIFS(MODIFICACIONES!K:K,MODIFICACIONES!L:L,POA!$T$3,MODIFICACIONES!D:D,POA!A9)+POA!S9),2)</f>
        <v>0</v>
      </c>
      <c r="U9" s="150">
        <v>45.5</v>
      </c>
      <c r="V9" s="151">
        <f>+ROUND((SUMIFS(MODIFICACIONES!K:K,MODIFICACIONES!L:L,POA!$V$3,MODIFICACIONES!D:D,POA!A9)+POA!U9),2)</f>
        <v>45.5</v>
      </c>
      <c r="W9" s="150">
        <v>45.5</v>
      </c>
      <c r="X9" s="151">
        <f>+ROUND((SUMIFS(MODIFICACIONES!K:K,MODIFICACIONES!L:L,POA!$X$3,MODIFICACIONES!D:D,POA!A9)+POA!W9),2)</f>
        <v>45.5</v>
      </c>
      <c r="Y9" s="150">
        <v>45.5</v>
      </c>
      <c r="Z9" s="151">
        <f>+ROUND((SUMIFS(MODIFICACIONES!K:K,MODIFICACIONES!L:L,POA!$Z$3,MODIFICACIONES!D:D,POA!A9)+POA!Y9),2)</f>
        <v>45.5</v>
      </c>
      <c r="AA9" s="150">
        <v>45.5</v>
      </c>
      <c r="AB9" s="151">
        <f>+ROUND((SUMIFS(MODIFICACIONES!K:K,MODIFICACIONES!L:L,POA!$AB$3,MODIFICACIONES!D:D,POA!A9)+POA!AA9),2)</f>
        <v>45.5</v>
      </c>
      <c r="AC9" s="150">
        <v>45.5</v>
      </c>
      <c r="AD9" s="151">
        <f>+ROUND((SUMIFS(MODIFICACIONES!K:K,MODIFICACIONES!L:L,POA!$AD$3,MODIFICACIONES!D:D,POA!A9)+POA!AC9),2)</f>
        <v>45.5</v>
      </c>
      <c r="AE9" s="150">
        <v>45.5</v>
      </c>
      <c r="AF9" s="151">
        <f>+ROUND((SUMIFS(MODIFICACIONES!K:K,MODIFICACIONES!L:L,POA!$AF$3,MODIFICACIONES!D:D,POA!A9)+POA!AE9),2)</f>
        <v>45.5</v>
      </c>
      <c r="AG9" s="150">
        <v>45.5</v>
      </c>
      <c r="AH9" s="151">
        <f>+ROUND((SUMIFS(MODIFICACIONES!K:K,MODIFICACIONES!L:L,POA!$AH$3,MODIFICACIONES!D:D,POA!A9)+POA!AG9),2)</f>
        <v>45.5</v>
      </c>
      <c r="AI9" s="150">
        <v>45.5</v>
      </c>
      <c r="AJ9" s="151">
        <f>+ROUND((SUMIFS(MODIFICACIONES!K:K,MODIFICACIONES!L:L,POA!$AJ$3,MODIFICACIONES!D:D,POA!A9)+POA!AI9),2)</f>
        <v>45.5</v>
      </c>
      <c r="AK9" s="150">
        <v>45.5</v>
      </c>
      <c r="AL9" s="151">
        <f>+ROUND((SUMIFS(MODIFICACIONES!K:K,MODIFICACIONES!L:L,POA!$AL$3,MODIFICACIONES!D:D,POA!A9)+POA!AK9),2)</f>
        <v>45.5</v>
      </c>
      <c r="AM9" s="150">
        <v>45.5</v>
      </c>
      <c r="AN9" s="151">
        <f>+ROUND((SUMIFS(MODIFICACIONES!K:K,MODIFICACIONES!L:L,POA!$AN$3,MODIFICACIONES!D:D,POA!A9)+POA!AM9),2)</f>
        <v>45.5</v>
      </c>
      <c r="AO9" s="150">
        <v>45</v>
      </c>
      <c r="AP9" s="151">
        <f>+ROUND((SUMIFS(MODIFICACIONES!K:K,MODIFICACIONES!L:L,POA!$AP$3,MODIFICACIONES!D:D,POA!A9)+POA!AO9),2)</f>
        <v>45</v>
      </c>
      <c r="AQ9" s="150">
        <v>0</v>
      </c>
      <c r="AR9" s="150">
        <v>480</v>
      </c>
      <c r="AS9" s="150">
        <f>+SUMIFS(CERTIFICACIONES!P:P,CERTIFICACIONES!A:A,POA!A9)</f>
        <v>500</v>
      </c>
      <c r="AT9" s="150">
        <f>+SUMIFS(CERTIFICACIONES!Q:Q,CERTIFICACIONES!A:A,POA!A9)</f>
        <v>739.96</v>
      </c>
      <c r="AU9" s="150">
        <f>+SUMIFS(CERTIFICACIONES!R:R,CERTIFICACIONES!A:A,POA!A9)</f>
        <v>92.31</v>
      </c>
      <c r="AV9" s="150">
        <f>+SUMIFS(CERTIFICACIONES!T:T,CERTIFICACIONES!A:A,POA!A9)</f>
        <v>0</v>
      </c>
      <c r="AW9" s="150"/>
      <c r="AX9" s="150">
        <f t="shared" si="2"/>
        <v>20</v>
      </c>
      <c r="AY9" s="150">
        <f t="shared" si="3"/>
        <v>647.65000000000009</v>
      </c>
      <c r="AZ9" s="150">
        <f t="shared" si="4"/>
        <v>-239.96000000000004</v>
      </c>
      <c r="BA9" s="150">
        <f t="shared" si="5"/>
        <v>0</v>
      </c>
      <c r="BB9" s="150" t="s">
        <v>112</v>
      </c>
      <c r="BC9" s="152" t="s">
        <v>192</v>
      </c>
      <c r="BD9" s="150"/>
      <c r="BE9" s="153" t="s">
        <v>200</v>
      </c>
      <c r="BF9" s="154"/>
      <c r="BG9" s="154">
        <v>45716</v>
      </c>
      <c r="BH9" s="153" t="s">
        <v>201</v>
      </c>
      <c r="BI9" s="153"/>
      <c r="BJ9" s="153"/>
      <c r="BK9" s="153" t="s">
        <v>194</v>
      </c>
      <c r="BL9" s="153"/>
      <c r="BM9" s="153"/>
      <c r="BN9" s="153"/>
      <c r="BO9" s="153"/>
      <c r="BP9" s="156"/>
      <c r="BQ9" s="156" t="s">
        <v>484</v>
      </c>
      <c r="BR9" s="153"/>
      <c r="BS9" s="153"/>
      <c r="BT9" s="153"/>
      <c r="BU9" s="153"/>
      <c r="BV9" s="153"/>
      <c r="BW9" s="153"/>
      <c r="BX9" s="41">
        <f t="shared" si="6"/>
        <v>20</v>
      </c>
    </row>
    <row r="10" spans="1:77">
      <c r="A10" s="76">
        <v>7</v>
      </c>
      <c r="B10" s="179" t="s">
        <v>110</v>
      </c>
      <c r="C10" s="179" t="s">
        <v>111</v>
      </c>
      <c r="D10" s="179" t="s">
        <v>112</v>
      </c>
      <c r="E10" s="179" t="s">
        <v>112</v>
      </c>
      <c r="F10" s="179" t="s">
        <v>113</v>
      </c>
      <c r="G10" s="199" t="s">
        <v>118</v>
      </c>
      <c r="H10" s="143"/>
      <c r="I10" s="179" t="s">
        <v>123</v>
      </c>
      <c r="J10" s="179" t="s">
        <v>116</v>
      </c>
      <c r="K10" s="145" t="str">
        <f t="shared" si="1"/>
        <v>53</v>
      </c>
      <c r="L10" s="201">
        <v>530104</v>
      </c>
      <c r="M10" s="199" t="s">
        <v>164</v>
      </c>
      <c r="N10" s="202">
        <v>1701</v>
      </c>
      <c r="O10" s="203">
        <v>1</v>
      </c>
      <c r="P10" s="202">
        <v>0</v>
      </c>
      <c r="Q10" s="202">
        <v>0</v>
      </c>
      <c r="R10" s="149">
        <f t="shared" si="0"/>
        <v>6500</v>
      </c>
      <c r="S10" s="150">
        <v>0</v>
      </c>
      <c r="T10" s="151">
        <f>+ROUND((SUMIFS(MODIFICACIONES!K:K,MODIFICACIONES!L:L,POA!$T$3,MODIFICACIONES!D:D,POA!A10)+POA!S10),2)</f>
        <v>0</v>
      </c>
      <c r="U10" s="150">
        <v>364</v>
      </c>
      <c r="V10" s="151">
        <f>+ROUND((SUMIFS(MODIFICACIONES!K:K,MODIFICACIONES!L:L,POA!$V$3,MODIFICACIONES!D:D,POA!A10)+POA!U10),2)</f>
        <v>364</v>
      </c>
      <c r="W10" s="150">
        <v>364</v>
      </c>
      <c r="X10" s="151">
        <f>+ROUND((SUMIFS(MODIFICACIONES!K:K,MODIFICACIONES!L:L,POA!$X$3,MODIFICACIONES!D:D,POA!A10)+POA!W10),2)</f>
        <v>364</v>
      </c>
      <c r="Y10" s="150">
        <v>364</v>
      </c>
      <c r="Z10" s="151">
        <f>+ROUND((SUMIFS(MODIFICACIONES!K:K,MODIFICACIONES!L:L,POA!$Z$3,MODIFICACIONES!D:D,POA!A10)+POA!Y10),2)</f>
        <v>364</v>
      </c>
      <c r="AA10" s="150">
        <v>364</v>
      </c>
      <c r="AB10" s="151">
        <f>+ROUND((SUMIFS(MODIFICACIONES!K:K,MODIFICACIONES!L:L,POA!$AB$3,MODIFICACIONES!D:D,POA!A10)+POA!AA10),2)</f>
        <v>364</v>
      </c>
      <c r="AC10" s="150">
        <v>364</v>
      </c>
      <c r="AD10" s="151">
        <f>+ROUND((SUMIFS(MODIFICACIONES!K:K,MODIFICACIONES!L:L,POA!$AD$3,MODIFICACIONES!D:D,POA!A10)+POA!AC10),2)</f>
        <v>364</v>
      </c>
      <c r="AE10" s="150">
        <v>364</v>
      </c>
      <c r="AF10" s="151">
        <f>+ROUND((SUMIFS(MODIFICACIONES!K:K,MODIFICACIONES!L:L,POA!$AF$3,MODIFICACIONES!D:D,POA!A10)+POA!AE10),2)</f>
        <v>364</v>
      </c>
      <c r="AG10" s="150">
        <v>364</v>
      </c>
      <c r="AH10" s="151">
        <f>+ROUND((SUMIFS(MODIFICACIONES!K:K,MODIFICACIONES!L:L,POA!$AH$3,MODIFICACIONES!D:D,POA!A10)+POA!AG10),2)</f>
        <v>364</v>
      </c>
      <c r="AI10" s="150">
        <v>364</v>
      </c>
      <c r="AJ10" s="151">
        <f>+ROUND((SUMIFS(MODIFICACIONES!K:K,MODIFICACIONES!L:L,POA!$AJ$3,MODIFICACIONES!D:D,POA!A10)+POA!AI10),2)</f>
        <v>2864</v>
      </c>
      <c r="AK10" s="150">
        <v>364</v>
      </c>
      <c r="AL10" s="151">
        <f>+ROUND((SUMIFS(MODIFICACIONES!K:K,MODIFICACIONES!L:L,POA!$AL$3,MODIFICACIONES!D:D,POA!A10)+POA!AK10),2)</f>
        <v>364</v>
      </c>
      <c r="AM10" s="150">
        <v>364</v>
      </c>
      <c r="AN10" s="151">
        <f>+ROUND((SUMIFS(MODIFICACIONES!K:K,MODIFICACIONES!L:L,POA!$AN$3,MODIFICACIONES!D:D,POA!A10)+POA!AM10),2)</f>
        <v>364</v>
      </c>
      <c r="AO10" s="150">
        <v>360</v>
      </c>
      <c r="AP10" s="151">
        <f>+ROUND((SUMIFS(MODIFICACIONES!K:K,MODIFICACIONES!L:L,POA!$AP$3,MODIFICACIONES!D:D,POA!A10)+POA!AO10),2)</f>
        <v>360</v>
      </c>
      <c r="AQ10" s="150">
        <v>0</v>
      </c>
      <c r="AR10" s="150">
        <f>+SUMIFS(CERTIFICACIONES!H:H,CERTIFICACIONES!A:A,POA!A10,CERTIFICACIONES!I:I,"ACTIVA")</f>
        <v>4000</v>
      </c>
      <c r="AS10" s="150">
        <f>+SUMIFS(CERTIFICACIONES!P:P,CERTIFICACIONES!A:A,POA!A10)</f>
        <v>4000</v>
      </c>
      <c r="AT10" s="150">
        <f>+SUMIFS(CERTIFICACIONES!Q:Q,CERTIFICACIONES!A:A,POA!A10)</f>
        <v>1174.03</v>
      </c>
      <c r="AU10" s="150">
        <f>+SUMIFS(CERTIFICACIONES!R:R,CERTIFICACIONES!A:A,POA!A10)</f>
        <v>2441.96</v>
      </c>
      <c r="AV10" s="150">
        <f>+SUMIFS(CERTIFICACIONES!T:T,CERTIFICACIONES!A:A,POA!A10)</f>
        <v>0</v>
      </c>
      <c r="AW10" s="150"/>
      <c r="AX10" s="150">
        <f t="shared" si="2"/>
        <v>2500</v>
      </c>
      <c r="AY10" s="150">
        <f t="shared" si="3"/>
        <v>-1267.93</v>
      </c>
      <c r="AZ10" s="150">
        <f t="shared" si="4"/>
        <v>2825.9700000000003</v>
      </c>
      <c r="BA10" s="150">
        <f t="shared" si="5"/>
        <v>2500</v>
      </c>
      <c r="BB10" s="150" t="s">
        <v>112</v>
      </c>
      <c r="BC10" s="152" t="s">
        <v>192</v>
      </c>
      <c r="BD10" s="150"/>
      <c r="BE10" s="153" t="s">
        <v>200</v>
      </c>
      <c r="BF10" s="154"/>
      <c r="BG10" s="154">
        <v>45716</v>
      </c>
      <c r="BH10" s="153" t="s">
        <v>201</v>
      </c>
      <c r="BI10" s="153"/>
      <c r="BJ10" s="153"/>
      <c r="BK10" s="153" t="s">
        <v>194</v>
      </c>
      <c r="BL10" s="153"/>
      <c r="BM10" s="153"/>
      <c r="BN10" s="153"/>
      <c r="BO10" s="153"/>
      <c r="BP10" s="156"/>
      <c r="BQ10" s="153" t="s">
        <v>484</v>
      </c>
      <c r="BR10" s="153"/>
      <c r="BS10" s="153"/>
      <c r="BT10" s="153"/>
      <c r="BU10" s="153"/>
      <c r="BV10" s="153"/>
      <c r="BW10" s="153"/>
      <c r="BX10" s="41">
        <f t="shared" si="6"/>
        <v>2500</v>
      </c>
    </row>
    <row r="11" spans="1:77">
      <c r="A11" s="76">
        <v>8</v>
      </c>
      <c r="B11" s="179" t="s">
        <v>110</v>
      </c>
      <c r="C11" s="179" t="s">
        <v>111</v>
      </c>
      <c r="D11" s="179" t="s">
        <v>112</v>
      </c>
      <c r="E11" s="179" t="s">
        <v>112</v>
      </c>
      <c r="F11" s="179" t="s">
        <v>113</v>
      </c>
      <c r="G11" s="199" t="s">
        <v>118</v>
      </c>
      <c r="H11" s="143"/>
      <c r="I11" s="179" t="s">
        <v>124</v>
      </c>
      <c r="J11" s="179" t="s">
        <v>116</v>
      </c>
      <c r="K11" s="145" t="str">
        <f t="shared" si="1"/>
        <v>57</v>
      </c>
      <c r="L11" s="201">
        <v>570102</v>
      </c>
      <c r="M11" s="199" t="s">
        <v>165</v>
      </c>
      <c r="N11" s="202">
        <v>1701</v>
      </c>
      <c r="O11" s="203">
        <v>1</v>
      </c>
      <c r="P11" s="202">
        <v>0</v>
      </c>
      <c r="Q11" s="202">
        <v>0</v>
      </c>
      <c r="R11" s="149">
        <f t="shared" si="0"/>
        <v>500</v>
      </c>
      <c r="S11" s="150">
        <v>0</v>
      </c>
      <c r="T11" s="151">
        <f>+ROUND((SUMIFS(MODIFICACIONES!K:K,MODIFICACIONES!L:L,POA!$T$3,MODIFICACIONES!D:D,POA!A11)+POA!S11),2)</f>
        <v>0</v>
      </c>
      <c r="U11" s="150">
        <v>0</v>
      </c>
      <c r="V11" s="151">
        <f>+ROUND((SUMIFS(MODIFICACIONES!K:K,MODIFICACIONES!L:L,POA!$V$3,MODIFICACIONES!D:D,POA!A11)+POA!U11),2)</f>
        <v>0</v>
      </c>
      <c r="W11" s="150">
        <v>0</v>
      </c>
      <c r="X11" s="151">
        <f>+ROUND((SUMIFS(MODIFICACIONES!K:K,MODIFICACIONES!L:L,POA!$X$3,MODIFICACIONES!D:D,POA!A11)+POA!W11),2)</f>
        <v>0</v>
      </c>
      <c r="Y11" s="150">
        <v>0</v>
      </c>
      <c r="Z11" s="151">
        <f>+ROUND((SUMIFS(MODIFICACIONES!K:K,MODIFICACIONES!L:L,POA!$Z$3,MODIFICACIONES!D:D,POA!A11)+POA!Y11),2)</f>
        <v>0</v>
      </c>
      <c r="AA11" s="150">
        <v>200</v>
      </c>
      <c r="AB11" s="151">
        <f>+ROUND((SUMIFS(MODIFICACIONES!K:K,MODIFICACIONES!L:L,POA!$AB$3,MODIFICACIONES!D:D,POA!A11)+POA!AA11),2)</f>
        <v>200</v>
      </c>
      <c r="AC11" s="150">
        <v>300</v>
      </c>
      <c r="AD11" s="151">
        <f>+ROUND((SUMIFS(MODIFICACIONES!K:K,MODIFICACIONES!L:L,POA!$AD$3,MODIFICACIONES!D:D,POA!A11)+POA!AC11),2)</f>
        <v>300</v>
      </c>
      <c r="AE11" s="150">
        <v>0</v>
      </c>
      <c r="AF11" s="151">
        <f>+ROUND((SUMIFS(MODIFICACIONES!K:K,MODIFICACIONES!L:L,POA!$AF$3,MODIFICACIONES!D:D,POA!A11)+POA!AE11),2)</f>
        <v>0</v>
      </c>
      <c r="AG11" s="150">
        <v>0</v>
      </c>
      <c r="AH11" s="151">
        <f>+ROUND((SUMIFS(MODIFICACIONES!K:K,MODIFICACIONES!L:L,POA!$AH$3,MODIFICACIONES!D:D,POA!A11)+POA!AG11),2)</f>
        <v>0</v>
      </c>
      <c r="AI11" s="150">
        <v>0</v>
      </c>
      <c r="AJ11" s="151">
        <f>+ROUND((SUMIFS(MODIFICACIONES!K:K,MODIFICACIONES!L:L,POA!$AJ$3,MODIFICACIONES!D:D,POA!A11)+POA!AI11),2)</f>
        <v>0</v>
      </c>
      <c r="AK11" s="150">
        <v>0</v>
      </c>
      <c r="AL11" s="151">
        <f>+ROUND((SUMIFS(MODIFICACIONES!K:K,MODIFICACIONES!L:L,POA!$AL$3,MODIFICACIONES!D:D,POA!A11)+POA!AK11),2)</f>
        <v>0</v>
      </c>
      <c r="AM11" s="150">
        <v>0</v>
      </c>
      <c r="AN11" s="151">
        <f>+ROUND((SUMIFS(MODIFICACIONES!K:K,MODIFICACIONES!L:L,POA!$AN$3,MODIFICACIONES!D:D,POA!A11)+POA!AM11),2)</f>
        <v>0</v>
      </c>
      <c r="AO11" s="150">
        <v>0</v>
      </c>
      <c r="AP11" s="151">
        <f>+ROUND((SUMIFS(MODIFICACIONES!K:K,MODIFICACIONES!L:L,POA!$AP$3,MODIFICACIONES!D:D,POA!A11)+POA!AO11),2)</f>
        <v>0</v>
      </c>
      <c r="AQ11" s="150">
        <v>0</v>
      </c>
      <c r="AR11" s="150">
        <f>+SUMIFS(CERTIFICACIONES!H:H,CERTIFICACIONES!A:A,POA!A11,CERTIFICACIONES!I:I,"ACTIVA")</f>
        <v>0</v>
      </c>
      <c r="AS11" s="150">
        <f>+SUMIFS(CERTIFICACIONES!P:P,CERTIFICACIONES!A:A,POA!A11)</f>
        <v>0</v>
      </c>
      <c r="AT11" s="150">
        <f>+SUMIFS(CERTIFICACIONES!Q:Q,CERTIFICACIONES!A:A,POA!A11)</f>
        <v>0</v>
      </c>
      <c r="AU11" s="150">
        <f>+SUMIFS(CERTIFICACIONES!R:R,CERTIFICACIONES!A:A,POA!A11)</f>
        <v>0</v>
      </c>
      <c r="AV11" s="150">
        <f>+SUMIFS(CERTIFICACIONES!T:T,CERTIFICACIONES!A:A,POA!A11)</f>
        <v>0</v>
      </c>
      <c r="AW11" s="150"/>
      <c r="AX11" s="150">
        <f t="shared" si="2"/>
        <v>500</v>
      </c>
      <c r="AY11" s="150">
        <f t="shared" si="3"/>
        <v>0</v>
      </c>
      <c r="AZ11" s="150">
        <f t="shared" si="4"/>
        <v>0</v>
      </c>
      <c r="BA11" s="150">
        <f t="shared" si="5"/>
        <v>500</v>
      </c>
      <c r="BB11" s="150" t="s">
        <v>112</v>
      </c>
      <c r="BC11" s="152" t="s">
        <v>192</v>
      </c>
      <c r="BD11" s="150"/>
      <c r="BE11" s="153" t="s">
        <v>202</v>
      </c>
      <c r="BF11" s="153"/>
      <c r="BG11" s="154">
        <v>45807</v>
      </c>
      <c r="BH11" s="153"/>
      <c r="BI11" s="153"/>
      <c r="BJ11" s="153"/>
      <c r="BK11" s="153" t="s">
        <v>203</v>
      </c>
      <c r="BL11" s="153"/>
      <c r="BM11" s="153"/>
      <c r="BN11" s="153"/>
      <c r="BO11" s="153"/>
      <c r="BP11" s="156"/>
      <c r="BQ11" s="153" t="s">
        <v>479</v>
      </c>
      <c r="BR11" s="153"/>
      <c r="BS11" s="153"/>
      <c r="BT11" s="153"/>
      <c r="BU11" s="153"/>
      <c r="BV11" s="153"/>
      <c r="BW11" s="153"/>
      <c r="BX11" s="41">
        <f t="shared" si="6"/>
        <v>500</v>
      </c>
    </row>
    <row r="12" spans="1:77">
      <c r="A12" s="76">
        <v>9</v>
      </c>
      <c r="B12" s="179" t="s">
        <v>110</v>
      </c>
      <c r="C12" s="179" t="s">
        <v>111</v>
      </c>
      <c r="D12" s="179" t="s">
        <v>112</v>
      </c>
      <c r="E12" s="179" t="s">
        <v>112</v>
      </c>
      <c r="F12" s="179" t="s">
        <v>113</v>
      </c>
      <c r="G12" s="199" t="s">
        <v>118</v>
      </c>
      <c r="H12" s="143"/>
      <c r="I12" s="179" t="s">
        <v>125</v>
      </c>
      <c r="J12" s="179" t="s">
        <v>116</v>
      </c>
      <c r="K12" s="145" t="str">
        <f t="shared" si="1"/>
        <v>57</v>
      </c>
      <c r="L12" s="201">
        <v>570102</v>
      </c>
      <c r="M12" s="199" t="s">
        <v>165</v>
      </c>
      <c r="N12" s="202">
        <v>1701</v>
      </c>
      <c r="O12" s="203">
        <v>1</v>
      </c>
      <c r="P12" s="202">
        <v>0</v>
      </c>
      <c r="Q12" s="202">
        <v>0</v>
      </c>
      <c r="R12" s="149">
        <f t="shared" si="0"/>
        <v>500</v>
      </c>
      <c r="S12" s="150">
        <v>0</v>
      </c>
      <c r="T12" s="151">
        <f>+ROUND((SUMIFS(MODIFICACIONES!K:K,MODIFICACIONES!L:L,POA!$T$3,MODIFICACIONES!D:D,POA!A12)+POA!S12),2)</f>
        <v>0</v>
      </c>
      <c r="U12" s="150">
        <v>0</v>
      </c>
      <c r="V12" s="151">
        <f>+ROUND((SUMIFS(MODIFICACIONES!K:K,MODIFICACIONES!L:L,POA!$V$3,MODIFICACIONES!D:D,POA!A12)+POA!U12),2)</f>
        <v>0</v>
      </c>
      <c r="W12" s="150">
        <v>0</v>
      </c>
      <c r="X12" s="151">
        <f>+ROUND((SUMIFS(MODIFICACIONES!K:K,MODIFICACIONES!L:L,POA!$X$3,MODIFICACIONES!D:D,POA!A12)+POA!W12),2)</f>
        <v>0</v>
      </c>
      <c r="Y12" s="150">
        <v>200</v>
      </c>
      <c r="Z12" s="151">
        <f>+ROUND((SUMIFS(MODIFICACIONES!K:K,MODIFICACIONES!L:L,POA!$Z$3,MODIFICACIONES!D:D,POA!A12)+POA!Y12),2)</f>
        <v>200</v>
      </c>
      <c r="AA12" s="150">
        <v>0</v>
      </c>
      <c r="AB12" s="151">
        <f>+ROUND((SUMIFS(MODIFICACIONES!K:K,MODIFICACIONES!L:L,POA!$AB$3,MODIFICACIONES!D:D,POA!A12)+POA!AA12),2)</f>
        <v>0</v>
      </c>
      <c r="AC12" s="150">
        <v>300</v>
      </c>
      <c r="AD12" s="151">
        <f>+ROUND((SUMIFS(MODIFICACIONES!K:K,MODIFICACIONES!L:L,POA!$AD$3,MODIFICACIONES!D:D,POA!A12)+POA!AC12),2)</f>
        <v>300</v>
      </c>
      <c r="AE12" s="150">
        <v>0</v>
      </c>
      <c r="AF12" s="151">
        <f>+ROUND((SUMIFS(MODIFICACIONES!K:K,MODIFICACIONES!L:L,POA!$AF$3,MODIFICACIONES!D:D,POA!A12)+POA!AE12),2)</f>
        <v>0</v>
      </c>
      <c r="AG12" s="150">
        <v>0</v>
      </c>
      <c r="AH12" s="151">
        <f>+ROUND((SUMIFS(MODIFICACIONES!K:K,MODIFICACIONES!L:L,POA!$AH$3,MODIFICACIONES!D:D,POA!A12)+POA!AG12),2)</f>
        <v>0</v>
      </c>
      <c r="AI12" s="150">
        <v>0</v>
      </c>
      <c r="AJ12" s="151">
        <f>+ROUND((SUMIFS(MODIFICACIONES!K:K,MODIFICACIONES!L:L,POA!$AJ$3,MODIFICACIONES!D:D,POA!A12)+POA!AI12),2)</f>
        <v>0</v>
      </c>
      <c r="AK12" s="150">
        <v>0</v>
      </c>
      <c r="AL12" s="151">
        <f>+ROUND((SUMIFS(MODIFICACIONES!K:K,MODIFICACIONES!L:L,POA!$AL$3,MODIFICACIONES!D:D,POA!A12)+POA!AK12),2)</f>
        <v>0</v>
      </c>
      <c r="AM12" s="150">
        <v>0</v>
      </c>
      <c r="AN12" s="151">
        <f>+ROUND((SUMIFS(MODIFICACIONES!K:K,MODIFICACIONES!L:L,POA!$AN$3,MODIFICACIONES!D:D,POA!A12)+POA!AM12),2)</f>
        <v>0</v>
      </c>
      <c r="AO12" s="150">
        <v>0</v>
      </c>
      <c r="AP12" s="151">
        <f>+ROUND((SUMIFS(MODIFICACIONES!K:K,MODIFICACIONES!L:L,POA!$AP$3,MODIFICACIONES!D:D,POA!A12)+POA!AO12),2)</f>
        <v>0</v>
      </c>
      <c r="AQ12" s="150">
        <v>0</v>
      </c>
      <c r="AR12" s="150">
        <f>+SUMIFS(CERTIFICACIONES!H:H,CERTIFICACIONES!A:A,POA!A12,CERTIFICACIONES!I:I,"ACTIVA")</f>
        <v>0</v>
      </c>
      <c r="AS12" s="150">
        <f>+SUMIFS(CERTIFICACIONES!P:P,CERTIFICACIONES!A:A,POA!A12)</f>
        <v>0</v>
      </c>
      <c r="AT12" s="150">
        <f>+SUMIFS(CERTIFICACIONES!Q:Q,CERTIFICACIONES!A:A,POA!A12)</f>
        <v>0</v>
      </c>
      <c r="AU12" s="150">
        <f>+SUMIFS(CERTIFICACIONES!R:R,CERTIFICACIONES!A:A,POA!A12)</f>
        <v>0</v>
      </c>
      <c r="AV12" s="150">
        <f>+SUMIFS(CERTIFICACIONES!T:T,CERTIFICACIONES!A:A,POA!A12)</f>
        <v>0</v>
      </c>
      <c r="AW12" s="150"/>
      <c r="AX12" s="150">
        <f t="shared" si="2"/>
        <v>500</v>
      </c>
      <c r="AY12" s="150">
        <f t="shared" si="3"/>
        <v>0</v>
      </c>
      <c r="AZ12" s="150">
        <f t="shared" si="4"/>
        <v>0</v>
      </c>
      <c r="BA12" s="150">
        <f t="shared" si="5"/>
        <v>500</v>
      </c>
      <c r="BB12" s="150" t="s">
        <v>112</v>
      </c>
      <c r="BC12" s="152" t="s">
        <v>192</v>
      </c>
      <c r="BD12" s="150"/>
      <c r="BE12" s="153" t="s">
        <v>202</v>
      </c>
      <c r="BF12" s="153"/>
      <c r="BG12" s="154">
        <v>45777</v>
      </c>
      <c r="BH12" s="153"/>
      <c r="BI12" s="153"/>
      <c r="BJ12" s="153"/>
      <c r="BK12" s="153" t="s">
        <v>203</v>
      </c>
      <c r="BL12" s="153"/>
      <c r="BM12" s="153"/>
      <c r="BN12" s="153"/>
      <c r="BO12" s="153"/>
      <c r="BP12" s="156"/>
      <c r="BQ12" s="153" t="s">
        <v>479</v>
      </c>
      <c r="BR12" s="153"/>
      <c r="BS12" s="153"/>
      <c r="BT12" s="153"/>
      <c r="BU12" s="153"/>
      <c r="BV12" s="153"/>
      <c r="BW12" s="153"/>
      <c r="BX12" s="41">
        <f t="shared" si="6"/>
        <v>500</v>
      </c>
    </row>
    <row r="13" spans="1:77">
      <c r="A13" s="76">
        <v>10</v>
      </c>
      <c r="B13" s="179" t="s">
        <v>110</v>
      </c>
      <c r="C13" s="179" t="s">
        <v>111</v>
      </c>
      <c r="D13" s="179" t="s">
        <v>112</v>
      </c>
      <c r="E13" s="179" t="s">
        <v>112</v>
      </c>
      <c r="F13" s="179" t="s">
        <v>113</v>
      </c>
      <c r="G13" s="199" t="s">
        <v>118</v>
      </c>
      <c r="H13" s="143"/>
      <c r="I13" s="179" t="s">
        <v>126</v>
      </c>
      <c r="J13" s="179" t="s">
        <v>116</v>
      </c>
      <c r="K13" s="145" t="str">
        <f t="shared" si="1"/>
        <v>53</v>
      </c>
      <c r="L13" s="201">
        <v>530303</v>
      </c>
      <c r="M13" s="199" t="s">
        <v>166</v>
      </c>
      <c r="N13" s="202">
        <v>1701</v>
      </c>
      <c r="O13" s="203">
        <v>1</v>
      </c>
      <c r="P13" s="202">
        <v>0</v>
      </c>
      <c r="Q13" s="202">
        <v>0</v>
      </c>
      <c r="R13" s="149">
        <f t="shared" si="0"/>
        <v>9144.9500000000007</v>
      </c>
      <c r="S13" s="150">
        <v>0</v>
      </c>
      <c r="T13" s="151">
        <f>+ROUND((SUMIFS(MODIFICACIONES!K:K,MODIFICACIONES!L:L,POA!$T$3,MODIFICACIONES!D:D,POA!A13)+POA!S13),2)</f>
        <v>0</v>
      </c>
      <c r="U13" s="150">
        <v>0</v>
      </c>
      <c r="V13" s="151">
        <f>+ROUND((SUMIFS(MODIFICACIONES!K:K,MODIFICACIONES!L:L,POA!$V$3,MODIFICACIONES!D:D,POA!A13)+POA!U13),2)</f>
        <v>0</v>
      </c>
      <c r="W13" s="150">
        <v>1000</v>
      </c>
      <c r="X13" s="151">
        <f>+ROUND((SUMIFS(MODIFICACIONES!K:K,MODIFICACIONES!L:L,POA!$X$3,MODIFICACIONES!D:D,POA!A13)+POA!W13),2)</f>
        <v>1000</v>
      </c>
      <c r="Y13" s="150">
        <v>1000</v>
      </c>
      <c r="Z13" s="151">
        <f>+ROUND((SUMIFS(MODIFICACIONES!K:K,MODIFICACIONES!L:L,POA!$Z$3,MODIFICACIONES!D:D,POA!A13)+POA!Y13),2)</f>
        <v>1000</v>
      </c>
      <c r="AA13" s="150">
        <v>1000</v>
      </c>
      <c r="AB13" s="151">
        <f>+ROUND((SUMIFS(MODIFICACIONES!K:K,MODIFICACIONES!L:L,POA!$AB$3,MODIFICACIONES!D:D,POA!A13)+POA!AA13),2)</f>
        <v>1000</v>
      </c>
      <c r="AC13" s="150">
        <v>1000</v>
      </c>
      <c r="AD13" s="151">
        <f>+ROUND((SUMIFS(MODIFICACIONES!K:K,MODIFICACIONES!L:L,POA!$AD$3,MODIFICACIONES!D:D,POA!A13)+POA!AC13),2)</f>
        <v>1000</v>
      </c>
      <c r="AE13" s="150">
        <v>1000</v>
      </c>
      <c r="AF13" s="151">
        <f>+ROUND((SUMIFS(MODIFICACIONES!K:K,MODIFICACIONES!L:L,POA!$AF$3,MODIFICACIONES!D:D,POA!A13)+POA!AE13),2)</f>
        <v>1000</v>
      </c>
      <c r="AG13" s="150">
        <v>1000</v>
      </c>
      <c r="AH13" s="151">
        <f>+ROUND((SUMIFS(MODIFICACIONES!K:K,MODIFICACIONES!L:L,POA!$AH$3,MODIFICACIONES!D:D,POA!A13)+POA!AG13),2)</f>
        <v>1000</v>
      </c>
      <c r="AI13" s="150">
        <v>1000</v>
      </c>
      <c r="AJ13" s="151">
        <f>+ROUND((SUMIFS(MODIFICACIONES!K:K,MODIFICACIONES!L:L,POA!$AJ$3,MODIFICACIONES!D:D,POA!A13)+POA!AI13),2)</f>
        <v>1000</v>
      </c>
      <c r="AK13" s="150">
        <v>1000</v>
      </c>
      <c r="AL13" s="151">
        <f>+ROUND((SUMIFS(MODIFICACIONES!K:K,MODIFICACIONES!L:L,POA!$AL$3,MODIFICACIONES!D:D,POA!A13)+POA!AK13),2)</f>
        <v>1000</v>
      </c>
      <c r="AM13" s="150">
        <v>1000</v>
      </c>
      <c r="AN13" s="151">
        <f>+ROUND((SUMIFS(MODIFICACIONES!K:K,MODIFICACIONES!L:L,POA!$AN$3,MODIFICACIONES!D:D,POA!A13)+POA!AM13),2)</f>
        <v>1000</v>
      </c>
      <c r="AO13" s="150">
        <v>1000</v>
      </c>
      <c r="AP13" s="151">
        <f>+ROUND((SUMIFS(MODIFICACIONES!K:K,MODIFICACIONES!L:L,POA!$AP$3,MODIFICACIONES!D:D,POA!A13)+POA!AO13),2)</f>
        <v>144.94999999999999</v>
      </c>
      <c r="AQ13" s="150">
        <v>0</v>
      </c>
      <c r="AR13" s="150">
        <f>+SUMIFS(CERTIFICACIONES!H:H,CERTIFICACIONES!A:A,POA!A13,CERTIFICACIONES!I:I,"ACTIVA")</f>
        <v>9624.9500000000007</v>
      </c>
      <c r="AS13" s="150">
        <f>+SUMIFS(CERTIFICACIONES!P:P,CERTIFICACIONES!A:A,POA!A13)</f>
        <v>0</v>
      </c>
      <c r="AT13" s="150">
        <f>+SUMIFS(CERTIFICACIONES!Q:Q,CERTIFICACIONES!A:A,POA!A13)</f>
        <v>0</v>
      </c>
      <c r="AU13" s="150">
        <f>+SUMIFS(CERTIFICACIONES!R:R,CERTIFICACIONES!A:A,POA!A13)</f>
        <v>1259.5</v>
      </c>
      <c r="AV13" s="150">
        <f>+SUMIFS(CERTIFICACIONES!T:T,CERTIFICACIONES!A:A,POA!A13)</f>
        <v>0</v>
      </c>
      <c r="AW13" s="150"/>
      <c r="AX13" s="150">
        <f t="shared" si="2"/>
        <v>-480</v>
      </c>
      <c r="AY13" s="150">
        <f t="shared" si="3"/>
        <v>-1259.5</v>
      </c>
      <c r="AZ13" s="150">
        <f t="shared" si="4"/>
        <v>0</v>
      </c>
      <c r="BA13" s="150">
        <f t="shared" si="5"/>
        <v>9144.9500000000007</v>
      </c>
      <c r="BB13" s="150" t="s">
        <v>112</v>
      </c>
      <c r="BC13" s="152" t="s">
        <v>192</v>
      </c>
      <c r="BD13" s="150"/>
      <c r="BE13" s="153" t="s">
        <v>205</v>
      </c>
      <c r="BF13" s="153"/>
      <c r="BG13" s="154">
        <v>45681</v>
      </c>
      <c r="BH13" s="153"/>
      <c r="BI13" s="153"/>
      <c r="BJ13" s="153"/>
      <c r="BK13" s="153"/>
      <c r="BL13" s="153"/>
      <c r="BM13" s="153"/>
      <c r="BN13" s="153"/>
      <c r="BO13" s="153"/>
      <c r="BP13" s="156"/>
      <c r="BQ13" s="153" t="s">
        <v>480</v>
      </c>
      <c r="BR13" s="153"/>
      <c r="BS13" s="153"/>
      <c r="BT13" s="153"/>
      <c r="BU13" s="153"/>
      <c r="BV13" s="153"/>
      <c r="BW13" s="153"/>
      <c r="BX13" s="41">
        <f t="shared" si="6"/>
        <v>-480</v>
      </c>
    </row>
    <row r="14" spans="1:77">
      <c r="A14" s="76">
        <v>11</v>
      </c>
      <c r="B14" s="179" t="s">
        <v>110</v>
      </c>
      <c r="C14" s="179" t="s">
        <v>111</v>
      </c>
      <c r="D14" s="179" t="s">
        <v>112</v>
      </c>
      <c r="E14" s="179" t="s">
        <v>112</v>
      </c>
      <c r="F14" s="179" t="s">
        <v>113</v>
      </c>
      <c r="G14" s="199" t="s">
        <v>127</v>
      </c>
      <c r="H14" s="143"/>
      <c r="I14" s="179" t="s">
        <v>128</v>
      </c>
      <c r="J14" s="179" t="s">
        <v>116</v>
      </c>
      <c r="K14" s="145" t="str">
        <f t="shared" si="1"/>
        <v>51</v>
      </c>
      <c r="L14" s="201">
        <v>510105</v>
      </c>
      <c r="M14" s="199" t="s">
        <v>167</v>
      </c>
      <c r="N14" s="202">
        <v>1700</v>
      </c>
      <c r="O14" s="203">
        <v>1</v>
      </c>
      <c r="P14" s="202" t="s">
        <v>168</v>
      </c>
      <c r="Q14" s="202" t="s">
        <v>168</v>
      </c>
      <c r="R14" s="149">
        <f t="shared" si="0"/>
        <v>101808</v>
      </c>
      <c r="S14" s="150">
        <v>8358.92</v>
      </c>
      <c r="T14" s="151">
        <f>+ROUND((SUMIFS(MODIFICACIONES!K:K,MODIFICACIONES!L:L,POA!$T$3,MODIFICACIONES!D:D,POA!A14)+POA!S14),2)</f>
        <v>8358.92</v>
      </c>
      <c r="U14" s="150">
        <v>8358.92</v>
      </c>
      <c r="V14" s="151">
        <f>+ROUND((SUMIFS(MODIFICACIONES!K:K,MODIFICACIONES!L:L,POA!$V$3,MODIFICACIONES!D:D,POA!A14)+POA!U14),2)</f>
        <v>8358.92</v>
      </c>
      <c r="W14" s="150">
        <v>8358.92</v>
      </c>
      <c r="X14" s="151">
        <f>+ROUND((SUMIFS(MODIFICACIONES!K:K,MODIFICACIONES!L:L,POA!$X$3,MODIFICACIONES!D:D,POA!A14)+POA!W14),2)</f>
        <v>8358.92</v>
      </c>
      <c r="Y14" s="150">
        <v>8358.92</v>
      </c>
      <c r="Z14" s="151">
        <f>+ROUND((SUMIFS(MODIFICACIONES!K:K,MODIFICACIONES!L:L,POA!$Z$3,MODIFICACIONES!D:D,POA!A14)+POA!Y14),2)</f>
        <v>8358.92</v>
      </c>
      <c r="AA14" s="150">
        <v>8358.92</v>
      </c>
      <c r="AB14" s="151">
        <f>+ROUND((SUMIFS(MODIFICACIONES!K:K,MODIFICACIONES!L:L,POA!$AB$3,MODIFICACIONES!D:D,POA!A14)+POA!AA14),2)</f>
        <v>8358.92</v>
      </c>
      <c r="AC14" s="150">
        <v>8358.92</v>
      </c>
      <c r="AD14" s="151">
        <f>+ROUND((SUMIFS(MODIFICACIONES!K:K,MODIFICACIONES!L:L,POA!$AD$3,MODIFICACIONES!D:D,POA!A14)+POA!AC14),2)</f>
        <v>8358.92</v>
      </c>
      <c r="AE14" s="150">
        <v>8358.92</v>
      </c>
      <c r="AF14" s="151">
        <f>+ROUND((SUMIFS(MODIFICACIONES!K:K,MODIFICACIONES!L:L,POA!$AF$3,MODIFICACIONES!D:D,POA!A14)+POA!AE14),2)</f>
        <v>8358.92</v>
      </c>
      <c r="AG14" s="150">
        <v>8358.92</v>
      </c>
      <c r="AH14" s="151">
        <f>+ROUND((SUMIFS(MODIFICACIONES!K:K,MODIFICACIONES!L:L,POA!$AH$3,MODIFICACIONES!D:D,POA!A14)+POA!AG14),2)</f>
        <v>8358.92</v>
      </c>
      <c r="AI14" s="150">
        <v>8358.92</v>
      </c>
      <c r="AJ14" s="151">
        <f>+ROUND((SUMIFS(MODIFICACIONES!K:K,MODIFICACIONES!L:L,POA!$AJ$3,MODIFICACIONES!D:D,POA!A14)+POA!AI14),2)</f>
        <v>8358.92</v>
      </c>
      <c r="AK14" s="150">
        <v>8358.92</v>
      </c>
      <c r="AL14" s="151">
        <f>+ROUND((SUMIFS(MODIFICACIONES!K:K,MODIFICACIONES!L:L,POA!$AL$3,MODIFICACIONES!D:D,POA!A14)+POA!AK14),2)</f>
        <v>8358.92</v>
      </c>
      <c r="AM14" s="150">
        <v>8358.9</v>
      </c>
      <c r="AN14" s="151">
        <f>+ROUND((SUMIFS(MODIFICACIONES!K:K,MODIFICACIONES!L:L,POA!$AN$3,MODIFICACIONES!D:D,POA!A14)+POA!AM14),2)</f>
        <v>8358.9</v>
      </c>
      <c r="AO14" s="150">
        <v>8358.9</v>
      </c>
      <c r="AP14" s="151">
        <f>+ROUND((SUMIFS(MODIFICACIONES!K:K,MODIFICACIONES!L:L,POA!$AP$3,MODIFICACIONES!D:D,POA!A14)+POA!AO14),2)</f>
        <v>9859.9</v>
      </c>
      <c r="AQ14" s="150">
        <v>0</v>
      </c>
      <c r="AR14" s="150">
        <f>+SUMIFS(CERTIFICACIONES!H:H,CERTIFICACIONES!A:A,POA!A14,CERTIFICACIONES!I:I,"ACTIVA")</f>
        <v>101808</v>
      </c>
      <c r="AS14" s="150">
        <f>+SUMIFS(CERTIFICACIONES!P:P,CERTIFICACIONES!A:A,POA!A14)</f>
        <v>0</v>
      </c>
      <c r="AT14" s="150">
        <f>+SUMIFS(CERTIFICACIONES!Q:Q,CERTIFICACIONES!A:A,POA!A14)</f>
        <v>0</v>
      </c>
      <c r="AU14" s="150">
        <f>+SUMIFS(CERTIFICACIONES!R:R,CERTIFICACIONES!A:A,POA!A14)</f>
        <v>42420</v>
      </c>
      <c r="AV14" s="150">
        <f>+SUMIFS(CERTIFICACIONES!T:T,CERTIFICACIONES!A:A,POA!A14)</f>
        <v>0</v>
      </c>
      <c r="AW14" s="150"/>
      <c r="AX14" s="150">
        <f t="shared" si="2"/>
        <v>0</v>
      </c>
      <c r="AY14" s="150">
        <f t="shared" si="3"/>
        <v>-42420</v>
      </c>
      <c r="AZ14" s="150">
        <f t="shared" si="4"/>
        <v>0</v>
      </c>
      <c r="BA14" s="150">
        <f t="shared" si="5"/>
        <v>101808</v>
      </c>
      <c r="BB14" s="150"/>
      <c r="BC14" s="152"/>
      <c r="BD14" s="150"/>
      <c r="BE14" s="153"/>
      <c r="BF14" s="153"/>
      <c r="BG14" s="153"/>
      <c r="BH14" s="153"/>
      <c r="BI14" s="153"/>
      <c r="BJ14" s="153"/>
      <c r="BK14" s="153"/>
      <c r="BL14" s="153"/>
      <c r="BM14" s="153"/>
      <c r="BN14" s="153"/>
      <c r="BO14" s="153"/>
      <c r="BP14" s="156"/>
      <c r="BQ14" s="153"/>
      <c r="BR14" s="153"/>
      <c r="BS14" s="153"/>
      <c r="BT14" s="153"/>
      <c r="BU14" s="153"/>
      <c r="BV14" s="153"/>
      <c r="BW14" s="153"/>
      <c r="BX14" s="41">
        <f t="shared" si="6"/>
        <v>0</v>
      </c>
    </row>
    <row r="15" spans="1:77">
      <c r="A15" s="76">
        <v>12</v>
      </c>
      <c r="B15" s="179" t="s">
        <v>110</v>
      </c>
      <c r="C15" s="179" t="s">
        <v>111</v>
      </c>
      <c r="D15" s="179" t="s">
        <v>112</v>
      </c>
      <c r="E15" s="179" t="s">
        <v>112</v>
      </c>
      <c r="F15" s="179" t="s">
        <v>113</v>
      </c>
      <c r="G15" s="199" t="s">
        <v>127</v>
      </c>
      <c r="H15" s="143"/>
      <c r="I15" s="171" t="s">
        <v>129</v>
      </c>
      <c r="J15" s="179" t="s">
        <v>116</v>
      </c>
      <c r="K15" s="145" t="str">
        <f t="shared" si="1"/>
        <v>51</v>
      </c>
      <c r="L15" s="201">
        <v>510106</v>
      </c>
      <c r="M15" s="199" t="s">
        <v>169</v>
      </c>
      <c r="N15" s="202">
        <v>1700</v>
      </c>
      <c r="O15" s="203">
        <v>1</v>
      </c>
      <c r="P15" s="202" t="s">
        <v>168</v>
      </c>
      <c r="Q15" s="202" t="s">
        <v>168</v>
      </c>
      <c r="R15" s="149">
        <f t="shared" si="0"/>
        <v>28211.42</v>
      </c>
      <c r="S15" s="150">
        <v>1788</v>
      </c>
      <c r="T15" s="151">
        <f>+ROUND((SUMIFS(MODIFICACIONES!K:K,MODIFICACIONES!L:L,POA!$T$3,MODIFICACIONES!D:D,POA!A15)+POA!S15),2)</f>
        <v>1788</v>
      </c>
      <c r="U15" s="150">
        <v>1788</v>
      </c>
      <c r="V15" s="151">
        <f>+ROUND((SUMIFS(MODIFICACIONES!K:K,MODIFICACIONES!L:L,POA!$V$3,MODIFICACIONES!D:D,POA!A15)+POA!U15),2)</f>
        <v>1788</v>
      </c>
      <c r="W15" s="150">
        <v>1788</v>
      </c>
      <c r="X15" s="151">
        <f>+ROUND((SUMIFS(MODIFICACIONES!K:K,MODIFICACIONES!L:L,POA!$X$3,MODIFICACIONES!D:D,POA!A15)+POA!W15),2)</f>
        <v>1788</v>
      </c>
      <c r="Y15" s="150">
        <v>1788</v>
      </c>
      <c r="Z15" s="151">
        <f>+ROUND((SUMIFS(MODIFICACIONES!K:K,MODIFICACIONES!L:L,POA!$Z$3,MODIFICACIONES!D:D,POA!A15)+POA!Y15),2)</f>
        <v>1788</v>
      </c>
      <c r="AA15" s="150">
        <v>1788</v>
      </c>
      <c r="AB15" s="151">
        <f>+ROUND((SUMIFS(MODIFICACIONES!K:K,MODIFICACIONES!L:L,POA!$AB$3,MODIFICACIONES!D:D,POA!A15)+POA!AA15),2)</f>
        <v>1788</v>
      </c>
      <c r="AC15" s="150">
        <v>1788</v>
      </c>
      <c r="AD15" s="151">
        <f>+ROUND((SUMIFS(MODIFICACIONES!K:K,MODIFICACIONES!L:L,POA!$AD$3,MODIFICACIONES!D:D,POA!A15)+POA!AC15),2)</f>
        <v>8543.42</v>
      </c>
      <c r="AE15" s="150">
        <v>1788</v>
      </c>
      <c r="AF15" s="151">
        <f>+ROUND((SUMIFS(MODIFICACIONES!K:K,MODIFICACIONES!L:L,POA!$AF$3,MODIFICACIONES!D:D,POA!A15)+POA!AE15),2)</f>
        <v>1788</v>
      </c>
      <c r="AG15" s="150">
        <v>1788</v>
      </c>
      <c r="AH15" s="151">
        <f>+ROUND((SUMIFS(MODIFICACIONES!K:K,MODIFICACIONES!L:L,POA!$AH$3,MODIFICACIONES!D:D,POA!A15)+POA!AG15),2)</f>
        <v>1788</v>
      </c>
      <c r="AI15" s="150">
        <v>1788</v>
      </c>
      <c r="AJ15" s="151">
        <f>+ROUND((SUMIFS(MODIFICACIONES!K:K,MODIFICACIONES!L:L,POA!$AJ$3,MODIFICACIONES!D:D,POA!A15)+POA!AI15),2)</f>
        <v>1788</v>
      </c>
      <c r="AK15" s="150">
        <v>1788</v>
      </c>
      <c r="AL15" s="151">
        <f>+ROUND((SUMIFS(MODIFICACIONES!K:K,MODIFICACIONES!L:L,POA!$AL$3,MODIFICACIONES!D:D,POA!A15)+POA!AK15),2)</f>
        <v>1788</v>
      </c>
      <c r="AM15" s="150">
        <v>1788</v>
      </c>
      <c r="AN15" s="151">
        <f>+ROUND((SUMIFS(MODIFICACIONES!K:K,MODIFICACIONES!L:L,POA!$AN$3,MODIFICACIONES!D:D,POA!A15)+POA!AM15),2)</f>
        <v>1788</v>
      </c>
      <c r="AO15" s="150">
        <v>1788</v>
      </c>
      <c r="AP15" s="151">
        <f>+ROUND((SUMIFS(MODIFICACIONES!K:K,MODIFICACIONES!L:L,POA!$AP$3,MODIFICACIONES!D:D,POA!A15)+POA!AO15),2)</f>
        <v>1788</v>
      </c>
      <c r="AQ15" s="150">
        <v>0</v>
      </c>
      <c r="AR15" s="150">
        <f>+SUMIFS(CERTIFICACIONES!H:H,CERTIFICACIONES!A:A,POA!A15,CERTIFICACIONES!I:I,"ACTIVA")</f>
        <v>27246.36</v>
      </c>
      <c r="AS15" s="150">
        <f>+SUMIFS(CERTIFICACIONES!P:P,CERTIFICACIONES!A:A,POA!A15)</f>
        <v>0</v>
      </c>
      <c r="AT15" s="150">
        <f>+SUMIFS(CERTIFICACIONES!Q:Q,CERTIFICACIONES!A:A,POA!A15)</f>
        <v>0</v>
      </c>
      <c r="AU15" s="150">
        <f>+SUMIFS(CERTIFICACIONES!R:R,CERTIFICACIONES!A:A,POA!A15)</f>
        <v>8940</v>
      </c>
      <c r="AV15" s="150">
        <f>+SUMIFS(CERTIFICACIONES!T:T,CERTIFICACIONES!A:A,POA!A15)</f>
        <v>0</v>
      </c>
      <c r="AW15" s="150"/>
      <c r="AX15" s="150">
        <f t="shared" si="2"/>
        <v>965.05999999999767</v>
      </c>
      <c r="AY15" s="150">
        <f t="shared" si="3"/>
        <v>-8940</v>
      </c>
      <c r="AZ15" s="150">
        <f t="shared" si="4"/>
        <v>0</v>
      </c>
      <c r="BA15" s="150">
        <f t="shared" si="5"/>
        <v>28211.42</v>
      </c>
      <c r="BB15" s="150"/>
      <c r="BC15" s="152"/>
      <c r="BD15" s="150"/>
      <c r="BE15" s="153"/>
      <c r="BF15" s="154"/>
      <c r="BG15" s="154"/>
      <c r="BH15" s="153"/>
      <c r="BI15" s="153"/>
      <c r="BJ15" s="153"/>
      <c r="BK15" s="155"/>
      <c r="BL15" s="155"/>
      <c r="BM15" s="155"/>
      <c r="BN15" s="155"/>
      <c r="BO15" s="155"/>
      <c r="BP15" s="156"/>
      <c r="BQ15" s="153"/>
      <c r="BR15" s="153"/>
      <c r="BS15" s="153"/>
      <c r="BT15" s="153"/>
      <c r="BU15" s="153"/>
      <c r="BV15" s="153"/>
      <c r="BW15" s="153"/>
      <c r="BX15" s="41">
        <f t="shared" si="6"/>
        <v>965.05999999999767</v>
      </c>
    </row>
    <row r="16" spans="1:77">
      <c r="A16" s="76">
        <v>13</v>
      </c>
      <c r="B16" s="179" t="s">
        <v>110</v>
      </c>
      <c r="C16" s="179" t="s">
        <v>111</v>
      </c>
      <c r="D16" s="179" t="s">
        <v>112</v>
      </c>
      <c r="E16" s="179" t="s">
        <v>112</v>
      </c>
      <c r="F16" s="179" t="s">
        <v>113</v>
      </c>
      <c r="G16" s="199" t="s">
        <v>127</v>
      </c>
      <c r="H16" s="143"/>
      <c r="I16" s="171" t="s">
        <v>130</v>
      </c>
      <c r="J16" s="179" t="s">
        <v>116</v>
      </c>
      <c r="K16" s="145" t="str">
        <f t="shared" si="1"/>
        <v>51</v>
      </c>
      <c r="L16" s="201">
        <v>510203</v>
      </c>
      <c r="M16" s="199" t="s">
        <v>170</v>
      </c>
      <c r="N16" s="202">
        <v>1700</v>
      </c>
      <c r="O16" s="203">
        <v>1</v>
      </c>
      <c r="P16" s="202" t="s">
        <v>168</v>
      </c>
      <c r="Q16" s="202" t="s">
        <v>168</v>
      </c>
      <c r="R16" s="149">
        <f t="shared" si="0"/>
        <v>20728.09</v>
      </c>
      <c r="S16" s="150">
        <v>4810.67</v>
      </c>
      <c r="T16" s="151">
        <f>+ROUND((SUMIFS(MODIFICACIONES!K:K,MODIFICACIONES!L:L,POA!$T$3,MODIFICACIONES!D:D,POA!A16)+POA!S16),2)</f>
        <v>4810.67</v>
      </c>
      <c r="U16" s="150">
        <v>4810.67</v>
      </c>
      <c r="V16" s="151">
        <f>+ROUND((SUMIFS(MODIFICACIONES!K:K,MODIFICACIONES!L:L,POA!$V$3,MODIFICACIONES!D:D,POA!A16)+POA!U16),2)</f>
        <v>4810.67</v>
      </c>
      <c r="W16" s="150">
        <v>4810.67</v>
      </c>
      <c r="X16" s="151">
        <f>+ROUND((SUMIFS(MODIFICACIONES!K:K,MODIFICACIONES!L:L,POA!$X$3,MODIFICACIONES!D:D,POA!A16)+POA!W16),2)</f>
        <v>4810.67</v>
      </c>
      <c r="Y16" s="150">
        <v>4810.67</v>
      </c>
      <c r="Z16" s="151">
        <f>+ROUND((SUMIFS(MODIFICACIONES!K:K,MODIFICACIONES!L:L,POA!$Z$3,MODIFICACIONES!D:D,POA!A16)+POA!Y16),2)</f>
        <v>4810.67</v>
      </c>
      <c r="AA16" s="150">
        <v>4810.67</v>
      </c>
      <c r="AB16" s="151">
        <f>+ROUND((SUMIFS(MODIFICACIONES!K:K,MODIFICACIONES!L:L,POA!$AB$3,MODIFICACIONES!D:D,POA!A16)+POA!AA16),2)</f>
        <v>1485.36</v>
      </c>
      <c r="AC16" s="150">
        <v>4810.67</v>
      </c>
      <c r="AD16" s="151">
        <f>+ROUND((SUMIFS(MODIFICACIONES!K:K,MODIFICACIONES!L:L,POA!$AD$3,MODIFICACIONES!D:D,POA!A16)+POA!AC16),2)</f>
        <v>0</v>
      </c>
      <c r="AE16" s="150">
        <v>4810.67</v>
      </c>
      <c r="AF16" s="151">
        <f>+ROUND((SUMIFS(MODIFICACIONES!K:K,MODIFICACIONES!L:L,POA!$AF$3,MODIFICACIONES!D:D,POA!A16)+POA!AE16),2)</f>
        <v>0</v>
      </c>
      <c r="AG16" s="150">
        <v>4810.67</v>
      </c>
      <c r="AH16" s="151">
        <f>+ROUND((SUMIFS(MODIFICACIONES!K:K,MODIFICACIONES!L:L,POA!$AH$3,MODIFICACIONES!D:D,POA!A16)+POA!AG16),2)</f>
        <v>0</v>
      </c>
      <c r="AI16" s="150">
        <v>4810.67</v>
      </c>
      <c r="AJ16" s="151">
        <f>+ROUND((SUMIFS(MODIFICACIONES!K:K,MODIFICACIONES!L:L,POA!$AJ$3,MODIFICACIONES!D:D,POA!A16)+POA!AI16),2)</f>
        <v>0</v>
      </c>
      <c r="AK16" s="150">
        <v>4810.67</v>
      </c>
      <c r="AL16" s="151">
        <f>+ROUND((SUMIFS(MODIFICACIONES!K:K,MODIFICACIONES!L:L,POA!$AL$3,MODIFICACIONES!D:D,POA!A16)+POA!AK16),2)</f>
        <v>0</v>
      </c>
      <c r="AM16" s="150">
        <v>4810.68</v>
      </c>
      <c r="AN16" s="151">
        <f>+ROUND((SUMIFS(MODIFICACIONES!K:K,MODIFICACIONES!L:L,POA!$AN$3,MODIFICACIONES!D:D,POA!A16)+POA!AM16),2)</f>
        <v>0.01</v>
      </c>
      <c r="AO16" s="150">
        <v>4810.71</v>
      </c>
      <c r="AP16" s="151">
        <f>+ROUND((SUMIFS(MODIFICACIONES!K:K,MODIFICACIONES!L:L,POA!$AP$3,MODIFICACIONES!D:D,POA!A16)+POA!AO16),2)</f>
        <v>0.04</v>
      </c>
      <c r="AQ16" s="150">
        <v>0</v>
      </c>
      <c r="AR16" s="150">
        <f>+SUMIFS(CERTIFICACIONES!H:H,CERTIFICACIONES!A:A,POA!A16,CERTIFICACIONES!I:I,"ACTIVA")</f>
        <v>20245.559999999998</v>
      </c>
      <c r="AS16" s="150">
        <f>+SUMIFS(CERTIFICACIONES!P:P,CERTIFICACIONES!A:A,POA!A16)</f>
        <v>0</v>
      </c>
      <c r="AT16" s="150">
        <f>+SUMIFS(CERTIFICACIONES!Q:Q,CERTIFICACIONES!A:A,POA!A16)</f>
        <v>0</v>
      </c>
      <c r="AU16" s="150">
        <f>+SUMIFS(CERTIFICACIONES!R:R,CERTIFICACIONES!A:A,POA!A16)</f>
        <v>3460.61</v>
      </c>
      <c r="AV16" s="150">
        <f>+SUMIFS(CERTIFICACIONES!T:T,CERTIFICACIONES!A:A,POA!A16)</f>
        <v>0</v>
      </c>
      <c r="AW16" s="150"/>
      <c r="AX16" s="150">
        <f t="shared" si="2"/>
        <v>482.53000000000247</v>
      </c>
      <c r="AY16" s="150">
        <f t="shared" si="3"/>
        <v>-3460.61</v>
      </c>
      <c r="AZ16" s="150">
        <f t="shared" si="4"/>
        <v>0</v>
      </c>
      <c r="BA16" s="150">
        <f t="shared" si="5"/>
        <v>20728.09</v>
      </c>
      <c r="BB16" s="150"/>
      <c r="BC16" s="152"/>
      <c r="BD16" s="150"/>
      <c r="BE16" s="153"/>
      <c r="BF16" s="154"/>
      <c r="BG16" s="154"/>
      <c r="BH16" s="153"/>
      <c r="BI16" s="153"/>
      <c r="BJ16" s="153"/>
      <c r="BK16" s="155"/>
      <c r="BL16" s="155"/>
      <c r="BM16" s="155"/>
      <c r="BN16" s="155"/>
      <c r="BO16" s="155"/>
      <c r="BP16" s="156"/>
      <c r="BQ16" s="153"/>
      <c r="BR16" s="153"/>
      <c r="BS16" s="153"/>
      <c r="BT16" s="153"/>
      <c r="BU16" s="153"/>
      <c r="BV16" s="153"/>
      <c r="BW16" s="153"/>
      <c r="BX16" s="41">
        <f t="shared" si="6"/>
        <v>482.53000000000247</v>
      </c>
    </row>
    <row r="17" spans="1:76">
      <c r="A17" s="76">
        <v>14</v>
      </c>
      <c r="B17" s="179" t="s">
        <v>110</v>
      </c>
      <c r="C17" s="179" t="s">
        <v>111</v>
      </c>
      <c r="D17" s="179" t="s">
        <v>112</v>
      </c>
      <c r="E17" s="179" t="s">
        <v>112</v>
      </c>
      <c r="F17" s="179" t="s">
        <v>113</v>
      </c>
      <c r="G17" s="199" t="s">
        <v>127</v>
      </c>
      <c r="H17" s="143"/>
      <c r="I17" s="171" t="s">
        <v>131</v>
      </c>
      <c r="J17" s="179" t="s">
        <v>116</v>
      </c>
      <c r="K17" s="145" t="str">
        <f t="shared" si="1"/>
        <v>51</v>
      </c>
      <c r="L17" s="201">
        <v>510204</v>
      </c>
      <c r="M17" s="199" t="s">
        <v>171</v>
      </c>
      <c r="N17" s="202">
        <v>1700</v>
      </c>
      <c r="O17" s="203">
        <v>1</v>
      </c>
      <c r="P17" s="202" t="s">
        <v>168</v>
      </c>
      <c r="Q17" s="202" t="s">
        <v>168</v>
      </c>
      <c r="R17" s="149">
        <f t="shared" si="0"/>
        <v>6567</v>
      </c>
      <c r="S17" s="150">
        <v>1445.5</v>
      </c>
      <c r="T17" s="151">
        <f>+ROUND((SUMIFS(MODIFICACIONES!K:K,MODIFICACIONES!L:L,POA!$T$3,MODIFICACIONES!D:D,POA!A17)+POA!S17),2)</f>
        <v>1445.5</v>
      </c>
      <c r="U17" s="150">
        <v>1445.5</v>
      </c>
      <c r="V17" s="151">
        <f>+ROUND((SUMIFS(MODIFICACIONES!K:K,MODIFICACIONES!L:L,POA!$V$3,MODIFICACIONES!D:D,POA!A17)+POA!U17),2)</f>
        <v>1445.5</v>
      </c>
      <c r="W17" s="150">
        <v>1445.5</v>
      </c>
      <c r="X17" s="151">
        <f>+ROUND((SUMIFS(MODIFICACIONES!K:K,MODIFICACIONES!L:L,POA!$X$3,MODIFICACIONES!D:D,POA!A17)+POA!W17),2)</f>
        <v>1445.5</v>
      </c>
      <c r="Y17" s="150">
        <v>1445.5</v>
      </c>
      <c r="Z17" s="151">
        <f>+ROUND((SUMIFS(MODIFICACIONES!K:K,MODIFICACIONES!L:L,POA!$Z$3,MODIFICACIONES!D:D,POA!A17)+POA!Y17),2)</f>
        <v>1445.5</v>
      </c>
      <c r="AA17" s="150">
        <v>1445.5</v>
      </c>
      <c r="AB17" s="151">
        <f>+ROUND((SUMIFS(MODIFICACIONES!K:K,MODIFICACIONES!L:L,POA!$AB$3,MODIFICACIONES!D:D,POA!A17)+POA!AA17),2)</f>
        <v>720</v>
      </c>
      <c r="AC17" s="150">
        <v>1445.5</v>
      </c>
      <c r="AD17" s="151">
        <f>+ROUND((SUMIFS(MODIFICACIONES!K:K,MODIFICACIONES!L:L,POA!$AD$3,MODIFICACIONES!D:D,POA!A17)+POA!AC17),2)</f>
        <v>65</v>
      </c>
      <c r="AE17" s="150">
        <v>1445.5</v>
      </c>
      <c r="AF17" s="151">
        <f>+ROUND((SUMIFS(MODIFICACIONES!K:K,MODIFICACIONES!L:L,POA!$AF$3,MODIFICACIONES!D:D,POA!A17)+POA!AE17),2)</f>
        <v>0</v>
      </c>
      <c r="AG17" s="150">
        <v>1445.5</v>
      </c>
      <c r="AH17" s="151">
        <f>+ROUND((SUMIFS(MODIFICACIONES!K:K,MODIFICACIONES!L:L,POA!$AH$3,MODIFICACIONES!D:D,POA!A17)+POA!AG17),2)</f>
        <v>0</v>
      </c>
      <c r="AI17" s="150">
        <v>1445.5</v>
      </c>
      <c r="AJ17" s="151">
        <f>+ROUND((SUMIFS(MODIFICACIONES!K:K,MODIFICACIONES!L:L,POA!$AJ$3,MODIFICACIONES!D:D,POA!A17)+POA!AI17),2)</f>
        <v>0</v>
      </c>
      <c r="AK17" s="150">
        <v>1445.5</v>
      </c>
      <c r="AL17" s="151">
        <f>+ROUND((SUMIFS(MODIFICACIONES!K:K,MODIFICACIONES!L:L,POA!$AL$3,MODIFICACIONES!D:D,POA!A17)+POA!AK17),2)</f>
        <v>0</v>
      </c>
      <c r="AM17" s="150">
        <v>1445.5</v>
      </c>
      <c r="AN17" s="151">
        <f>+ROUND((SUMIFS(MODIFICACIONES!K:K,MODIFICACIONES!L:L,POA!$AN$3,MODIFICACIONES!D:D,POA!A17)+POA!AM17),2)</f>
        <v>0</v>
      </c>
      <c r="AO17" s="150">
        <v>1445.5</v>
      </c>
      <c r="AP17" s="151">
        <f>+ROUND((SUMIFS(MODIFICACIONES!K:K,MODIFICACIONES!L:L,POA!$AP$3,MODIFICACIONES!D:D,POA!A17)+POA!AO17),2)</f>
        <v>0</v>
      </c>
      <c r="AQ17" s="150">
        <v>0</v>
      </c>
      <c r="AR17" s="150">
        <f>+SUMIFS(CERTIFICACIONES!H:H,CERTIFICACIONES!A:A,POA!A17,CERTIFICACIONES!I:I,"ACTIVA")</f>
        <v>6332</v>
      </c>
      <c r="AS17" s="150">
        <f>+SUMIFS(CERTIFICACIONES!P:P,CERTIFICACIONES!A:A,POA!A17)</f>
        <v>0</v>
      </c>
      <c r="AT17" s="150">
        <f>+SUMIFS(CERTIFICACIONES!Q:Q,CERTIFICACIONES!A:A,POA!A17)</f>
        <v>0</v>
      </c>
      <c r="AU17" s="150">
        <f>+SUMIFS(CERTIFICACIONES!R:R,CERTIFICACIONES!A:A,POA!A17)</f>
        <v>763.81</v>
      </c>
      <c r="AV17" s="150">
        <f>+SUMIFS(CERTIFICACIONES!T:T,CERTIFICACIONES!A:A,POA!A17)</f>
        <v>0</v>
      </c>
      <c r="AW17" s="150"/>
      <c r="AX17" s="150">
        <f t="shared" si="2"/>
        <v>235</v>
      </c>
      <c r="AY17" s="150">
        <f t="shared" si="3"/>
        <v>-763.81</v>
      </c>
      <c r="AZ17" s="150">
        <f t="shared" si="4"/>
        <v>0</v>
      </c>
      <c r="BA17" s="150">
        <f t="shared" si="5"/>
        <v>6567</v>
      </c>
      <c r="BB17" s="150"/>
      <c r="BC17" s="152"/>
      <c r="BD17" s="150"/>
      <c r="BE17" s="153"/>
      <c r="BF17" s="154"/>
      <c r="BG17" s="154"/>
      <c r="BH17" s="153"/>
      <c r="BI17" s="153"/>
      <c r="BJ17" s="153"/>
      <c r="BK17" s="155"/>
      <c r="BL17" s="155"/>
      <c r="BM17" s="155"/>
      <c r="BN17" s="155"/>
      <c r="BO17" s="155"/>
      <c r="BP17" s="156"/>
      <c r="BQ17" s="153"/>
      <c r="BR17" s="153"/>
      <c r="BS17" s="153"/>
      <c r="BT17" s="153"/>
      <c r="BU17" s="153"/>
      <c r="BV17" s="153"/>
      <c r="BW17" s="153"/>
      <c r="BX17" s="41">
        <f t="shared" si="6"/>
        <v>235</v>
      </c>
    </row>
    <row r="18" spans="1:76">
      <c r="A18" s="76">
        <v>15</v>
      </c>
      <c r="B18" s="179" t="s">
        <v>110</v>
      </c>
      <c r="C18" s="179" t="s">
        <v>111</v>
      </c>
      <c r="D18" s="179" t="s">
        <v>112</v>
      </c>
      <c r="E18" s="179" t="s">
        <v>112</v>
      </c>
      <c r="F18" s="179" t="s">
        <v>113</v>
      </c>
      <c r="G18" s="199" t="s">
        <v>127</v>
      </c>
      <c r="H18" s="143"/>
      <c r="I18" s="179" t="s">
        <v>132</v>
      </c>
      <c r="J18" s="179" t="s">
        <v>116</v>
      </c>
      <c r="K18" s="145" t="str">
        <f t="shared" si="1"/>
        <v>51</v>
      </c>
      <c r="L18" s="201">
        <v>510304</v>
      </c>
      <c r="M18" s="199" t="s">
        <v>172</v>
      </c>
      <c r="N18" s="202">
        <v>1700</v>
      </c>
      <c r="O18" s="203">
        <v>1</v>
      </c>
      <c r="P18" s="202" t="s">
        <v>168</v>
      </c>
      <c r="Q18" s="202" t="s">
        <v>168</v>
      </c>
      <c r="R18" s="149">
        <f t="shared" si="0"/>
        <v>1188</v>
      </c>
      <c r="S18" s="150">
        <v>33</v>
      </c>
      <c r="T18" s="151">
        <f>+ROUND((SUMIFS(MODIFICACIONES!K:K,MODIFICACIONES!L:L,POA!$T$3,MODIFICACIONES!D:D,POA!A18)+POA!S18),2)</f>
        <v>33</v>
      </c>
      <c r="U18" s="150">
        <v>33</v>
      </c>
      <c r="V18" s="151">
        <f>+ROUND((SUMIFS(MODIFICACIONES!K:K,MODIFICACIONES!L:L,POA!$V$3,MODIFICACIONES!D:D,POA!A18)+POA!U18),2)</f>
        <v>33</v>
      </c>
      <c r="W18" s="150">
        <v>33</v>
      </c>
      <c r="X18" s="151">
        <f>+ROUND((SUMIFS(MODIFICACIONES!K:K,MODIFICACIONES!L:L,POA!$X$3,MODIFICACIONES!D:D,POA!A18)+POA!W18),2)</f>
        <v>33</v>
      </c>
      <c r="Y18" s="150">
        <v>33</v>
      </c>
      <c r="Z18" s="151">
        <f>+ROUND((SUMIFS(MODIFICACIONES!K:K,MODIFICACIONES!L:L,POA!$Z$3,MODIFICACIONES!D:D,POA!A18)+POA!Y18),2)</f>
        <v>33</v>
      </c>
      <c r="AA18" s="150">
        <v>33</v>
      </c>
      <c r="AB18" s="151">
        <f>+ROUND((SUMIFS(MODIFICACIONES!K:K,MODIFICACIONES!L:L,POA!$AB$3,MODIFICACIONES!D:D,POA!A18)+POA!AA18),2)</f>
        <v>33</v>
      </c>
      <c r="AC18" s="150">
        <v>33</v>
      </c>
      <c r="AD18" s="151">
        <f>+ROUND((SUMIFS(MODIFICACIONES!K:K,MODIFICACIONES!L:L,POA!$AD$3,MODIFICACIONES!D:D,POA!A18)+POA!AC18),2)</f>
        <v>33</v>
      </c>
      <c r="AE18" s="150">
        <v>33</v>
      </c>
      <c r="AF18" s="151">
        <f>+ROUND((SUMIFS(MODIFICACIONES!K:K,MODIFICACIONES!L:L,POA!$AF$3,MODIFICACIONES!D:D,POA!A18)+POA!AE18),2)</f>
        <v>33</v>
      </c>
      <c r="AG18" s="150">
        <v>33</v>
      </c>
      <c r="AH18" s="151">
        <f>+ROUND((SUMIFS(MODIFICACIONES!K:K,MODIFICACIONES!L:L,POA!$AH$3,MODIFICACIONES!D:D,POA!A18)+POA!AG18),2)</f>
        <v>33</v>
      </c>
      <c r="AI18" s="150">
        <v>33</v>
      </c>
      <c r="AJ18" s="151">
        <f>+ROUND((SUMIFS(MODIFICACIONES!K:K,MODIFICACIONES!L:L,POA!$AJ$3,MODIFICACIONES!D:D,POA!A18)+POA!AI18),2)</f>
        <v>33</v>
      </c>
      <c r="AK18" s="150">
        <v>33</v>
      </c>
      <c r="AL18" s="151">
        <f>+ROUND((SUMIFS(MODIFICACIONES!K:K,MODIFICACIONES!L:L,POA!$AL$3,MODIFICACIONES!D:D,POA!A18)+POA!AK18),2)</f>
        <v>33</v>
      </c>
      <c r="AM18" s="150">
        <v>33</v>
      </c>
      <c r="AN18" s="151">
        <f>+ROUND((SUMIFS(MODIFICACIONES!K:K,MODIFICACIONES!L:L,POA!$AN$3,MODIFICACIONES!D:D,POA!A18)+POA!AM18),2)</f>
        <v>33</v>
      </c>
      <c r="AO18" s="150">
        <v>33</v>
      </c>
      <c r="AP18" s="151">
        <f>+ROUND((SUMIFS(MODIFICACIONES!K:K,MODIFICACIONES!L:L,POA!$AP$3,MODIFICACIONES!D:D,POA!A18)+POA!AO18),2)</f>
        <v>825</v>
      </c>
      <c r="AQ18" s="150">
        <v>0</v>
      </c>
      <c r="AR18" s="150">
        <f>+SUMIFS(CERTIFICACIONES!H:H,CERTIFICACIONES!A:A,POA!A18,CERTIFICACIONES!I:I,"ACTIVA")</f>
        <v>1107.5</v>
      </c>
      <c r="AS18" s="150">
        <f>+SUMIFS(CERTIFICACIONES!P:P,CERTIFICACIONES!A:A,POA!A18)</f>
        <v>0</v>
      </c>
      <c r="AT18" s="150">
        <f>+SUMIFS(CERTIFICACIONES!Q:Q,CERTIFICACIONES!A:A,POA!A18)</f>
        <v>0</v>
      </c>
      <c r="AU18" s="150">
        <f>+SUMIFS(CERTIFICACIONES!R:R,CERTIFICACIONES!A:A,POA!A18)</f>
        <v>101.5</v>
      </c>
      <c r="AV18" s="150">
        <f>+SUMIFS(CERTIFICACIONES!T:T,CERTIFICACIONES!A:A,POA!A18)</f>
        <v>0</v>
      </c>
      <c r="AW18" s="150"/>
      <c r="AX18" s="150">
        <f t="shared" si="2"/>
        <v>80.5</v>
      </c>
      <c r="AY18" s="150">
        <f t="shared" si="3"/>
        <v>-101.5</v>
      </c>
      <c r="AZ18" s="150">
        <f t="shared" si="4"/>
        <v>0</v>
      </c>
      <c r="BA18" s="150">
        <f t="shared" si="5"/>
        <v>1188</v>
      </c>
      <c r="BB18" s="150"/>
      <c r="BC18" s="152"/>
      <c r="BD18" s="150"/>
      <c r="BE18" s="153"/>
      <c r="BF18" s="154"/>
      <c r="BG18" s="153"/>
      <c r="BH18" s="153"/>
      <c r="BI18" s="153"/>
      <c r="BJ18" s="153"/>
      <c r="BK18" s="155"/>
      <c r="BL18" s="155"/>
      <c r="BM18" s="155"/>
      <c r="BN18" s="155"/>
      <c r="BO18" s="155"/>
      <c r="BP18" s="156"/>
      <c r="BQ18" s="153"/>
      <c r="BR18" s="153"/>
      <c r="BS18" s="153"/>
      <c r="BT18" s="153"/>
      <c r="BU18" s="153"/>
      <c r="BV18" s="153"/>
      <c r="BW18" s="153"/>
      <c r="BX18" s="41">
        <f t="shared" si="6"/>
        <v>80.5</v>
      </c>
    </row>
    <row r="19" spans="1:76">
      <c r="A19" s="76">
        <v>16</v>
      </c>
      <c r="B19" s="179" t="s">
        <v>110</v>
      </c>
      <c r="C19" s="179" t="s">
        <v>111</v>
      </c>
      <c r="D19" s="179" t="s">
        <v>112</v>
      </c>
      <c r="E19" s="179" t="s">
        <v>112</v>
      </c>
      <c r="F19" s="179" t="s">
        <v>113</v>
      </c>
      <c r="G19" s="199" t="s">
        <v>127</v>
      </c>
      <c r="H19" s="143"/>
      <c r="I19" s="179" t="s">
        <v>133</v>
      </c>
      <c r="J19" s="179" t="s">
        <v>116</v>
      </c>
      <c r="K19" s="145" t="str">
        <f t="shared" si="1"/>
        <v>51</v>
      </c>
      <c r="L19" s="201">
        <v>510510</v>
      </c>
      <c r="M19" s="199" t="s">
        <v>173</v>
      </c>
      <c r="N19" s="202">
        <v>1700</v>
      </c>
      <c r="O19" s="203">
        <v>1</v>
      </c>
      <c r="P19" s="202" t="s">
        <v>168</v>
      </c>
      <c r="Q19" s="202" t="s">
        <v>168</v>
      </c>
      <c r="R19" s="149">
        <f t="shared" si="0"/>
        <v>115624</v>
      </c>
      <c r="S19" s="150">
        <v>12378.58</v>
      </c>
      <c r="T19" s="151">
        <f>+ROUND((SUMIFS(MODIFICACIONES!K:K,MODIFICACIONES!L:L,POA!$T$3,MODIFICACIONES!D:D,POA!A19)+POA!S19),2)</f>
        <v>12378.58</v>
      </c>
      <c r="U19" s="150">
        <v>12378.58</v>
      </c>
      <c r="V19" s="151">
        <f>+ROUND((SUMIFS(MODIFICACIONES!K:K,MODIFICACIONES!L:L,POA!$V$3,MODIFICACIONES!D:D,POA!A19)+POA!U19),2)</f>
        <v>12378.58</v>
      </c>
      <c r="W19" s="150">
        <v>12378.58</v>
      </c>
      <c r="X19" s="151">
        <f>+ROUND((SUMIFS(MODIFICACIONES!K:K,MODIFICACIONES!L:L,POA!$X$3,MODIFICACIONES!D:D,POA!A19)+POA!W19),2)</f>
        <v>12378.58</v>
      </c>
      <c r="Y19" s="150">
        <v>12378.58</v>
      </c>
      <c r="Z19" s="151">
        <f>+ROUND((SUMIFS(MODIFICACIONES!K:K,MODIFICACIONES!L:L,POA!$Z$3,MODIFICACIONES!D:D,POA!A19)+POA!Y19),2)</f>
        <v>7878.58</v>
      </c>
      <c r="AA19" s="150">
        <v>12378.58</v>
      </c>
      <c r="AB19" s="151">
        <f>+ROUND((SUMIFS(MODIFICACIONES!K:K,MODIFICACIONES!L:L,POA!$AB$3,MODIFICACIONES!D:D,POA!A19)+POA!AA19),2)</f>
        <v>12378.58</v>
      </c>
      <c r="AC19" s="150">
        <v>12378.58</v>
      </c>
      <c r="AD19" s="151">
        <f>+ROUND((SUMIFS(MODIFICACIONES!K:K,MODIFICACIONES!L:L,POA!$AD$3,MODIFICACIONES!D:D,POA!A19)+POA!AC19),2)</f>
        <v>12378.58</v>
      </c>
      <c r="AE19" s="150">
        <v>12378.58</v>
      </c>
      <c r="AF19" s="151">
        <f>+ROUND((SUMIFS(MODIFICACIONES!K:K,MODIFICACIONES!L:L,POA!$AF$3,MODIFICACIONES!D:D,POA!A19)+POA!AE19),2)</f>
        <v>12378.58</v>
      </c>
      <c r="AG19" s="150">
        <v>12378.58</v>
      </c>
      <c r="AH19" s="151">
        <f>+ROUND((SUMIFS(MODIFICACIONES!K:K,MODIFICACIONES!L:L,POA!$AH$3,MODIFICACIONES!D:D,POA!A19)+POA!AG19),2)</f>
        <v>12378.58</v>
      </c>
      <c r="AI19" s="150">
        <v>12378.58</v>
      </c>
      <c r="AJ19" s="151">
        <f>+ROUND((SUMIFS(MODIFICACIONES!K:K,MODIFICACIONES!L:L,POA!$AJ$3,MODIFICACIONES!D:D,POA!A19)+POA!AI19),2)</f>
        <v>12378.58</v>
      </c>
      <c r="AK19" s="150">
        <v>12378.58</v>
      </c>
      <c r="AL19" s="151">
        <f>+ROUND((SUMIFS(MODIFICACIONES!K:K,MODIFICACIONES!L:L,POA!$AL$3,MODIFICACIONES!D:D,POA!A19)+POA!AK19),2)</f>
        <v>8716.74</v>
      </c>
      <c r="AM19" s="150">
        <v>12378.6</v>
      </c>
      <c r="AN19" s="151">
        <f>+ROUND((SUMIFS(MODIFICACIONES!K:K,MODIFICACIONES!L:L,POA!$AN$3,MODIFICACIONES!D:D,POA!A19)+POA!AM19),2)</f>
        <v>0.02</v>
      </c>
      <c r="AO19" s="150">
        <v>12378.6</v>
      </c>
      <c r="AP19" s="151">
        <f>+ROUND((SUMIFS(MODIFICACIONES!K:K,MODIFICACIONES!L:L,POA!$AP$3,MODIFICACIONES!D:D,POA!A19)+POA!AO19),2)</f>
        <v>0.02</v>
      </c>
      <c r="AQ19" s="150">
        <v>0</v>
      </c>
      <c r="AR19" s="150">
        <f>+SUMIFS(CERTIFICACIONES!H:H,CERTIFICACIONES!A:A,POA!A19,CERTIFICACIONES!I:I,"ACTIVA")</f>
        <v>91108</v>
      </c>
      <c r="AS19" s="150">
        <f>+SUMIFS(CERTIFICACIONES!P:P,CERTIFICACIONES!A:A,POA!A19)</f>
        <v>0</v>
      </c>
      <c r="AT19" s="150">
        <f>+SUMIFS(CERTIFICACIONES!Q:Q,CERTIFICACIONES!A:A,POA!A19)</f>
        <v>0</v>
      </c>
      <c r="AU19" s="150">
        <f>+SUMIFS(CERTIFICACIONES!R:R,CERTIFICACIONES!A:A,POA!A19)</f>
        <v>38930</v>
      </c>
      <c r="AV19" s="150">
        <f>+SUMIFS(CERTIFICACIONES!T:T,CERTIFICACIONES!A:A,POA!A19)</f>
        <v>0</v>
      </c>
      <c r="AW19" s="150"/>
      <c r="AX19" s="150">
        <f t="shared" si="2"/>
        <v>24516</v>
      </c>
      <c r="AY19" s="150">
        <f t="shared" si="3"/>
        <v>-38930</v>
      </c>
      <c r="AZ19" s="150">
        <f t="shared" si="4"/>
        <v>0</v>
      </c>
      <c r="BA19" s="150">
        <f t="shared" si="5"/>
        <v>115624</v>
      </c>
      <c r="BB19" s="150"/>
      <c r="BC19" s="152"/>
      <c r="BD19" s="150"/>
      <c r="BE19" s="153"/>
      <c r="BF19" s="154"/>
      <c r="BG19" s="153"/>
      <c r="BH19" s="153"/>
      <c r="BI19" s="153"/>
      <c r="BJ19" s="153"/>
      <c r="BK19" s="155"/>
      <c r="BL19" s="155"/>
      <c r="BM19" s="155"/>
      <c r="BN19" s="155"/>
      <c r="BO19" s="155"/>
      <c r="BP19" s="156"/>
      <c r="BQ19" s="153"/>
      <c r="BR19" s="153"/>
      <c r="BS19" s="153"/>
      <c r="BT19" s="153"/>
      <c r="BU19" s="153"/>
      <c r="BV19" s="153"/>
      <c r="BW19" s="153"/>
      <c r="BX19" s="41">
        <f t="shared" si="6"/>
        <v>24516</v>
      </c>
    </row>
    <row r="20" spans="1:76">
      <c r="A20" s="76">
        <v>17</v>
      </c>
      <c r="B20" s="179" t="s">
        <v>110</v>
      </c>
      <c r="C20" s="179" t="s">
        <v>111</v>
      </c>
      <c r="D20" s="179" t="s">
        <v>112</v>
      </c>
      <c r="E20" s="179" t="s">
        <v>112</v>
      </c>
      <c r="F20" s="179" t="s">
        <v>113</v>
      </c>
      <c r="G20" s="199" t="s">
        <v>127</v>
      </c>
      <c r="H20" s="143"/>
      <c r="I20" s="179" t="s">
        <v>134</v>
      </c>
      <c r="J20" s="179" t="s">
        <v>116</v>
      </c>
      <c r="K20" s="145" t="str">
        <f t="shared" si="1"/>
        <v>51</v>
      </c>
      <c r="L20" s="201">
        <v>510306</v>
      </c>
      <c r="M20" s="199" t="s">
        <v>174</v>
      </c>
      <c r="N20" s="202">
        <v>1700</v>
      </c>
      <c r="O20" s="203">
        <v>1</v>
      </c>
      <c r="P20" s="202" t="s">
        <v>168</v>
      </c>
      <c r="Q20" s="202" t="s">
        <v>168</v>
      </c>
      <c r="R20" s="149">
        <f t="shared" si="0"/>
        <v>9504</v>
      </c>
      <c r="S20" s="150">
        <v>348</v>
      </c>
      <c r="T20" s="151">
        <f>+ROUND((SUMIFS(MODIFICACIONES!K:K,MODIFICACIONES!L:L,POA!$T$3,MODIFICACIONES!D:D,POA!A20)+POA!S20),2)</f>
        <v>348</v>
      </c>
      <c r="U20" s="150">
        <v>348</v>
      </c>
      <c r="V20" s="151">
        <f>+ROUND((SUMIFS(MODIFICACIONES!K:K,MODIFICACIONES!L:L,POA!$V$3,MODIFICACIONES!D:D,POA!A20)+POA!U20),2)</f>
        <v>348</v>
      </c>
      <c r="W20" s="150">
        <v>348</v>
      </c>
      <c r="X20" s="151">
        <f>+ROUND((SUMIFS(MODIFICACIONES!K:K,MODIFICACIONES!L:L,POA!$X$3,MODIFICACIONES!D:D,POA!A20)+POA!W20),2)</f>
        <v>348</v>
      </c>
      <c r="Y20" s="150">
        <v>348</v>
      </c>
      <c r="Z20" s="151">
        <f>+ROUND((SUMIFS(MODIFICACIONES!K:K,MODIFICACIONES!L:L,POA!$Z$3,MODIFICACIONES!D:D,POA!A20)+POA!Y20),2)</f>
        <v>348</v>
      </c>
      <c r="AA20" s="150">
        <v>348</v>
      </c>
      <c r="AB20" s="151">
        <f>+ROUND((SUMIFS(MODIFICACIONES!K:K,MODIFICACIONES!L:L,POA!$AB$3,MODIFICACIONES!D:D,POA!A20)+POA!AA20),2)</f>
        <v>348</v>
      </c>
      <c r="AC20" s="150">
        <v>348</v>
      </c>
      <c r="AD20" s="151">
        <f>+ROUND((SUMIFS(MODIFICACIONES!K:K,MODIFICACIONES!L:L,POA!$AD$3,MODIFICACIONES!D:D,POA!A20)+POA!AC20),2)</f>
        <v>348</v>
      </c>
      <c r="AE20" s="150">
        <v>348</v>
      </c>
      <c r="AF20" s="151">
        <f>+ROUND((SUMIFS(MODIFICACIONES!K:K,MODIFICACIONES!L:L,POA!$AF$3,MODIFICACIONES!D:D,POA!A20)+POA!AE20),2)</f>
        <v>348</v>
      </c>
      <c r="AG20" s="150">
        <v>348</v>
      </c>
      <c r="AH20" s="151">
        <f>+ROUND((SUMIFS(MODIFICACIONES!K:K,MODIFICACIONES!L:L,POA!$AH$3,MODIFICACIONES!D:D,POA!A20)+POA!AG20),2)</f>
        <v>348</v>
      </c>
      <c r="AI20" s="150">
        <v>348</v>
      </c>
      <c r="AJ20" s="151">
        <f>+ROUND((SUMIFS(MODIFICACIONES!K:K,MODIFICACIONES!L:L,POA!$AJ$3,MODIFICACIONES!D:D,POA!A20)+POA!AI20),2)</f>
        <v>348</v>
      </c>
      <c r="AK20" s="150">
        <v>348</v>
      </c>
      <c r="AL20" s="151">
        <f>+ROUND((SUMIFS(MODIFICACIONES!K:K,MODIFICACIONES!L:L,POA!$AL$3,MODIFICACIONES!D:D,POA!A20)+POA!AK20),2)</f>
        <v>348</v>
      </c>
      <c r="AM20" s="150">
        <v>348</v>
      </c>
      <c r="AN20" s="151">
        <f>+ROUND((SUMIFS(MODIFICACIONES!K:K,MODIFICACIONES!L:L,POA!$AN$3,MODIFICACIONES!D:D,POA!A20)+POA!AM20),2)</f>
        <v>348</v>
      </c>
      <c r="AO20" s="150">
        <v>348</v>
      </c>
      <c r="AP20" s="151">
        <f>+ROUND((SUMIFS(MODIFICACIONES!K:K,MODIFICACIONES!L:L,POA!$AP$3,MODIFICACIONES!D:D,POA!A20)+POA!AO20),2)</f>
        <v>5676</v>
      </c>
      <c r="AQ20" s="150">
        <v>0</v>
      </c>
      <c r="AR20" s="150">
        <f>+SUMIFS(CERTIFICACIONES!H:H,CERTIFICACIONES!A:A,POA!A20,CERTIFICACIONES!I:I,"ACTIVA")</f>
        <v>8860</v>
      </c>
      <c r="AS20" s="150">
        <f>+SUMIFS(CERTIFICACIONES!P:P,CERTIFICACIONES!A:A,POA!A20)</f>
        <v>0</v>
      </c>
      <c r="AT20" s="150">
        <f>+SUMIFS(CERTIFICACIONES!Q:Q,CERTIFICACIONES!A:A,POA!A20)</f>
        <v>0</v>
      </c>
      <c r="AU20" s="150">
        <f>+SUMIFS(CERTIFICACIONES!R:R,CERTIFICACIONES!A:A,POA!A20)</f>
        <v>812</v>
      </c>
      <c r="AV20" s="150">
        <f>+SUMIFS(CERTIFICACIONES!T:T,CERTIFICACIONES!A:A,POA!A20)</f>
        <v>0</v>
      </c>
      <c r="AW20" s="150"/>
      <c r="AX20" s="150">
        <f t="shared" si="2"/>
        <v>644</v>
      </c>
      <c r="AY20" s="150">
        <f t="shared" si="3"/>
        <v>-812</v>
      </c>
      <c r="AZ20" s="150">
        <f t="shared" si="4"/>
        <v>0</v>
      </c>
      <c r="BA20" s="150">
        <f t="shared" si="5"/>
        <v>9504</v>
      </c>
      <c r="BB20" s="150"/>
      <c r="BC20" s="152"/>
      <c r="BD20" s="150"/>
      <c r="BE20" s="153"/>
      <c r="BF20" s="154"/>
      <c r="BG20" s="153"/>
      <c r="BH20" s="153"/>
      <c r="BI20" s="153"/>
      <c r="BJ20" s="153"/>
      <c r="BK20" s="155"/>
      <c r="BL20" s="155"/>
      <c r="BM20" s="155"/>
      <c r="BN20" s="155"/>
      <c r="BO20" s="155"/>
      <c r="BP20" s="156"/>
      <c r="BQ20" s="153"/>
      <c r="BR20" s="153"/>
      <c r="BS20" s="153"/>
      <c r="BT20" s="153"/>
      <c r="BU20" s="153"/>
      <c r="BV20" s="153"/>
      <c r="BW20" s="153"/>
      <c r="BX20" s="41">
        <f t="shared" si="6"/>
        <v>644</v>
      </c>
    </row>
    <row r="21" spans="1:76">
      <c r="A21" s="76">
        <v>18</v>
      </c>
      <c r="B21" s="179" t="s">
        <v>110</v>
      </c>
      <c r="C21" s="179" t="s">
        <v>111</v>
      </c>
      <c r="D21" s="179" t="s">
        <v>112</v>
      </c>
      <c r="E21" s="179" t="s">
        <v>112</v>
      </c>
      <c r="F21" s="179" t="s">
        <v>113</v>
      </c>
      <c r="G21" s="199" t="s">
        <v>127</v>
      </c>
      <c r="H21" s="143"/>
      <c r="I21" s="171" t="s">
        <v>135</v>
      </c>
      <c r="J21" s="179" t="s">
        <v>116</v>
      </c>
      <c r="K21" s="145" t="str">
        <f t="shared" si="1"/>
        <v>51</v>
      </c>
      <c r="L21" s="201">
        <v>510601</v>
      </c>
      <c r="M21" s="199" t="s">
        <v>175</v>
      </c>
      <c r="N21" s="202">
        <v>1700</v>
      </c>
      <c r="O21" s="203">
        <v>1</v>
      </c>
      <c r="P21" s="202" t="s">
        <v>168</v>
      </c>
      <c r="Q21" s="202" t="s">
        <v>168</v>
      </c>
      <c r="R21" s="149">
        <f t="shared" si="0"/>
        <v>25726.5</v>
      </c>
      <c r="S21" s="150">
        <v>5131.87</v>
      </c>
      <c r="T21" s="151">
        <f>+ROUND((SUMIFS(MODIFICACIONES!K:K,MODIFICACIONES!L:L,POA!$T$3,MODIFICACIONES!D:D,POA!A21)+POA!S21),2)</f>
        <v>5131.87</v>
      </c>
      <c r="U21" s="150">
        <v>5131.87</v>
      </c>
      <c r="V21" s="151">
        <f>+ROUND((SUMIFS(MODIFICACIONES!K:K,MODIFICACIONES!L:L,POA!$V$3,MODIFICACIONES!D:D,POA!A21)+POA!U21),2)</f>
        <v>5131.87</v>
      </c>
      <c r="W21" s="150">
        <v>5131.87</v>
      </c>
      <c r="X21" s="151">
        <f>+ROUND((SUMIFS(MODIFICACIONES!K:K,MODIFICACIONES!L:L,POA!$X$3,MODIFICACIONES!D:D,POA!A21)+POA!W21),2)</f>
        <v>5131.87</v>
      </c>
      <c r="Y21" s="150">
        <v>5131.87</v>
      </c>
      <c r="Z21" s="151">
        <f>+ROUND((SUMIFS(MODIFICACIONES!K:K,MODIFICACIONES!L:L,POA!$Z$3,MODIFICACIONES!D:D,POA!A21)+POA!Y21),2)</f>
        <v>5131.87</v>
      </c>
      <c r="AA21" s="150">
        <v>5131.87</v>
      </c>
      <c r="AB21" s="151">
        <f>+ROUND((SUMIFS(MODIFICACIONES!K:K,MODIFICACIONES!L:L,POA!$AB$3,MODIFICACIONES!D:D,POA!A21)+POA!AA21),2)</f>
        <v>5131.87</v>
      </c>
      <c r="AC21" s="150">
        <v>5131.87</v>
      </c>
      <c r="AD21" s="151">
        <f>+ROUND((SUMIFS(MODIFICACIONES!K:K,MODIFICACIONES!L:L,POA!$AD$3,MODIFICACIONES!D:D,POA!A21)+POA!AC21),2)</f>
        <v>67.09</v>
      </c>
      <c r="AE21" s="150">
        <v>5131.87</v>
      </c>
      <c r="AF21" s="151">
        <f>+ROUND((SUMIFS(MODIFICACIONES!K:K,MODIFICACIONES!L:L,POA!$AF$3,MODIFICACIONES!D:D,POA!A21)+POA!AE21),2)</f>
        <v>0</v>
      </c>
      <c r="AG21" s="150">
        <v>5131.87</v>
      </c>
      <c r="AH21" s="151">
        <f>+ROUND((SUMIFS(MODIFICACIONES!K:K,MODIFICACIONES!L:L,POA!$AH$3,MODIFICACIONES!D:D,POA!A21)+POA!AG21),2)</f>
        <v>0</v>
      </c>
      <c r="AI21" s="150">
        <v>5131.87</v>
      </c>
      <c r="AJ21" s="151">
        <f>+ROUND((SUMIFS(MODIFICACIONES!K:K,MODIFICACIONES!L:L,POA!$AJ$3,MODIFICACIONES!D:D,POA!A21)+POA!AI21),2)</f>
        <v>0</v>
      </c>
      <c r="AK21" s="150">
        <v>5131.87</v>
      </c>
      <c r="AL21" s="151">
        <f>+ROUND((SUMIFS(MODIFICACIONES!K:K,MODIFICACIONES!L:L,POA!$AL$3,MODIFICACIONES!D:D,POA!A21)+POA!AK21),2)</f>
        <v>0</v>
      </c>
      <c r="AM21" s="150">
        <v>5131.8999999999996</v>
      </c>
      <c r="AN21" s="151">
        <f>+ROUND((SUMIFS(MODIFICACIONES!K:K,MODIFICACIONES!L:L,POA!$AN$3,MODIFICACIONES!D:D,POA!A21)+POA!AM21),2)</f>
        <v>0.03</v>
      </c>
      <c r="AO21" s="150">
        <v>5131.8999999999996</v>
      </c>
      <c r="AP21" s="151">
        <f>+ROUND((SUMIFS(MODIFICACIONES!K:K,MODIFICACIONES!L:L,POA!$AP$3,MODIFICACIONES!D:D,POA!A21)+POA!AO21),2)</f>
        <v>0.03</v>
      </c>
      <c r="AQ21" s="150">
        <v>0</v>
      </c>
      <c r="AR21" s="150">
        <f>+SUMIFS(CERTIFICACIONES!H:H,CERTIFICACIONES!A:A,POA!A21,CERTIFICACIONES!I:I,"ACTIVA")</f>
        <v>24379.98</v>
      </c>
      <c r="AS21" s="150">
        <f>+SUMIFS(CERTIFICACIONES!P:P,CERTIFICACIONES!A:A,POA!A21)</f>
        <v>0</v>
      </c>
      <c r="AT21" s="150">
        <f>+SUMIFS(CERTIFICACIONES!Q:Q,CERTIFICACIONES!A:A,POA!A21)</f>
        <v>0</v>
      </c>
      <c r="AU21" s="150">
        <f>+SUMIFS(CERTIFICACIONES!R:R,CERTIFICACIONES!A:A,POA!A21)</f>
        <v>8979.18</v>
      </c>
      <c r="AV21" s="150">
        <f>+SUMIFS(CERTIFICACIONES!T:T,CERTIFICACIONES!A:A,POA!A21)</f>
        <v>0</v>
      </c>
      <c r="AW21" s="150"/>
      <c r="AX21" s="150">
        <f t="shared" si="2"/>
        <v>1346.5200000000004</v>
      </c>
      <c r="AY21" s="150">
        <f t="shared" si="3"/>
        <v>-8979.18</v>
      </c>
      <c r="AZ21" s="150">
        <f t="shared" si="4"/>
        <v>0</v>
      </c>
      <c r="BA21" s="150">
        <f t="shared" si="5"/>
        <v>25726.5</v>
      </c>
      <c r="BB21" s="150"/>
      <c r="BC21" s="152"/>
      <c r="BD21" s="150"/>
      <c r="BE21" s="153"/>
      <c r="BF21" s="154"/>
      <c r="BG21" s="153"/>
      <c r="BH21" s="153"/>
      <c r="BI21" s="153"/>
      <c r="BJ21" s="153"/>
      <c r="BK21" s="155"/>
      <c r="BL21" s="155"/>
      <c r="BM21" s="155"/>
      <c r="BN21" s="155"/>
      <c r="BO21" s="155"/>
      <c r="BP21" s="156"/>
      <c r="BQ21" s="153"/>
      <c r="BR21" s="153"/>
      <c r="BS21" s="153"/>
      <c r="BT21" s="153"/>
      <c r="BU21" s="153"/>
      <c r="BV21" s="153"/>
      <c r="BW21" s="153"/>
      <c r="BX21" s="41">
        <f t="shared" si="6"/>
        <v>1346.5200000000004</v>
      </c>
    </row>
    <row r="22" spans="1:76">
      <c r="A22" s="76">
        <v>19</v>
      </c>
      <c r="B22" s="179" t="s">
        <v>110</v>
      </c>
      <c r="C22" s="179" t="s">
        <v>111</v>
      </c>
      <c r="D22" s="179" t="s">
        <v>112</v>
      </c>
      <c r="E22" s="179" t="s">
        <v>112</v>
      </c>
      <c r="F22" s="179" t="s">
        <v>113</v>
      </c>
      <c r="G22" s="199" t="s">
        <v>127</v>
      </c>
      <c r="H22" s="143"/>
      <c r="I22" s="171" t="s">
        <v>136</v>
      </c>
      <c r="J22" s="179" t="s">
        <v>116</v>
      </c>
      <c r="K22" s="145" t="str">
        <f t="shared" si="1"/>
        <v>51</v>
      </c>
      <c r="L22" s="201">
        <v>510602</v>
      </c>
      <c r="M22" s="199" t="s">
        <v>176</v>
      </c>
      <c r="N22" s="202">
        <v>1700</v>
      </c>
      <c r="O22" s="203">
        <v>1</v>
      </c>
      <c r="P22" s="202" t="s">
        <v>168</v>
      </c>
      <c r="Q22" s="202" t="s">
        <v>168</v>
      </c>
      <c r="R22" s="149">
        <f t="shared" si="0"/>
        <v>17834.580000000002</v>
      </c>
      <c r="S22" s="150">
        <v>3453.21</v>
      </c>
      <c r="T22" s="151">
        <f>+ROUND((SUMIFS(MODIFICACIONES!K:K,MODIFICACIONES!L:L,POA!$T$3,MODIFICACIONES!D:D,POA!A22)+POA!S22),2)</f>
        <v>3453.21</v>
      </c>
      <c r="U22" s="150">
        <v>3453.21</v>
      </c>
      <c r="V22" s="151">
        <f>+ROUND((SUMIFS(MODIFICACIONES!K:K,MODIFICACIONES!L:L,POA!$V$3,MODIFICACIONES!D:D,POA!A22)+POA!U22),2)</f>
        <v>3453.21</v>
      </c>
      <c r="W22" s="150">
        <v>3453.21</v>
      </c>
      <c r="X22" s="151">
        <f>+ROUND((SUMIFS(MODIFICACIONES!K:K,MODIFICACIONES!L:L,POA!$X$3,MODIFICACIONES!D:D,POA!A22)+POA!W22),2)</f>
        <v>3453.21</v>
      </c>
      <c r="Y22" s="150">
        <v>3453.21</v>
      </c>
      <c r="Z22" s="151">
        <f>+ROUND((SUMIFS(MODIFICACIONES!K:K,MODIFICACIONES!L:L,POA!$Z$3,MODIFICACIONES!D:D,POA!A22)+POA!Y22),2)</f>
        <v>3453.21</v>
      </c>
      <c r="AA22" s="150">
        <v>3453.21</v>
      </c>
      <c r="AB22" s="151">
        <f>+ROUND((SUMIFS(MODIFICACIONES!K:K,MODIFICACIONES!L:L,POA!$AB$3,MODIFICACIONES!D:D,POA!A22)+POA!AA22),2)</f>
        <v>1132.79</v>
      </c>
      <c r="AC22" s="150">
        <v>3453.21</v>
      </c>
      <c r="AD22" s="151">
        <f>+ROUND((SUMIFS(MODIFICACIONES!K:K,MODIFICACIONES!L:L,POA!$AD$3,MODIFICACIONES!D:D,POA!A22)+POA!AC22),2)</f>
        <v>2888.95</v>
      </c>
      <c r="AE22" s="150">
        <v>3453.21</v>
      </c>
      <c r="AF22" s="151">
        <f>+ROUND((SUMIFS(MODIFICACIONES!K:K,MODIFICACIONES!L:L,POA!$AF$3,MODIFICACIONES!D:D,POA!A22)+POA!AE22),2)</f>
        <v>0</v>
      </c>
      <c r="AG22" s="150">
        <v>3453.21</v>
      </c>
      <c r="AH22" s="151">
        <f>+ROUND((SUMIFS(MODIFICACIONES!K:K,MODIFICACIONES!L:L,POA!$AH$3,MODIFICACIONES!D:D,POA!A22)+POA!AG22),2)</f>
        <v>0</v>
      </c>
      <c r="AI22" s="150">
        <v>3453.21</v>
      </c>
      <c r="AJ22" s="151">
        <f>+ROUND((SUMIFS(MODIFICACIONES!K:K,MODIFICACIONES!L:L,POA!$AJ$3,MODIFICACIONES!D:D,POA!A22)+POA!AI22),2)</f>
        <v>0</v>
      </c>
      <c r="AK22" s="150">
        <v>3453.21</v>
      </c>
      <c r="AL22" s="151">
        <f>+ROUND((SUMIFS(MODIFICACIONES!K:K,MODIFICACIONES!L:L,POA!$AL$3,MODIFICACIONES!D:D,POA!A22)+POA!AK22),2)</f>
        <v>0</v>
      </c>
      <c r="AM22" s="150">
        <v>3453.19</v>
      </c>
      <c r="AN22" s="151">
        <f>+ROUND((SUMIFS(MODIFICACIONES!K:K,MODIFICACIONES!L:L,POA!$AN$3,MODIFICACIONES!D:D,POA!A22)+POA!AM22),2)</f>
        <v>0</v>
      </c>
      <c r="AO22" s="150">
        <v>3453.21</v>
      </c>
      <c r="AP22" s="151">
        <f>+ROUND((SUMIFS(MODIFICACIONES!K:K,MODIFICACIONES!L:L,POA!$AP$3,MODIFICACIONES!D:D,POA!A22)+POA!AO22),2)</f>
        <v>0</v>
      </c>
      <c r="AQ22" s="150">
        <v>0</v>
      </c>
      <c r="AR22" s="150">
        <f>+SUMIFS(CERTIFICACIONES!H:H,CERTIFICACIONES!A:A,POA!A22,CERTIFICACIONES!I:I,"ACTIVA")</f>
        <v>17754.16</v>
      </c>
      <c r="AS22" s="150">
        <f>+SUMIFS(CERTIFICACIONES!P:P,CERTIFICACIONES!A:A,POA!A22)</f>
        <v>0</v>
      </c>
      <c r="AT22" s="150">
        <f>+SUMIFS(CERTIFICACIONES!Q:Q,CERTIFICACIONES!A:A,POA!A22)</f>
        <v>0</v>
      </c>
      <c r="AU22" s="150">
        <f>+SUMIFS(CERTIFICACIONES!R:R,CERTIFICACIONES!A:A,POA!A22)</f>
        <v>6202.9699999999993</v>
      </c>
      <c r="AV22" s="150">
        <f>+SUMIFS(CERTIFICACIONES!T:T,CERTIFICACIONES!A:A,POA!A22)</f>
        <v>0</v>
      </c>
      <c r="AW22" s="150"/>
      <c r="AX22" s="150">
        <f t="shared" si="2"/>
        <v>80.420000000001892</v>
      </c>
      <c r="AY22" s="150">
        <f t="shared" si="3"/>
        <v>-6202.9699999999993</v>
      </c>
      <c r="AZ22" s="150">
        <f t="shared" si="4"/>
        <v>0</v>
      </c>
      <c r="BA22" s="150">
        <f t="shared" si="5"/>
        <v>17834.580000000002</v>
      </c>
      <c r="BB22" s="150"/>
      <c r="BC22" s="152"/>
      <c r="BD22" s="150"/>
      <c r="BE22" s="153"/>
      <c r="BF22" s="154"/>
      <c r="BG22" s="153"/>
      <c r="BH22" s="153"/>
      <c r="BI22" s="153"/>
      <c r="BJ22" s="153"/>
      <c r="BK22" s="155"/>
      <c r="BL22" s="155"/>
      <c r="BM22" s="155"/>
      <c r="BN22" s="155"/>
      <c r="BO22" s="155"/>
      <c r="BP22" s="156"/>
      <c r="BQ22" s="153"/>
      <c r="BR22" s="153"/>
      <c r="BS22" s="153"/>
      <c r="BT22" s="153"/>
      <c r="BU22" s="153"/>
      <c r="BV22" s="153"/>
      <c r="BW22" s="153"/>
      <c r="BX22" s="41">
        <f t="shared" si="6"/>
        <v>80.420000000001892</v>
      </c>
    </row>
    <row r="23" spans="1:76">
      <c r="A23" s="76">
        <v>20</v>
      </c>
      <c r="B23" s="179" t="s">
        <v>110</v>
      </c>
      <c r="C23" s="179" t="s">
        <v>111</v>
      </c>
      <c r="D23" s="179" t="s">
        <v>112</v>
      </c>
      <c r="E23" s="179" t="s">
        <v>112</v>
      </c>
      <c r="F23" s="179" t="s">
        <v>113</v>
      </c>
      <c r="G23" s="199" t="s">
        <v>127</v>
      </c>
      <c r="H23" s="143"/>
      <c r="I23" s="179" t="s">
        <v>137</v>
      </c>
      <c r="J23" s="179" t="s">
        <v>116</v>
      </c>
      <c r="K23" s="145" t="str">
        <f t="shared" si="1"/>
        <v>51</v>
      </c>
      <c r="L23" s="201">
        <v>510707</v>
      </c>
      <c r="M23" s="199" t="s">
        <v>137</v>
      </c>
      <c r="N23" s="202">
        <v>1700</v>
      </c>
      <c r="O23" s="203">
        <v>1</v>
      </c>
      <c r="P23" s="202" t="s">
        <v>168</v>
      </c>
      <c r="Q23" s="202" t="s">
        <v>168</v>
      </c>
      <c r="R23" s="149">
        <f t="shared" si="0"/>
        <v>5467.5</v>
      </c>
      <c r="S23" s="150">
        <v>0</v>
      </c>
      <c r="T23" s="151">
        <f>+ROUND((SUMIFS(MODIFICACIONES!K:K,MODIFICACIONES!L:L,POA!$T$3,MODIFICACIONES!D:D,POA!A23)+POA!S23),2)</f>
        <v>0</v>
      </c>
      <c r="U23" s="150">
        <v>3000</v>
      </c>
      <c r="V23" s="151">
        <f>+ROUND((SUMIFS(MODIFICACIONES!K:K,MODIFICACIONES!L:L,POA!$V$3,MODIFICACIONES!D:D,POA!A23)+POA!U23),2)</f>
        <v>2783.5</v>
      </c>
      <c r="W23" s="150">
        <v>1000</v>
      </c>
      <c r="X23" s="151">
        <f>+ROUND((SUMIFS(MODIFICACIONES!K:K,MODIFICACIONES!L:L,POA!$X$3,MODIFICACIONES!D:D,POA!A23)+POA!W23),2)</f>
        <v>0</v>
      </c>
      <c r="Y23" s="150">
        <v>3000</v>
      </c>
      <c r="Z23" s="151">
        <f>+ROUND((SUMIFS(MODIFICACIONES!K:K,MODIFICACIONES!L:L,POA!$Z$3,MODIFICACIONES!D:D,POA!A23)+POA!Y23),2)</f>
        <v>0</v>
      </c>
      <c r="AA23" s="150">
        <v>3000</v>
      </c>
      <c r="AB23" s="151">
        <f>+ROUND((SUMIFS(MODIFICACIONES!K:K,MODIFICACIONES!L:L,POA!$AB$3,MODIFICACIONES!D:D,POA!A23)+POA!AA23),2)</f>
        <v>0</v>
      </c>
      <c r="AC23" s="150">
        <v>1000</v>
      </c>
      <c r="AD23" s="151">
        <f>+ROUND((SUMIFS(MODIFICACIONES!K:K,MODIFICACIONES!L:L,POA!$AD$3,MODIFICACIONES!D:D,POA!A23)+POA!AC23),2)</f>
        <v>0</v>
      </c>
      <c r="AE23" s="150">
        <v>1000</v>
      </c>
      <c r="AF23" s="151">
        <f>+ROUND((SUMIFS(MODIFICACIONES!K:K,MODIFICACIONES!L:L,POA!$AF$3,MODIFICACIONES!D:D,POA!A23)+POA!AE23),2)</f>
        <v>0</v>
      </c>
      <c r="AG23" s="150">
        <v>500</v>
      </c>
      <c r="AH23" s="151">
        <f>+ROUND((SUMIFS(MODIFICACIONES!K:K,MODIFICACIONES!L:L,POA!$AH$3,MODIFICACIONES!D:D,POA!A23)+POA!AG23),2)</f>
        <v>1500</v>
      </c>
      <c r="AI23" s="150">
        <v>500</v>
      </c>
      <c r="AJ23" s="151">
        <f>+ROUND((SUMIFS(MODIFICACIONES!K:K,MODIFICACIONES!L:L,POA!$AJ$3,MODIFICACIONES!D:D,POA!A23)+POA!AI23),2)</f>
        <v>0</v>
      </c>
      <c r="AK23" s="150">
        <v>500</v>
      </c>
      <c r="AL23" s="151">
        <f>+ROUND((SUMIFS(MODIFICACIONES!K:K,MODIFICACIONES!L:L,POA!$AL$3,MODIFICACIONES!D:D,POA!A23)+POA!AK23),2)</f>
        <v>0</v>
      </c>
      <c r="AM23" s="150">
        <v>500</v>
      </c>
      <c r="AN23" s="151">
        <f>+ROUND((SUMIFS(MODIFICACIONES!K:K,MODIFICACIONES!L:L,POA!$AN$3,MODIFICACIONES!D:D,POA!A23)+POA!AM23),2)</f>
        <v>0</v>
      </c>
      <c r="AO23" s="150">
        <v>1184</v>
      </c>
      <c r="AP23" s="151">
        <f>+ROUND((SUMIFS(MODIFICACIONES!K:K,MODIFICACIONES!L:L,POA!$AP$3,MODIFICACIONES!D:D,POA!A23)+POA!AO23),2)</f>
        <v>1184</v>
      </c>
      <c r="AQ23" s="150">
        <v>0</v>
      </c>
      <c r="AR23" s="150">
        <f>+SUMIFS(CERTIFICACIONES!H:H,CERTIFICACIONES!A:A,POA!A23,CERTIFICACIONES!I:I,"ACTIVA")</f>
        <v>5467.5</v>
      </c>
      <c r="AS23" s="150">
        <f>+SUMIFS(CERTIFICACIONES!P:P,CERTIFICACIONES!A:A,POA!A23)</f>
        <v>0</v>
      </c>
      <c r="AT23" s="150">
        <f>+SUMIFS(CERTIFICACIONES!Q:Q,CERTIFICACIONES!A:A,POA!A23)</f>
        <v>0</v>
      </c>
      <c r="AU23" s="150">
        <f>+SUMIFS(CERTIFICACIONES!R:R,CERTIFICACIONES!A:A,POA!A23)</f>
        <v>0</v>
      </c>
      <c r="AV23" s="150">
        <f>+SUMIFS(CERTIFICACIONES!T:T,CERTIFICACIONES!A:A,POA!A23)</f>
        <v>0</v>
      </c>
      <c r="AW23" s="150"/>
      <c r="AX23" s="150">
        <f t="shared" si="2"/>
        <v>0</v>
      </c>
      <c r="AY23" s="150">
        <f t="shared" si="3"/>
        <v>0</v>
      </c>
      <c r="AZ23" s="150">
        <f t="shared" si="4"/>
        <v>0</v>
      </c>
      <c r="BA23" s="150">
        <f t="shared" si="5"/>
        <v>5467.5</v>
      </c>
      <c r="BB23" s="150"/>
      <c r="BC23" s="152"/>
      <c r="BD23" s="150"/>
      <c r="BE23" s="153"/>
      <c r="BF23" s="154"/>
      <c r="BG23" s="153"/>
      <c r="BH23" s="153"/>
      <c r="BI23" s="153"/>
      <c r="BJ23" s="153"/>
      <c r="BK23" s="155"/>
      <c r="BL23" s="155"/>
      <c r="BM23" s="155"/>
      <c r="BN23" s="155"/>
      <c r="BO23" s="155"/>
      <c r="BP23" s="156"/>
      <c r="BQ23" s="153"/>
      <c r="BR23" s="153"/>
      <c r="BS23" s="153"/>
      <c r="BT23" s="153"/>
      <c r="BU23" s="153"/>
      <c r="BV23" s="153"/>
      <c r="BW23" s="153"/>
      <c r="BX23" s="41">
        <f t="shared" si="6"/>
        <v>0</v>
      </c>
    </row>
    <row r="24" spans="1:76">
      <c r="A24" s="76">
        <v>21</v>
      </c>
      <c r="B24" s="179" t="s">
        <v>110</v>
      </c>
      <c r="C24" s="179" t="s">
        <v>111</v>
      </c>
      <c r="D24" s="179" t="s">
        <v>112</v>
      </c>
      <c r="E24" s="179" t="s">
        <v>112</v>
      </c>
      <c r="F24" s="179" t="s">
        <v>113</v>
      </c>
      <c r="G24" s="199" t="s">
        <v>127</v>
      </c>
      <c r="H24" s="143"/>
      <c r="I24" s="179" t="s">
        <v>138</v>
      </c>
      <c r="J24" s="179" t="s">
        <v>116</v>
      </c>
      <c r="K24" s="145" t="str">
        <f t="shared" si="1"/>
        <v>51</v>
      </c>
      <c r="L24" s="201">
        <v>510509</v>
      </c>
      <c r="M24" s="199" t="s">
        <v>177</v>
      </c>
      <c r="N24" s="202">
        <v>1700</v>
      </c>
      <c r="O24" s="203">
        <v>1</v>
      </c>
      <c r="P24" s="202" t="s">
        <v>168</v>
      </c>
      <c r="Q24" s="202" t="s">
        <v>168</v>
      </c>
      <c r="R24" s="149">
        <f t="shared" si="0"/>
        <v>3000</v>
      </c>
      <c r="S24" s="150">
        <v>250</v>
      </c>
      <c r="T24" s="151">
        <f>+ROUND((SUMIFS(MODIFICACIONES!K:K,MODIFICACIONES!L:L,POA!$T$3,MODIFICACIONES!D:D,POA!A24)+POA!S24),2)</f>
        <v>250</v>
      </c>
      <c r="U24" s="150">
        <v>250</v>
      </c>
      <c r="V24" s="151">
        <f>+ROUND((SUMIFS(MODIFICACIONES!K:K,MODIFICACIONES!L:L,POA!$V$3,MODIFICACIONES!D:D,POA!A24)+POA!U24),2)</f>
        <v>250</v>
      </c>
      <c r="W24" s="150">
        <v>250</v>
      </c>
      <c r="X24" s="151">
        <f>+ROUND((SUMIFS(MODIFICACIONES!K:K,MODIFICACIONES!L:L,POA!$X$3,MODIFICACIONES!D:D,POA!A24)+POA!W24),2)</f>
        <v>250</v>
      </c>
      <c r="Y24" s="150">
        <v>250</v>
      </c>
      <c r="Z24" s="151">
        <f>+ROUND((SUMIFS(MODIFICACIONES!K:K,MODIFICACIONES!L:L,POA!$Z$3,MODIFICACIONES!D:D,POA!A24)+POA!Y24),2)</f>
        <v>250</v>
      </c>
      <c r="AA24" s="150">
        <v>250</v>
      </c>
      <c r="AB24" s="151">
        <f>+ROUND((SUMIFS(MODIFICACIONES!K:K,MODIFICACIONES!L:L,POA!$AB$3,MODIFICACIONES!D:D,POA!A24)+POA!AA24),2)</f>
        <v>250</v>
      </c>
      <c r="AC24" s="150">
        <v>250</v>
      </c>
      <c r="AD24" s="151">
        <f>+ROUND((SUMIFS(MODIFICACIONES!K:K,MODIFICACIONES!L:L,POA!$AD$3,MODIFICACIONES!D:D,POA!A24)+POA!AC24),2)</f>
        <v>250</v>
      </c>
      <c r="AE24" s="150">
        <v>250</v>
      </c>
      <c r="AF24" s="151">
        <f>+ROUND((SUMIFS(MODIFICACIONES!K:K,MODIFICACIONES!L:L,POA!$AF$3,MODIFICACIONES!D:D,POA!A24)+POA!AE24),2)</f>
        <v>250</v>
      </c>
      <c r="AG24" s="150">
        <v>250</v>
      </c>
      <c r="AH24" s="151">
        <f>+ROUND((SUMIFS(MODIFICACIONES!K:K,MODIFICACIONES!L:L,POA!$AH$3,MODIFICACIONES!D:D,POA!A24)+POA!AG24),2)</f>
        <v>250</v>
      </c>
      <c r="AI24" s="150">
        <v>250</v>
      </c>
      <c r="AJ24" s="151">
        <f>+ROUND((SUMIFS(MODIFICACIONES!K:K,MODIFICACIONES!L:L,POA!$AJ$3,MODIFICACIONES!D:D,POA!A24)+POA!AI24),2)</f>
        <v>250</v>
      </c>
      <c r="AK24" s="150">
        <v>250</v>
      </c>
      <c r="AL24" s="151">
        <f>+ROUND((SUMIFS(MODIFICACIONES!K:K,MODIFICACIONES!L:L,POA!$AL$3,MODIFICACIONES!D:D,POA!A24)+POA!AK24),2)</f>
        <v>250</v>
      </c>
      <c r="AM24" s="150">
        <v>250</v>
      </c>
      <c r="AN24" s="151">
        <f>+ROUND((SUMIFS(MODIFICACIONES!K:K,MODIFICACIONES!L:L,POA!$AN$3,MODIFICACIONES!D:D,POA!A24)+POA!AM24),2)</f>
        <v>250</v>
      </c>
      <c r="AO24" s="150">
        <v>250</v>
      </c>
      <c r="AP24" s="151">
        <f>+ROUND((SUMIFS(MODIFICACIONES!K:K,MODIFICACIONES!L:L,POA!$AP$3,MODIFICACIONES!D:D,POA!A24)+POA!AO24),2)</f>
        <v>250</v>
      </c>
      <c r="AQ24" s="150">
        <v>0</v>
      </c>
      <c r="AR24" s="150">
        <f>+SUMIFS(CERTIFICACIONES!H:H,CERTIFICACIONES!A:A,POA!A24,CERTIFICACIONES!I:I,"ACTIVA")</f>
        <v>3000</v>
      </c>
      <c r="AS24" s="150">
        <f>+SUMIFS(CERTIFICACIONES!P:P,CERTIFICACIONES!A:A,POA!A24)</f>
        <v>0</v>
      </c>
      <c r="AT24" s="150">
        <f>+SUMIFS(CERTIFICACIONES!Q:Q,CERTIFICACIONES!A:A,POA!A24)</f>
        <v>0</v>
      </c>
      <c r="AU24" s="150">
        <f>+SUMIFS(CERTIFICACIONES!R:R,CERTIFICACIONES!A:A,POA!A24)</f>
        <v>350.92</v>
      </c>
      <c r="AV24" s="150">
        <f>+SUMIFS(CERTIFICACIONES!T:T,CERTIFICACIONES!A:A,POA!A24)</f>
        <v>0</v>
      </c>
      <c r="AW24" s="150"/>
      <c r="AX24" s="150">
        <f t="shared" si="2"/>
        <v>0</v>
      </c>
      <c r="AY24" s="150">
        <f t="shared" si="3"/>
        <v>-350.92</v>
      </c>
      <c r="AZ24" s="150">
        <f t="shared" si="4"/>
        <v>0</v>
      </c>
      <c r="BA24" s="150">
        <f t="shared" si="5"/>
        <v>3000</v>
      </c>
      <c r="BB24" s="150"/>
      <c r="BC24" s="152"/>
      <c r="BD24" s="150"/>
      <c r="BE24" s="153"/>
      <c r="BF24" s="153"/>
      <c r="BG24" s="153"/>
      <c r="BH24" s="153"/>
      <c r="BI24" s="153"/>
      <c r="BJ24" s="153"/>
      <c r="BK24" s="155"/>
      <c r="BL24" s="155"/>
      <c r="BM24" s="155"/>
      <c r="BN24" s="155"/>
      <c r="BO24" s="155"/>
      <c r="BP24" s="156"/>
      <c r="BQ24" s="153"/>
      <c r="BR24" s="153"/>
      <c r="BS24" s="153"/>
      <c r="BT24" s="153"/>
      <c r="BU24" s="153"/>
      <c r="BV24" s="153"/>
      <c r="BW24" s="153"/>
      <c r="BX24" s="41">
        <f t="shared" si="6"/>
        <v>0</v>
      </c>
    </row>
    <row r="25" spans="1:76">
      <c r="A25" s="76">
        <v>22</v>
      </c>
      <c r="B25" s="179" t="s">
        <v>110</v>
      </c>
      <c r="C25" s="179" t="s">
        <v>139</v>
      </c>
      <c r="D25" s="179" t="s">
        <v>112</v>
      </c>
      <c r="E25" s="179" t="s">
        <v>112</v>
      </c>
      <c r="F25" s="179" t="s">
        <v>113</v>
      </c>
      <c r="G25" s="199" t="s">
        <v>127</v>
      </c>
      <c r="H25" s="143"/>
      <c r="I25" s="179" t="s">
        <v>140</v>
      </c>
      <c r="J25" s="179" t="s">
        <v>116</v>
      </c>
      <c r="K25" s="145" t="str">
        <f t="shared" si="1"/>
        <v>51</v>
      </c>
      <c r="L25" s="201">
        <v>510108</v>
      </c>
      <c r="M25" s="199" t="s">
        <v>178</v>
      </c>
      <c r="N25" s="202">
        <v>1700</v>
      </c>
      <c r="O25" s="203">
        <v>1</v>
      </c>
      <c r="P25" s="202" t="s">
        <v>168</v>
      </c>
      <c r="Q25" s="202" t="s">
        <v>168</v>
      </c>
      <c r="R25" s="149">
        <f t="shared" si="0"/>
        <v>416172</v>
      </c>
      <c r="S25" s="150">
        <v>28821.42</v>
      </c>
      <c r="T25" s="151">
        <f>+ROUND((SUMIFS(MODIFICACIONES!K:K,MODIFICACIONES!L:L,POA!$T$3,MODIFICACIONES!D:D,POA!A25)+POA!S25),2)</f>
        <v>28821.42</v>
      </c>
      <c r="U25" s="150">
        <v>28821.42</v>
      </c>
      <c r="V25" s="151">
        <f>+ROUND((SUMIFS(MODIFICACIONES!K:K,MODIFICACIONES!L:L,POA!$V$3,MODIFICACIONES!D:D,POA!A25)+POA!U25),2)</f>
        <v>28821.42</v>
      </c>
      <c r="W25" s="150">
        <v>28821.42</v>
      </c>
      <c r="X25" s="151">
        <f>+ROUND((SUMIFS(MODIFICACIONES!K:K,MODIFICACIONES!L:L,POA!$X$3,MODIFICACIONES!D:D,POA!A25)+POA!W25),2)</f>
        <v>28821.42</v>
      </c>
      <c r="Y25" s="150">
        <v>28821.42</v>
      </c>
      <c r="Z25" s="151">
        <f>+ROUND((SUMIFS(MODIFICACIONES!K:K,MODIFICACIONES!L:L,POA!$Z$3,MODIFICACIONES!D:D,POA!A25)+POA!Y25),2)</f>
        <v>28821.42</v>
      </c>
      <c r="AA25" s="150">
        <v>28821.42</v>
      </c>
      <c r="AB25" s="151">
        <f>+ROUND((SUMIFS(MODIFICACIONES!K:K,MODIFICACIONES!L:L,POA!$AB$3,MODIFICACIONES!D:D,POA!A25)+POA!AA25),2)</f>
        <v>24321.42</v>
      </c>
      <c r="AC25" s="150">
        <v>28821.42</v>
      </c>
      <c r="AD25" s="151">
        <f>+ROUND((SUMIFS(MODIFICACIONES!K:K,MODIFICACIONES!L:L,POA!$AD$3,MODIFICACIONES!D:D,POA!A25)+POA!AC25),2)</f>
        <v>28821.42</v>
      </c>
      <c r="AE25" s="150">
        <v>28821.42</v>
      </c>
      <c r="AF25" s="151">
        <f>+ROUND((SUMIFS(MODIFICACIONES!K:K,MODIFICACIONES!L:L,POA!$AF$3,MODIFICACIONES!D:D,POA!A25)+POA!AE25),2)</f>
        <v>28821.42</v>
      </c>
      <c r="AG25" s="150">
        <v>28821.42</v>
      </c>
      <c r="AH25" s="151">
        <f>+ROUND((SUMIFS(MODIFICACIONES!K:K,MODIFICACIONES!L:L,POA!$AH$3,MODIFICACIONES!D:D,POA!A25)+POA!AG25),2)</f>
        <v>28821.42</v>
      </c>
      <c r="AI25" s="150">
        <v>28821.41</v>
      </c>
      <c r="AJ25" s="151">
        <f>+ROUND((SUMIFS(MODIFICACIONES!K:K,MODIFICACIONES!L:L,POA!$AJ$3,MODIFICACIONES!D:D,POA!A25)+POA!AI25),2)</f>
        <v>28821.41</v>
      </c>
      <c r="AK25" s="150">
        <v>28821.41</v>
      </c>
      <c r="AL25" s="151">
        <f>+ROUND((SUMIFS(MODIFICACIONES!K:K,MODIFICACIONES!L:L,POA!$AL$3,MODIFICACIONES!D:D,POA!A25)+POA!AK25),2)</f>
        <v>28821.41</v>
      </c>
      <c r="AM25" s="150">
        <v>28821.41</v>
      </c>
      <c r="AN25" s="151">
        <f>+ROUND((SUMIFS(MODIFICACIONES!K:K,MODIFICACIONES!L:L,POA!$AN$3,MODIFICACIONES!D:D,POA!A25)+POA!AM25),2)</f>
        <v>28821.41</v>
      </c>
      <c r="AO25" s="150">
        <v>28821.41</v>
      </c>
      <c r="AP25" s="151">
        <f>+ROUND((SUMIFS(MODIFICACIONES!K:K,MODIFICACIONES!L:L,POA!$AP$3,MODIFICACIONES!D:D,POA!A25)+POA!AO25),2)</f>
        <v>103636.41</v>
      </c>
      <c r="AQ25" s="150">
        <v>0</v>
      </c>
      <c r="AR25" s="150">
        <f>+SUMIFS(CERTIFICACIONES!H:H,CERTIFICACIONES!A:A,POA!A25,CERTIFICACIONES!I:I,"ACTIVA")</f>
        <v>416172</v>
      </c>
      <c r="AS25" s="150">
        <f>+SUMIFS(CERTIFICACIONES!P:P,CERTIFICACIONES!A:A,POA!A25)</f>
        <v>0</v>
      </c>
      <c r="AT25" s="150">
        <f>+SUMIFS(CERTIFICACIONES!Q:Q,CERTIFICACIONES!A:A,POA!A25)</f>
        <v>0</v>
      </c>
      <c r="AU25" s="150">
        <f>+SUMIFS(CERTIFICACIONES!R:R,CERTIFICACIONES!A:A,POA!A25)</f>
        <v>166900</v>
      </c>
      <c r="AV25" s="150">
        <f>+SUMIFS(CERTIFICACIONES!T:T,CERTIFICACIONES!A:A,POA!A25)</f>
        <v>0</v>
      </c>
      <c r="AW25" s="150"/>
      <c r="AX25" s="150">
        <f t="shared" si="2"/>
        <v>0</v>
      </c>
      <c r="AY25" s="150">
        <f t="shared" si="3"/>
        <v>-166900</v>
      </c>
      <c r="AZ25" s="150">
        <f t="shared" si="4"/>
        <v>0</v>
      </c>
      <c r="BA25" s="150">
        <f t="shared" si="5"/>
        <v>416172</v>
      </c>
      <c r="BB25" s="150"/>
      <c r="BC25" s="152"/>
      <c r="BD25" s="150"/>
      <c r="BE25" s="153"/>
      <c r="BF25" s="153"/>
      <c r="BG25" s="153"/>
      <c r="BH25" s="153"/>
      <c r="BI25" s="153"/>
      <c r="BJ25" s="155"/>
      <c r="BK25" s="155"/>
      <c r="BL25" s="155"/>
      <c r="BM25" s="155"/>
      <c r="BN25" s="155"/>
      <c r="BO25" s="155"/>
      <c r="BP25" s="156"/>
      <c r="BQ25" s="153"/>
      <c r="BR25" s="153"/>
      <c r="BS25" s="153"/>
      <c r="BT25" s="153"/>
      <c r="BU25" s="153"/>
      <c r="BV25" s="153"/>
      <c r="BW25" s="153"/>
      <c r="BX25" s="41">
        <f t="shared" si="6"/>
        <v>0</v>
      </c>
    </row>
    <row r="26" spans="1:76">
      <c r="A26" s="76">
        <v>23</v>
      </c>
      <c r="B26" s="179" t="s">
        <v>110</v>
      </c>
      <c r="C26" s="179" t="s">
        <v>139</v>
      </c>
      <c r="D26" s="179" t="s">
        <v>112</v>
      </c>
      <c r="E26" s="179" t="s">
        <v>112</v>
      </c>
      <c r="F26" s="179" t="s">
        <v>113</v>
      </c>
      <c r="G26" s="199" t="s">
        <v>127</v>
      </c>
      <c r="H26" s="143"/>
      <c r="I26" s="179" t="s">
        <v>141</v>
      </c>
      <c r="J26" s="179" t="s">
        <v>116</v>
      </c>
      <c r="K26" s="145" t="str">
        <f t="shared" si="1"/>
        <v>51</v>
      </c>
      <c r="L26" s="201">
        <v>510518</v>
      </c>
      <c r="M26" s="199" t="s">
        <v>179</v>
      </c>
      <c r="N26" s="202">
        <v>1700</v>
      </c>
      <c r="O26" s="203">
        <v>1</v>
      </c>
      <c r="P26" s="202" t="s">
        <v>168</v>
      </c>
      <c r="Q26" s="202" t="s">
        <v>168</v>
      </c>
      <c r="R26" s="149">
        <f t="shared" si="0"/>
        <v>0</v>
      </c>
      <c r="S26" s="150">
        <v>3780.67</v>
      </c>
      <c r="T26" s="151">
        <f>+ROUND((SUMIFS(MODIFICACIONES!K:K,MODIFICACIONES!L:L,POA!$T$3,MODIFICACIONES!D:D,POA!A26)+POA!S26),2)</f>
        <v>0</v>
      </c>
      <c r="U26" s="150">
        <v>3780.67</v>
      </c>
      <c r="V26" s="151">
        <f>+ROUND((SUMIFS(MODIFICACIONES!K:K,MODIFICACIONES!L:L,POA!$V$3,MODIFICACIONES!D:D,POA!A26)+POA!U26),2)</f>
        <v>0</v>
      </c>
      <c r="W26" s="150">
        <v>3780.67</v>
      </c>
      <c r="X26" s="151">
        <f>+ROUND((SUMIFS(MODIFICACIONES!K:K,MODIFICACIONES!L:L,POA!$X$3,MODIFICACIONES!D:D,POA!A26)+POA!W26),2)</f>
        <v>0</v>
      </c>
      <c r="Y26" s="150">
        <v>3780.67</v>
      </c>
      <c r="Z26" s="151">
        <f>+ROUND((SUMIFS(MODIFICACIONES!K:K,MODIFICACIONES!L:L,POA!$Z$3,MODIFICACIONES!D:D,POA!A26)+POA!Y26),2)</f>
        <v>0</v>
      </c>
      <c r="AA26" s="150">
        <v>3780.67</v>
      </c>
      <c r="AB26" s="151">
        <f>+ROUND((SUMIFS(MODIFICACIONES!K:K,MODIFICACIONES!L:L,POA!$AB$3,MODIFICACIONES!D:D,POA!A26)+POA!AA26),2)</f>
        <v>0</v>
      </c>
      <c r="AC26" s="150">
        <v>3780.67</v>
      </c>
      <c r="AD26" s="151">
        <f>+ROUND((SUMIFS(MODIFICACIONES!K:K,MODIFICACIONES!L:L,POA!$AD$3,MODIFICACIONES!D:D,POA!A26)+POA!AC26),2)</f>
        <v>0</v>
      </c>
      <c r="AE26" s="150">
        <v>3780.65</v>
      </c>
      <c r="AF26" s="151">
        <f>+ROUND((SUMIFS(MODIFICACIONES!K:K,MODIFICACIONES!L:L,POA!$AF$3,MODIFICACIONES!D:D,POA!A26)+POA!AE26),2)</f>
        <v>0</v>
      </c>
      <c r="AG26" s="150">
        <v>3780.67</v>
      </c>
      <c r="AH26" s="151">
        <f>+ROUND((SUMIFS(MODIFICACIONES!K:K,MODIFICACIONES!L:L,POA!$AH$3,MODIFICACIONES!D:D,POA!A26)+POA!AG26),2)</f>
        <v>0</v>
      </c>
      <c r="AI26" s="150">
        <v>3780.67</v>
      </c>
      <c r="AJ26" s="151">
        <f>+ROUND((SUMIFS(MODIFICACIONES!K:K,MODIFICACIONES!L:L,POA!$AJ$3,MODIFICACIONES!D:D,POA!A26)+POA!AI26),2)</f>
        <v>0</v>
      </c>
      <c r="AK26" s="150">
        <v>3780.67</v>
      </c>
      <c r="AL26" s="151">
        <f>+ROUND((SUMIFS(MODIFICACIONES!K:K,MODIFICACIONES!L:L,POA!$AL$3,MODIFICACIONES!D:D,POA!A26)+POA!AK26),2)</f>
        <v>0</v>
      </c>
      <c r="AM26" s="150">
        <v>3780.67</v>
      </c>
      <c r="AN26" s="151">
        <f>+ROUND((SUMIFS(MODIFICACIONES!K:K,MODIFICACIONES!L:L,POA!$AN$3,MODIFICACIONES!D:D,POA!A26)+POA!AM26),2)</f>
        <v>0</v>
      </c>
      <c r="AO26" s="150">
        <v>3780.65</v>
      </c>
      <c r="AP26" s="151">
        <f>+ROUND((SUMIFS(MODIFICACIONES!K:K,MODIFICACIONES!L:L,POA!$AP$3,MODIFICACIONES!D:D,POA!A26)+POA!AO26),2)</f>
        <v>0</v>
      </c>
      <c r="AQ26" s="150">
        <v>0</v>
      </c>
      <c r="AR26" s="150">
        <f>+SUMIFS(CERTIFICACIONES!H:H,CERTIFICACIONES!A:A,POA!A26,CERTIFICACIONES!I:I,"ACTIVA")</f>
        <v>0</v>
      </c>
      <c r="AS26" s="150">
        <f>+SUMIFS(CERTIFICACIONES!P:P,CERTIFICACIONES!A:A,POA!A26)</f>
        <v>0</v>
      </c>
      <c r="AT26" s="150">
        <f>+SUMIFS(CERTIFICACIONES!Q:Q,CERTIFICACIONES!A:A,POA!A26)</f>
        <v>0</v>
      </c>
      <c r="AU26" s="150">
        <f>+SUMIFS(CERTIFICACIONES!R:R,CERTIFICACIONES!A:A,POA!A26)</f>
        <v>0</v>
      </c>
      <c r="AV26" s="150">
        <f>+SUMIFS(CERTIFICACIONES!T:T,CERTIFICACIONES!A:A,POA!A26)</f>
        <v>0</v>
      </c>
      <c r="AW26" s="150"/>
      <c r="AX26" s="150">
        <f t="shared" si="2"/>
        <v>0</v>
      </c>
      <c r="AY26" s="150">
        <f t="shared" si="3"/>
        <v>0</v>
      </c>
      <c r="AZ26" s="150">
        <f t="shared" si="4"/>
        <v>0</v>
      </c>
      <c r="BA26" s="150">
        <f t="shared" si="5"/>
        <v>0</v>
      </c>
      <c r="BB26" s="150"/>
      <c r="BC26" s="152"/>
      <c r="BD26" s="150"/>
      <c r="BE26" s="153"/>
      <c r="BF26" s="153"/>
      <c r="BG26" s="153"/>
      <c r="BH26" s="153"/>
      <c r="BI26" s="153"/>
      <c r="BJ26" s="155"/>
      <c r="BK26" s="155"/>
      <c r="BL26" s="155"/>
      <c r="BM26" s="155"/>
      <c r="BN26" s="155"/>
      <c r="BO26" s="155"/>
      <c r="BP26" s="156"/>
      <c r="BQ26" s="153"/>
      <c r="BR26" s="153"/>
      <c r="BS26" s="153"/>
      <c r="BT26" s="153"/>
      <c r="BU26" s="153"/>
      <c r="BV26" s="153"/>
      <c r="BW26" s="153"/>
      <c r="BX26" s="41">
        <f t="shared" si="6"/>
        <v>0</v>
      </c>
    </row>
    <row r="27" spans="1:76">
      <c r="A27" s="76">
        <v>24</v>
      </c>
      <c r="B27" s="179" t="s">
        <v>110</v>
      </c>
      <c r="C27" s="179" t="s">
        <v>139</v>
      </c>
      <c r="D27" s="179" t="s">
        <v>112</v>
      </c>
      <c r="E27" s="179" t="s">
        <v>112</v>
      </c>
      <c r="F27" s="179" t="s">
        <v>113</v>
      </c>
      <c r="G27" s="199" t="s">
        <v>127</v>
      </c>
      <c r="H27" s="143"/>
      <c r="I27" s="179" t="s">
        <v>142</v>
      </c>
      <c r="J27" s="179" t="s">
        <v>116</v>
      </c>
      <c r="K27" s="145" t="str">
        <f t="shared" si="1"/>
        <v>51</v>
      </c>
      <c r="L27" s="201">
        <v>510203</v>
      </c>
      <c r="M27" s="199" t="s">
        <v>170</v>
      </c>
      <c r="N27" s="202">
        <v>1700</v>
      </c>
      <c r="O27" s="203">
        <v>1</v>
      </c>
      <c r="P27" s="202" t="s">
        <v>168</v>
      </c>
      <c r="Q27" s="202" t="s">
        <v>168</v>
      </c>
      <c r="R27" s="149">
        <f t="shared" si="0"/>
        <v>35175.910000000003</v>
      </c>
      <c r="S27" s="150">
        <v>181.32</v>
      </c>
      <c r="T27" s="151">
        <f>+ROUND((SUMIFS(MODIFICACIONES!K:K,MODIFICACIONES!L:L,POA!$T$3,MODIFICACIONES!D:D,POA!A27)+POA!S27),2)</f>
        <v>181.32</v>
      </c>
      <c r="U27" s="150">
        <v>181.32</v>
      </c>
      <c r="V27" s="151">
        <f>+ROUND((SUMIFS(MODIFICACIONES!K:K,MODIFICACIONES!L:L,POA!$V$3,MODIFICACIONES!D:D,POA!A27)+POA!U27),2)</f>
        <v>181.32</v>
      </c>
      <c r="W27" s="150">
        <v>181.32</v>
      </c>
      <c r="X27" s="151">
        <f>+ROUND((SUMIFS(MODIFICACIONES!K:K,MODIFICACIONES!L:L,POA!$X$3,MODIFICACIONES!D:D,POA!A27)+POA!W27),2)</f>
        <v>181.32</v>
      </c>
      <c r="Y27" s="150">
        <v>181.32</v>
      </c>
      <c r="Z27" s="151">
        <f>+ROUND((SUMIFS(MODIFICACIONES!K:K,MODIFICACIONES!L:L,POA!$Z$3,MODIFICACIONES!D:D,POA!A27)+POA!Y27),2)</f>
        <v>181.32</v>
      </c>
      <c r="AA27" s="150">
        <v>181.32</v>
      </c>
      <c r="AB27" s="151">
        <f>+ROUND((SUMIFS(MODIFICACIONES!K:K,MODIFICACIONES!L:L,POA!$AB$3,MODIFICACIONES!D:D,POA!A27)+POA!AA27),2)</f>
        <v>181.32</v>
      </c>
      <c r="AC27" s="150">
        <v>181.32</v>
      </c>
      <c r="AD27" s="151">
        <f>+ROUND((SUMIFS(MODIFICACIONES!K:K,MODIFICACIONES!L:L,POA!$AD$3,MODIFICACIONES!D:D,POA!A27)+POA!AC27),2)</f>
        <v>181.32</v>
      </c>
      <c r="AE27" s="150">
        <v>181.32</v>
      </c>
      <c r="AF27" s="151">
        <f>+ROUND((SUMIFS(MODIFICACIONES!K:K,MODIFICACIONES!L:L,POA!$AF$3,MODIFICACIONES!D:D,POA!A27)+POA!AE27),2)</f>
        <v>181.32</v>
      </c>
      <c r="AG27" s="150">
        <v>181.32</v>
      </c>
      <c r="AH27" s="151">
        <f>+ROUND((SUMIFS(MODIFICACIONES!K:K,MODIFICACIONES!L:L,POA!$AH$3,MODIFICACIONES!D:D,POA!A27)+POA!AG27),2)</f>
        <v>181.32</v>
      </c>
      <c r="AI27" s="150">
        <v>181.32</v>
      </c>
      <c r="AJ27" s="151">
        <f>+ROUND((SUMIFS(MODIFICACIONES!K:K,MODIFICACIONES!L:L,POA!$AJ$3,MODIFICACIONES!D:D,POA!A27)+POA!AI27),2)</f>
        <v>181.32</v>
      </c>
      <c r="AK27" s="150">
        <v>181.32</v>
      </c>
      <c r="AL27" s="151">
        <f>+ROUND((SUMIFS(MODIFICACIONES!K:K,MODIFICACIONES!L:L,POA!$AL$3,MODIFICACIONES!D:D,POA!A27)+POA!AK27),2)</f>
        <v>181.32</v>
      </c>
      <c r="AM27" s="150">
        <v>181.35</v>
      </c>
      <c r="AN27" s="151">
        <f>+ROUND((SUMIFS(MODIFICACIONES!K:K,MODIFICACIONES!L:L,POA!$AN$3,MODIFICACIONES!D:D,POA!A27)+POA!AM27),2)</f>
        <v>181.35</v>
      </c>
      <c r="AO27" s="150">
        <v>181.36</v>
      </c>
      <c r="AP27" s="151">
        <f>+ROUND((SUMIFS(MODIFICACIONES!K:K,MODIFICACIONES!L:L,POA!$AP$3,MODIFICACIONES!D:D,POA!A27)+POA!AO27),2)</f>
        <v>33181.360000000001</v>
      </c>
      <c r="AQ27" s="150">
        <v>0</v>
      </c>
      <c r="AR27" s="150">
        <f>+SUMIFS(CERTIFICACIONES!H:H,CERTIFICACIONES!A:A,POA!A27,CERTIFICACIONES!I:I,"ACTIVA")</f>
        <v>35175.910000000003</v>
      </c>
      <c r="AS27" s="150">
        <f>+SUMIFS(CERTIFICACIONES!P:P,CERTIFICACIONES!A:A,POA!A27)</f>
        <v>0</v>
      </c>
      <c r="AT27" s="150">
        <f>+SUMIFS(CERTIFICACIONES!Q:Q,CERTIFICACIONES!A:A,POA!A27)</f>
        <v>0</v>
      </c>
      <c r="AU27" s="150">
        <f>+SUMIFS(CERTIFICACIONES!R:R,CERTIFICACIONES!A:A,POA!A27)</f>
        <v>1545.8500000000001</v>
      </c>
      <c r="AV27" s="150">
        <f>+SUMIFS(CERTIFICACIONES!T:T,CERTIFICACIONES!A:A,POA!A27)</f>
        <v>0</v>
      </c>
      <c r="AW27" s="150"/>
      <c r="AX27" s="150">
        <f t="shared" si="2"/>
        <v>0</v>
      </c>
      <c r="AY27" s="150">
        <f t="shared" si="3"/>
        <v>-1545.8500000000001</v>
      </c>
      <c r="AZ27" s="150">
        <f t="shared" si="4"/>
        <v>0</v>
      </c>
      <c r="BA27" s="150">
        <f t="shared" si="5"/>
        <v>35175.910000000003</v>
      </c>
      <c r="BB27" s="150"/>
      <c r="BC27" s="152"/>
      <c r="BD27" s="150"/>
      <c r="BE27" s="153"/>
      <c r="BF27" s="153"/>
      <c r="BG27" s="153"/>
      <c r="BH27" s="153"/>
      <c r="BI27" s="153"/>
      <c r="BJ27" s="155"/>
      <c r="BK27" s="155"/>
      <c r="BL27" s="155"/>
      <c r="BM27" s="155"/>
      <c r="BN27" s="155"/>
      <c r="BO27" s="155"/>
      <c r="BP27" s="156"/>
      <c r="BQ27" s="153"/>
      <c r="BR27" s="153"/>
      <c r="BS27" s="153"/>
      <c r="BT27" s="153"/>
      <c r="BU27" s="153"/>
      <c r="BV27" s="153"/>
      <c r="BW27" s="153"/>
      <c r="BX27" s="41">
        <f t="shared" si="6"/>
        <v>0</v>
      </c>
    </row>
    <row r="28" spans="1:76">
      <c r="A28" s="76">
        <v>25</v>
      </c>
      <c r="B28" s="179" t="s">
        <v>110</v>
      </c>
      <c r="C28" s="179" t="s">
        <v>139</v>
      </c>
      <c r="D28" s="179" t="s">
        <v>112</v>
      </c>
      <c r="E28" s="179" t="s">
        <v>112</v>
      </c>
      <c r="F28" s="179" t="s">
        <v>113</v>
      </c>
      <c r="G28" s="199" t="s">
        <v>127</v>
      </c>
      <c r="H28" s="143"/>
      <c r="I28" s="179" t="s">
        <v>143</v>
      </c>
      <c r="J28" s="179" t="s">
        <v>116</v>
      </c>
      <c r="K28" s="145" t="str">
        <f t="shared" si="1"/>
        <v>51</v>
      </c>
      <c r="L28" s="201">
        <v>510204</v>
      </c>
      <c r="M28" s="199" t="s">
        <v>171</v>
      </c>
      <c r="N28" s="202">
        <v>1700</v>
      </c>
      <c r="O28" s="203">
        <v>1</v>
      </c>
      <c r="P28" s="202" t="s">
        <v>168</v>
      </c>
      <c r="Q28" s="202" t="s">
        <v>168</v>
      </c>
      <c r="R28" s="149">
        <f t="shared" si="0"/>
        <v>7050</v>
      </c>
      <c r="S28" s="150">
        <v>71.25</v>
      </c>
      <c r="T28" s="151">
        <f>+ROUND((SUMIFS(MODIFICACIONES!K:K,MODIFICACIONES!L:L,POA!$T$3,MODIFICACIONES!D:D,POA!A28)+POA!S28),2)</f>
        <v>71.25</v>
      </c>
      <c r="U28" s="150">
        <v>71.25</v>
      </c>
      <c r="V28" s="151">
        <f>+ROUND((SUMIFS(MODIFICACIONES!K:K,MODIFICACIONES!L:L,POA!$V$3,MODIFICACIONES!D:D,POA!A28)+POA!U28),2)</f>
        <v>71.25</v>
      </c>
      <c r="W28" s="150">
        <v>71.25</v>
      </c>
      <c r="X28" s="151">
        <f>+ROUND((SUMIFS(MODIFICACIONES!K:K,MODIFICACIONES!L:L,POA!$X$3,MODIFICACIONES!D:D,POA!A28)+POA!W28),2)</f>
        <v>71.25</v>
      </c>
      <c r="Y28" s="150">
        <v>71.25</v>
      </c>
      <c r="Z28" s="151">
        <f>+ROUND((SUMIFS(MODIFICACIONES!K:K,MODIFICACIONES!L:L,POA!$Z$3,MODIFICACIONES!D:D,POA!A28)+POA!Y28),2)</f>
        <v>71.25</v>
      </c>
      <c r="AA28" s="150">
        <v>71.25</v>
      </c>
      <c r="AB28" s="151">
        <f>+ROUND((SUMIFS(MODIFICACIONES!K:K,MODIFICACIONES!L:L,POA!$AB$3,MODIFICACIONES!D:D,POA!A28)+POA!AA28),2)</f>
        <v>71.25</v>
      </c>
      <c r="AC28" s="150">
        <v>71.25</v>
      </c>
      <c r="AD28" s="151">
        <f>+ROUND((SUMIFS(MODIFICACIONES!K:K,MODIFICACIONES!L:L,POA!$AD$3,MODIFICACIONES!D:D,POA!A28)+POA!AC28),2)</f>
        <v>71.25</v>
      </c>
      <c r="AE28" s="150">
        <v>71.25</v>
      </c>
      <c r="AF28" s="151">
        <f>+ROUND((SUMIFS(MODIFICACIONES!K:K,MODIFICACIONES!L:L,POA!$AF$3,MODIFICACIONES!D:D,POA!A28)+POA!AE28),2)</f>
        <v>71.25</v>
      </c>
      <c r="AG28" s="150">
        <v>71.25</v>
      </c>
      <c r="AH28" s="151">
        <f>+ROUND((SUMIFS(MODIFICACIONES!K:K,MODIFICACIONES!L:L,POA!$AH$3,MODIFICACIONES!D:D,POA!A28)+POA!AG28),2)</f>
        <v>71.25</v>
      </c>
      <c r="AI28" s="150">
        <v>71.25</v>
      </c>
      <c r="AJ28" s="151">
        <f>+ROUND((SUMIFS(MODIFICACIONES!K:K,MODIFICACIONES!L:L,POA!$AJ$3,MODIFICACIONES!D:D,POA!A28)+POA!AI28),2)</f>
        <v>71.25</v>
      </c>
      <c r="AK28" s="150">
        <v>71.25</v>
      </c>
      <c r="AL28" s="151">
        <f>+ROUND((SUMIFS(MODIFICACIONES!K:K,MODIFICACIONES!L:L,POA!$AL$3,MODIFICACIONES!D:D,POA!A28)+POA!AK28),2)</f>
        <v>71.25</v>
      </c>
      <c r="AM28" s="150">
        <v>71.25</v>
      </c>
      <c r="AN28" s="151">
        <f>+ROUND((SUMIFS(MODIFICACIONES!K:K,MODIFICACIONES!L:L,POA!$AN$3,MODIFICACIONES!D:D,POA!A28)+POA!AM28),2)</f>
        <v>71.25</v>
      </c>
      <c r="AO28" s="150">
        <v>71.25</v>
      </c>
      <c r="AP28" s="151">
        <f>+ROUND((SUMIFS(MODIFICACIONES!K:K,MODIFICACIONES!L:L,POA!$AP$3,MODIFICACIONES!D:D,POA!A28)+POA!AO28),2)</f>
        <v>6266.25</v>
      </c>
      <c r="AQ28" s="150">
        <v>0</v>
      </c>
      <c r="AR28" s="150">
        <f>+SUMIFS(CERTIFICACIONES!H:H,CERTIFICACIONES!A:A,POA!A28,CERTIFICACIONES!I:I,"ACTIVA")</f>
        <v>7050</v>
      </c>
      <c r="AS28" s="150">
        <f>+SUMIFS(CERTIFICACIONES!P:P,CERTIFICACIONES!A:A,POA!A28)</f>
        <v>0</v>
      </c>
      <c r="AT28" s="150">
        <f>+SUMIFS(CERTIFICACIONES!Q:Q,CERTIFICACIONES!A:A,POA!A28)</f>
        <v>0</v>
      </c>
      <c r="AU28" s="150">
        <f>+SUMIFS(CERTIFICACIONES!R:R,CERTIFICACIONES!A:A,POA!A28)</f>
        <v>391.70000000000005</v>
      </c>
      <c r="AV28" s="150">
        <f>+SUMIFS(CERTIFICACIONES!T:T,CERTIFICACIONES!A:A,POA!A28)</f>
        <v>0</v>
      </c>
      <c r="AW28" s="150"/>
      <c r="AX28" s="150">
        <f t="shared" si="2"/>
        <v>0</v>
      </c>
      <c r="AY28" s="150">
        <f t="shared" si="3"/>
        <v>-391.70000000000005</v>
      </c>
      <c r="AZ28" s="150">
        <f t="shared" si="4"/>
        <v>0</v>
      </c>
      <c r="BA28" s="150">
        <f t="shared" si="5"/>
        <v>7050</v>
      </c>
      <c r="BB28" s="150"/>
      <c r="BC28" s="152"/>
      <c r="BD28" s="150"/>
      <c r="BE28" s="153"/>
      <c r="BF28" s="153"/>
      <c r="BG28" s="153"/>
      <c r="BH28" s="153"/>
      <c r="BI28" s="153"/>
      <c r="BJ28" s="155"/>
      <c r="BK28" s="155"/>
      <c r="BL28" s="155"/>
      <c r="BM28" s="155"/>
      <c r="BN28" s="155"/>
      <c r="BO28" s="155"/>
      <c r="BP28" s="156"/>
      <c r="BQ28" s="153"/>
      <c r="BR28" s="153"/>
      <c r="BS28" s="153"/>
      <c r="BT28" s="153"/>
      <c r="BU28" s="153"/>
      <c r="BV28" s="153"/>
      <c r="BW28" s="153"/>
      <c r="BX28" s="41">
        <f t="shared" si="6"/>
        <v>0</v>
      </c>
    </row>
    <row r="29" spans="1:76">
      <c r="A29" s="76">
        <v>26</v>
      </c>
      <c r="B29" s="179" t="s">
        <v>110</v>
      </c>
      <c r="C29" s="179" t="s">
        <v>139</v>
      </c>
      <c r="D29" s="179" t="s">
        <v>112</v>
      </c>
      <c r="E29" s="179" t="s">
        <v>112</v>
      </c>
      <c r="F29" s="179" t="s">
        <v>113</v>
      </c>
      <c r="G29" s="199" t="s">
        <v>127</v>
      </c>
      <c r="H29" s="143"/>
      <c r="I29" s="171" t="s">
        <v>144</v>
      </c>
      <c r="J29" s="179" t="s">
        <v>116</v>
      </c>
      <c r="K29" s="145" t="str">
        <f t="shared" si="1"/>
        <v>51</v>
      </c>
      <c r="L29" s="201">
        <v>510601</v>
      </c>
      <c r="M29" s="199" t="s">
        <v>175</v>
      </c>
      <c r="N29" s="202">
        <v>1700</v>
      </c>
      <c r="O29" s="203">
        <v>1</v>
      </c>
      <c r="P29" s="202" t="s">
        <v>168</v>
      </c>
      <c r="Q29" s="202" t="s">
        <v>168</v>
      </c>
      <c r="R29" s="149">
        <f t="shared" si="0"/>
        <v>38491.5</v>
      </c>
      <c r="S29" s="150">
        <v>219.62</v>
      </c>
      <c r="T29" s="151">
        <f>+ROUND((SUMIFS(MODIFICACIONES!K:K,MODIFICACIONES!L:L,POA!$T$3,MODIFICACIONES!D:D,POA!A29)+POA!S29),2)</f>
        <v>219.62</v>
      </c>
      <c r="U29" s="150">
        <v>219.62</v>
      </c>
      <c r="V29" s="151">
        <f>+ROUND((SUMIFS(MODIFICACIONES!K:K,MODIFICACIONES!L:L,POA!$V$3,MODIFICACIONES!D:D,POA!A29)+POA!U29),2)</f>
        <v>219.62</v>
      </c>
      <c r="W29" s="150">
        <v>219.62</v>
      </c>
      <c r="X29" s="151">
        <f>+ROUND((SUMIFS(MODIFICACIONES!K:K,MODIFICACIONES!L:L,POA!$X$3,MODIFICACIONES!D:D,POA!A29)+POA!W29),2)</f>
        <v>219.62</v>
      </c>
      <c r="Y29" s="150">
        <v>219.62</v>
      </c>
      <c r="Z29" s="151">
        <f>+ROUND((SUMIFS(MODIFICACIONES!K:K,MODIFICACIONES!L:L,POA!$Z$3,MODIFICACIONES!D:D,POA!A29)+POA!Y29),2)</f>
        <v>219.62</v>
      </c>
      <c r="AA29" s="150">
        <v>219.62</v>
      </c>
      <c r="AB29" s="151">
        <f>+ROUND((SUMIFS(MODIFICACIONES!K:K,MODIFICACIONES!L:L,POA!$AB$3,MODIFICACIONES!D:D,POA!A29)+POA!AA29),2)</f>
        <v>219.62</v>
      </c>
      <c r="AC29" s="150">
        <v>219.62</v>
      </c>
      <c r="AD29" s="151">
        <f>+ROUND((SUMIFS(MODIFICACIONES!K:K,MODIFICACIONES!L:L,POA!$AD$3,MODIFICACIONES!D:D,POA!A29)+POA!AC29),2)</f>
        <v>219.62</v>
      </c>
      <c r="AE29" s="150">
        <v>219.62</v>
      </c>
      <c r="AF29" s="151">
        <f>+ROUND((SUMIFS(MODIFICACIONES!K:K,MODIFICACIONES!L:L,POA!$AF$3,MODIFICACIONES!D:D,POA!A29)+POA!AE29),2)</f>
        <v>219.62</v>
      </c>
      <c r="AG29" s="150">
        <v>219.62</v>
      </c>
      <c r="AH29" s="151">
        <f>+ROUND((SUMIFS(MODIFICACIONES!K:K,MODIFICACIONES!L:L,POA!$AH$3,MODIFICACIONES!D:D,POA!A29)+POA!AG29),2)</f>
        <v>219.62</v>
      </c>
      <c r="AI29" s="150">
        <v>219.62</v>
      </c>
      <c r="AJ29" s="151">
        <f>+ROUND((SUMIFS(MODIFICACIONES!K:K,MODIFICACIONES!L:L,POA!$AJ$3,MODIFICACIONES!D:D,POA!A29)+POA!AI29),2)</f>
        <v>219.62</v>
      </c>
      <c r="AK29" s="150">
        <v>219.62</v>
      </c>
      <c r="AL29" s="151">
        <f>+ROUND((SUMIFS(MODIFICACIONES!K:K,MODIFICACIONES!L:L,POA!$AL$3,MODIFICACIONES!D:D,POA!A29)+POA!AK29),2)</f>
        <v>219.62</v>
      </c>
      <c r="AM29" s="150">
        <v>219.62</v>
      </c>
      <c r="AN29" s="151">
        <f>+ROUND((SUMIFS(MODIFICACIONES!K:K,MODIFICACIONES!L:L,POA!$AN$3,MODIFICACIONES!D:D,POA!A29)+POA!AM29),2)</f>
        <v>219.62</v>
      </c>
      <c r="AO29" s="150">
        <v>219.68</v>
      </c>
      <c r="AP29" s="151">
        <f>+ROUND((SUMIFS(MODIFICACIONES!K:K,MODIFICACIONES!L:L,POA!$AP$3,MODIFICACIONES!D:D,POA!A29)+POA!AO29),2)</f>
        <v>36075.68</v>
      </c>
      <c r="AQ29" s="150">
        <v>0</v>
      </c>
      <c r="AR29" s="150">
        <f>+SUMIFS(CERTIFICACIONES!H:H,CERTIFICACIONES!A:A,POA!A29,CERTIFICACIONES!I:I,"ACTIVA")</f>
        <v>38491.5</v>
      </c>
      <c r="AS29" s="150">
        <f>+SUMIFS(CERTIFICACIONES!P:P,CERTIFICACIONES!A:A,POA!A29)</f>
        <v>0</v>
      </c>
      <c r="AT29" s="150">
        <f>+SUMIFS(CERTIFICACIONES!Q:Q,CERTIFICACIONES!A:A,POA!A29)</f>
        <v>0</v>
      </c>
      <c r="AU29" s="150">
        <f>+SUMIFS(CERTIFICACIONES!R:R,CERTIFICACIONES!A:A,POA!A29)</f>
        <v>15278.38</v>
      </c>
      <c r="AV29" s="150">
        <f>+SUMIFS(CERTIFICACIONES!T:T,CERTIFICACIONES!A:A,POA!A29)</f>
        <v>0</v>
      </c>
      <c r="AW29" s="150"/>
      <c r="AX29" s="150">
        <f t="shared" si="2"/>
        <v>0</v>
      </c>
      <c r="AY29" s="150">
        <f t="shared" si="3"/>
        <v>-15278.38</v>
      </c>
      <c r="AZ29" s="150">
        <f t="shared" si="4"/>
        <v>0</v>
      </c>
      <c r="BA29" s="150">
        <f t="shared" si="5"/>
        <v>38491.5</v>
      </c>
      <c r="BB29" s="150"/>
      <c r="BC29" s="152"/>
      <c r="BD29" s="150"/>
      <c r="BE29" s="153"/>
      <c r="BF29" s="153"/>
      <c r="BG29" s="153"/>
      <c r="BH29" s="153"/>
      <c r="BI29" s="153"/>
      <c r="BJ29" s="155"/>
      <c r="BK29" s="155"/>
      <c r="BL29" s="155"/>
      <c r="BM29" s="155"/>
      <c r="BN29" s="155"/>
      <c r="BO29" s="155"/>
      <c r="BP29" s="156"/>
      <c r="BQ29" s="153"/>
      <c r="BR29" s="153"/>
      <c r="BS29" s="153"/>
      <c r="BT29" s="153"/>
      <c r="BU29" s="153"/>
      <c r="BV29" s="153"/>
      <c r="BW29" s="153"/>
      <c r="BX29" s="41">
        <f t="shared" si="6"/>
        <v>0</v>
      </c>
    </row>
    <row r="30" spans="1:76">
      <c r="A30" s="76">
        <v>27</v>
      </c>
      <c r="B30" s="179" t="s">
        <v>110</v>
      </c>
      <c r="C30" s="179" t="s">
        <v>139</v>
      </c>
      <c r="D30" s="179" t="s">
        <v>112</v>
      </c>
      <c r="E30" s="179" t="s">
        <v>112</v>
      </c>
      <c r="F30" s="179" t="s">
        <v>113</v>
      </c>
      <c r="G30" s="199" t="s">
        <v>127</v>
      </c>
      <c r="H30" s="143"/>
      <c r="I30" s="179" t="s">
        <v>145</v>
      </c>
      <c r="J30" s="179" t="s">
        <v>116</v>
      </c>
      <c r="K30" s="145" t="str">
        <f t="shared" si="1"/>
        <v>51</v>
      </c>
      <c r="L30" s="201">
        <v>510602</v>
      </c>
      <c r="M30" s="199" t="s">
        <v>176</v>
      </c>
      <c r="N30" s="202">
        <v>1700</v>
      </c>
      <c r="O30" s="203">
        <v>1</v>
      </c>
      <c r="P30" s="202" t="s">
        <v>168</v>
      </c>
      <c r="Q30" s="202" t="s">
        <v>168</v>
      </c>
      <c r="R30" s="149">
        <f t="shared" si="0"/>
        <v>35135.5</v>
      </c>
      <c r="S30" s="150">
        <v>219.62</v>
      </c>
      <c r="T30" s="151">
        <f>+ROUND((SUMIFS(MODIFICACIONES!K:K,MODIFICACIONES!L:L,POA!$T$3,MODIFICACIONES!D:D,POA!A30)+POA!S30),2)</f>
        <v>219.62</v>
      </c>
      <c r="U30" s="150">
        <v>219.62</v>
      </c>
      <c r="V30" s="151">
        <f>+ROUND((SUMIFS(MODIFICACIONES!K:K,MODIFICACIONES!L:L,POA!$V$3,MODIFICACIONES!D:D,POA!A30)+POA!U30),2)</f>
        <v>219.62</v>
      </c>
      <c r="W30" s="150">
        <v>219.62</v>
      </c>
      <c r="X30" s="151">
        <f>+ROUND((SUMIFS(MODIFICACIONES!K:K,MODIFICACIONES!L:L,POA!$X$3,MODIFICACIONES!D:D,POA!A30)+POA!W30),2)</f>
        <v>219.62</v>
      </c>
      <c r="Y30" s="150">
        <v>219.62</v>
      </c>
      <c r="Z30" s="151">
        <f>+ROUND((SUMIFS(MODIFICACIONES!K:K,MODIFICACIONES!L:L,POA!$Z$3,MODIFICACIONES!D:D,POA!A30)+POA!Y30),2)</f>
        <v>219.62</v>
      </c>
      <c r="AA30" s="150">
        <v>219.62</v>
      </c>
      <c r="AB30" s="151">
        <f>+ROUND((SUMIFS(MODIFICACIONES!K:K,MODIFICACIONES!L:L,POA!$AB$3,MODIFICACIONES!D:D,POA!A30)+POA!AA30),2)</f>
        <v>219.62</v>
      </c>
      <c r="AC30" s="150">
        <v>219.62</v>
      </c>
      <c r="AD30" s="151">
        <f>+ROUND((SUMIFS(MODIFICACIONES!K:K,MODIFICACIONES!L:L,POA!$AD$3,MODIFICACIONES!D:D,POA!A30)+POA!AC30),2)</f>
        <v>219.62</v>
      </c>
      <c r="AE30" s="150">
        <v>219.62</v>
      </c>
      <c r="AF30" s="151">
        <f>+ROUND((SUMIFS(MODIFICACIONES!K:K,MODIFICACIONES!L:L,POA!$AF$3,MODIFICACIONES!D:D,POA!A30)+POA!AE30),2)</f>
        <v>219.62</v>
      </c>
      <c r="AG30" s="150">
        <v>219.62</v>
      </c>
      <c r="AH30" s="151">
        <f>+ROUND((SUMIFS(MODIFICACIONES!K:K,MODIFICACIONES!L:L,POA!$AH$3,MODIFICACIONES!D:D,POA!A30)+POA!AG30),2)</f>
        <v>219.62</v>
      </c>
      <c r="AI30" s="150">
        <v>219.62</v>
      </c>
      <c r="AJ30" s="151">
        <f>+ROUND((SUMIFS(MODIFICACIONES!K:K,MODIFICACIONES!L:L,POA!$AJ$3,MODIFICACIONES!D:D,POA!A30)+POA!AI30),2)</f>
        <v>219.62</v>
      </c>
      <c r="AK30" s="150">
        <v>219.62</v>
      </c>
      <c r="AL30" s="151">
        <f>+ROUND((SUMIFS(MODIFICACIONES!K:K,MODIFICACIONES!L:L,POA!$AL$3,MODIFICACIONES!D:D,POA!A30)+POA!AK30),2)</f>
        <v>219.62</v>
      </c>
      <c r="AM30" s="150">
        <v>219.62</v>
      </c>
      <c r="AN30" s="151">
        <f>+ROUND((SUMIFS(MODIFICACIONES!K:K,MODIFICACIONES!L:L,POA!$AN$3,MODIFICACIONES!D:D,POA!A30)+POA!AM30),2)</f>
        <v>219.62</v>
      </c>
      <c r="AO30" s="150">
        <v>219.68</v>
      </c>
      <c r="AP30" s="151">
        <f>+ROUND((SUMIFS(MODIFICACIONES!K:K,MODIFICACIONES!L:L,POA!$AP$3,MODIFICACIONES!D:D,POA!A30)+POA!AO30),2)</f>
        <v>32719.68</v>
      </c>
      <c r="AQ30" s="150">
        <v>0</v>
      </c>
      <c r="AR30" s="150">
        <f>+SUMIFS(CERTIFICACIONES!H:H,CERTIFICACIONES!A:A,POA!A30,CERTIFICACIONES!I:I,"ACTIVA")</f>
        <v>35135.5</v>
      </c>
      <c r="AS30" s="150">
        <f>+SUMIFS(CERTIFICACIONES!P:P,CERTIFICACIONES!A:A,POA!A30)</f>
        <v>0</v>
      </c>
      <c r="AT30" s="150">
        <f>+SUMIFS(CERTIFICACIONES!Q:Q,CERTIFICACIONES!A:A,POA!A30)</f>
        <v>0</v>
      </c>
      <c r="AU30" s="150">
        <f>+SUMIFS(CERTIFICACIONES!R:R,CERTIFICACIONES!A:A,POA!A30)</f>
        <v>11902.59</v>
      </c>
      <c r="AV30" s="150">
        <f>+SUMIFS(CERTIFICACIONES!T:T,CERTIFICACIONES!A:A,POA!A30)</f>
        <v>0</v>
      </c>
      <c r="AW30" s="150"/>
      <c r="AX30" s="150">
        <f t="shared" si="2"/>
        <v>0</v>
      </c>
      <c r="AY30" s="150">
        <f t="shared" si="3"/>
        <v>-11902.59</v>
      </c>
      <c r="AZ30" s="150">
        <f t="shared" si="4"/>
        <v>0</v>
      </c>
      <c r="BA30" s="150">
        <f t="shared" si="5"/>
        <v>35135.5</v>
      </c>
      <c r="BB30" s="150"/>
      <c r="BC30" s="152"/>
      <c r="BD30" s="150"/>
      <c r="BE30" s="153"/>
      <c r="BF30" s="154"/>
      <c r="BG30" s="154"/>
      <c r="BH30" s="153"/>
      <c r="BI30" s="153"/>
      <c r="BJ30" s="155"/>
      <c r="BK30" s="155"/>
      <c r="BL30" s="155"/>
      <c r="BM30" s="155"/>
      <c r="BN30" s="155"/>
      <c r="BO30" s="155"/>
      <c r="BP30" s="156"/>
      <c r="BQ30" s="153"/>
      <c r="BR30" s="153"/>
      <c r="BS30" s="153"/>
      <c r="BT30" s="153"/>
      <c r="BU30" s="153"/>
      <c r="BV30" s="153"/>
      <c r="BW30" s="153"/>
      <c r="BX30" s="41">
        <f t="shared" si="6"/>
        <v>0</v>
      </c>
    </row>
    <row r="31" spans="1:76">
      <c r="A31" s="76">
        <v>28</v>
      </c>
      <c r="B31" s="179" t="s">
        <v>110</v>
      </c>
      <c r="C31" s="179" t="s">
        <v>111</v>
      </c>
      <c r="D31" s="179" t="s">
        <v>112</v>
      </c>
      <c r="E31" s="179" t="s">
        <v>112</v>
      </c>
      <c r="F31" s="179" t="s">
        <v>113</v>
      </c>
      <c r="G31" s="199" t="s">
        <v>127</v>
      </c>
      <c r="H31" s="143"/>
      <c r="I31" s="179" t="s">
        <v>146</v>
      </c>
      <c r="J31" s="179" t="s">
        <v>116</v>
      </c>
      <c r="K31" s="145" t="str">
        <f t="shared" si="1"/>
        <v>57</v>
      </c>
      <c r="L31" s="201">
        <v>570218</v>
      </c>
      <c r="M31" s="199" t="s">
        <v>180</v>
      </c>
      <c r="N31" s="202">
        <v>1701</v>
      </c>
      <c r="O31" s="203">
        <v>1</v>
      </c>
      <c r="P31" s="202">
        <v>0</v>
      </c>
      <c r="Q31" s="202">
        <v>0</v>
      </c>
      <c r="R31" s="149">
        <f t="shared" si="0"/>
        <v>17.440000000000001</v>
      </c>
      <c r="S31" s="150">
        <v>0</v>
      </c>
      <c r="T31" s="151">
        <f>+ROUND((SUMIFS(MODIFICACIONES!K:K,MODIFICACIONES!L:L,POA!$T$3,MODIFICACIONES!D:D,POA!A31)+POA!S31),2)</f>
        <v>0</v>
      </c>
      <c r="U31" s="150">
        <v>300</v>
      </c>
      <c r="V31" s="151">
        <f>+ROUND((SUMIFS(MODIFICACIONES!K:K,MODIFICACIONES!L:L,POA!$V$3,MODIFICACIONES!D:D,POA!A31)+POA!U31),2)</f>
        <v>17.440000000000001</v>
      </c>
      <c r="W31" s="150">
        <v>300</v>
      </c>
      <c r="X31" s="151">
        <f>+ROUND((SUMIFS(MODIFICACIONES!K:K,MODIFICACIONES!L:L,POA!$X$3,MODIFICACIONES!D:D,POA!A31)+POA!W31),2)</f>
        <v>0</v>
      </c>
      <c r="Y31" s="150">
        <v>0</v>
      </c>
      <c r="Z31" s="151">
        <f>+ROUND((SUMIFS(MODIFICACIONES!K:K,MODIFICACIONES!L:L,POA!$Z$3,MODIFICACIONES!D:D,POA!A31)+POA!Y31),2)</f>
        <v>0</v>
      </c>
      <c r="AA31" s="150">
        <v>300</v>
      </c>
      <c r="AB31" s="151">
        <f>+ROUND((SUMIFS(MODIFICACIONES!K:K,MODIFICACIONES!L:L,POA!$AB$3,MODIFICACIONES!D:D,POA!A31)+POA!AA31),2)</f>
        <v>0</v>
      </c>
      <c r="AC31" s="150">
        <v>0</v>
      </c>
      <c r="AD31" s="151">
        <f>+ROUND((SUMIFS(MODIFICACIONES!K:K,MODIFICACIONES!L:L,POA!$AD$3,MODIFICACIONES!D:D,POA!A31)+POA!AC31),2)</f>
        <v>0</v>
      </c>
      <c r="AE31" s="150">
        <v>100</v>
      </c>
      <c r="AF31" s="151">
        <f>+ROUND((SUMIFS(MODIFICACIONES!K:K,MODIFICACIONES!L:L,POA!$AF$3,MODIFICACIONES!D:D,POA!A31)+POA!AE31),2)</f>
        <v>0</v>
      </c>
      <c r="AG31" s="150">
        <v>0</v>
      </c>
      <c r="AH31" s="151">
        <f>+ROUND((SUMIFS(MODIFICACIONES!K:K,MODIFICACIONES!L:L,POA!$AH$3,MODIFICACIONES!D:D,POA!A31)+POA!AG31),2)</f>
        <v>0</v>
      </c>
      <c r="AI31" s="150">
        <v>0</v>
      </c>
      <c r="AJ31" s="151">
        <f>+ROUND((SUMIFS(MODIFICACIONES!K:K,MODIFICACIONES!L:L,POA!$AJ$3,MODIFICACIONES!D:D,POA!A31)+POA!AI31),2)</f>
        <v>0</v>
      </c>
      <c r="AK31" s="150">
        <v>0</v>
      </c>
      <c r="AL31" s="151">
        <f>+ROUND((SUMIFS(MODIFICACIONES!K:K,MODIFICACIONES!L:L,POA!$AL$3,MODIFICACIONES!D:D,POA!A31)+POA!AK31),2)</f>
        <v>0</v>
      </c>
      <c r="AM31" s="150">
        <v>0</v>
      </c>
      <c r="AN31" s="151">
        <f>+ROUND((SUMIFS(MODIFICACIONES!K:K,MODIFICACIONES!L:L,POA!$AN$3,MODIFICACIONES!D:D,POA!A31)+POA!AM31),2)</f>
        <v>0</v>
      </c>
      <c r="AO31" s="150">
        <v>0</v>
      </c>
      <c r="AP31" s="151">
        <f>+ROUND((SUMIFS(MODIFICACIONES!K:K,MODIFICACIONES!L:L,POA!$AP$3,MODIFICACIONES!D:D,POA!A31)+POA!AO31),2)</f>
        <v>0</v>
      </c>
      <c r="AQ31" s="150">
        <v>0</v>
      </c>
      <c r="AR31" s="150">
        <f>+SUMIFS(CERTIFICACIONES!H:H,CERTIFICACIONES!A:A,POA!A31,CERTIFICACIONES!I:I,"ACTIVA")</f>
        <v>17.440000000000001</v>
      </c>
      <c r="AS31" s="150">
        <f>+SUMIFS(CERTIFICACIONES!P:P,CERTIFICACIONES!A:A,POA!A31)</f>
        <v>0</v>
      </c>
      <c r="AT31" s="150">
        <f>+SUMIFS(CERTIFICACIONES!Q:Q,CERTIFICACIONES!A:A,POA!A31)</f>
        <v>0</v>
      </c>
      <c r="AU31" s="150">
        <f>+SUMIFS(CERTIFICACIONES!R:R,CERTIFICACIONES!A:A,POA!A31)</f>
        <v>17.440000000000001</v>
      </c>
      <c r="AV31" s="150">
        <f>+SUMIFS(CERTIFICACIONES!T:T,CERTIFICACIONES!A:A,POA!A31)</f>
        <v>0</v>
      </c>
      <c r="AW31" s="150"/>
      <c r="AX31" s="150">
        <f t="shared" si="2"/>
        <v>0</v>
      </c>
      <c r="AY31" s="150">
        <f t="shared" si="3"/>
        <v>-17.440000000000001</v>
      </c>
      <c r="AZ31" s="150">
        <f t="shared" si="4"/>
        <v>0</v>
      </c>
      <c r="BA31" s="150">
        <f t="shared" si="5"/>
        <v>17.440000000000001</v>
      </c>
      <c r="BB31" s="150"/>
      <c r="BC31" s="152"/>
      <c r="BD31" s="150"/>
      <c r="BE31" s="153"/>
      <c r="BF31" s="154"/>
      <c r="BG31" s="154"/>
      <c r="BH31" s="153"/>
      <c r="BI31" s="153"/>
      <c r="BJ31" s="155"/>
      <c r="BK31" s="155"/>
      <c r="BL31" s="155"/>
      <c r="BM31" s="155"/>
      <c r="BN31" s="155"/>
      <c r="BO31" s="155"/>
      <c r="BP31" s="156"/>
      <c r="BQ31" s="156" t="s">
        <v>483</v>
      </c>
      <c r="BR31" s="153"/>
      <c r="BS31" s="153"/>
      <c r="BT31" s="153"/>
      <c r="BU31" s="153"/>
      <c r="BV31" s="153"/>
      <c r="BW31" s="153"/>
      <c r="BX31" s="41">
        <f t="shared" si="6"/>
        <v>0</v>
      </c>
    </row>
    <row r="32" spans="1:76">
      <c r="A32" s="76">
        <v>29</v>
      </c>
      <c r="B32" s="179" t="s">
        <v>110</v>
      </c>
      <c r="C32" s="179" t="s">
        <v>111</v>
      </c>
      <c r="D32" s="179" t="s">
        <v>112</v>
      </c>
      <c r="E32" s="179" t="s">
        <v>112</v>
      </c>
      <c r="F32" s="179" t="s">
        <v>113</v>
      </c>
      <c r="G32" s="199" t="s">
        <v>127</v>
      </c>
      <c r="H32" s="143"/>
      <c r="I32" s="179" t="s">
        <v>147</v>
      </c>
      <c r="J32" s="179" t="s">
        <v>116</v>
      </c>
      <c r="K32" s="145" t="str">
        <f t="shared" si="1"/>
        <v>57</v>
      </c>
      <c r="L32" s="201">
        <v>570216</v>
      </c>
      <c r="M32" s="199" t="s">
        <v>181</v>
      </c>
      <c r="N32" s="202">
        <v>1701</v>
      </c>
      <c r="O32" s="203">
        <v>1</v>
      </c>
      <c r="P32" s="202">
        <v>0</v>
      </c>
      <c r="Q32" s="202">
        <v>0</v>
      </c>
      <c r="R32" s="149">
        <f t="shared" si="0"/>
        <v>251.01</v>
      </c>
      <c r="S32" s="150">
        <v>0</v>
      </c>
      <c r="T32" s="151">
        <f>+ROUND((SUMIFS(MODIFICACIONES!K:K,MODIFICACIONES!L:L,POA!$T$3,MODIFICACIONES!D:D,POA!A32)+POA!S32),2)</f>
        <v>0</v>
      </c>
      <c r="U32" s="150">
        <v>0</v>
      </c>
      <c r="V32" s="151">
        <f>+ROUND((SUMIFS(MODIFICACIONES!K:K,MODIFICACIONES!L:L,POA!$V$3,MODIFICACIONES!D:D,POA!A32)+POA!U32),2)</f>
        <v>251.01</v>
      </c>
      <c r="W32" s="150">
        <v>100</v>
      </c>
      <c r="X32" s="151">
        <f>+ROUND((SUMIFS(MODIFICACIONES!K:K,MODIFICACIONES!L:L,POA!$X$3,MODIFICACIONES!D:D,POA!A32)+POA!W32),2)</f>
        <v>0</v>
      </c>
      <c r="Y32" s="150">
        <v>100</v>
      </c>
      <c r="Z32" s="151">
        <f>+ROUND((SUMIFS(MODIFICACIONES!K:K,MODIFICACIONES!L:L,POA!$Z$3,MODIFICACIONES!D:D,POA!A32)+POA!Y32),2)</f>
        <v>0</v>
      </c>
      <c r="AA32" s="150">
        <v>100</v>
      </c>
      <c r="AB32" s="151">
        <f>+ROUND((SUMIFS(MODIFICACIONES!K:K,MODIFICACIONES!L:L,POA!$AB$3,MODIFICACIONES!D:D,POA!A32)+POA!AA32),2)</f>
        <v>0</v>
      </c>
      <c r="AC32" s="150">
        <v>100</v>
      </c>
      <c r="AD32" s="151">
        <f>+ROUND((SUMIFS(MODIFICACIONES!K:K,MODIFICACIONES!L:L,POA!$AD$3,MODIFICACIONES!D:D,POA!A32)+POA!AC32),2)</f>
        <v>0</v>
      </c>
      <c r="AE32" s="150">
        <v>100</v>
      </c>
      <c r="AF32" s="151">
        <f>+ROUND((SUMIFS(MODIFICACIONES!K:K,MODIFICACIONES!L:L,POA!$AF$3,MODIFICACIONES!D:D,POA!A32)+POA!AE32),2)</f>
        <v>0</v>
      </c>
      <c r="AG32" s="150">
        <v>100</v>
      </c>
      <c r="AH32" s="151">
        <f>+ROUND((SUMIFS(MODIFICACIONES!K:K,MODIFICACIONES!L:L,POA!$AH$3,MODIFICACIONES!D:D,POA!A32)+POA!AG32),2)</f>
        <v>0</v>
      </c>
      <c r="AI32" s="150">
        <v>100</v>
      </c>
      <c r="AJ32" s="151">
        <f>+ROUND((SUMIFS(MODIFICACIONES!K:K,MODIFICACIONES!L:L,POA!$AJ$3,MODIFICACIONES!D:D,POA!A32)+POA!AI32),2)</f>
        <v>0</v>
      </c>
      <c r="AK32" s="150">
        <v>100</v>
      </c>
      <c r="AL32" s="151">
        <f>+ROUND((SUMIFS(MODIFICACIONES!K:K,MODIFICACIONES!L:L,POA!$AL$3,MODIFICACIONES!D:D,POA!A32)+POA!AK32),2)</f>
        <v>0</v>
      </c>
      <c r="AM32" s="150">
        <v>100</v>
      </c>
      <c r="AN32" s="151">
        <f>+ROUND((SUMIFS(MODIFICACIONES!K:K,MODIFICACIONES!L:L,POA!$AN$3,MODIFICACIONES!D:D,POA!A32)+POA!AM32),2)</f>
        <v>0</v>
      </c>
      <c r="AO32" s="150">
        <v>100</v>
      </c>
      <c r="AP32" s="151">
        <f>+ROUND((SUMIFS(MODIFICACIONES!K:K,MODIFICACIONES!L:L,POA!$AP$3,MODIFICACIONES!D:D,POA!A32)+POA!AO32),2)</f>
        <v>0</v>
      </c>
      <c r="AQ32" s="150">
        <v>0</v>
      </c>
      <c r="AR32" s="150">
        <f>+SUMIFS(CERTIFICACIONES!H:H,CERTIFICACIONES!A:A,POA!A32,CERTIFICACIONES!I:I,"ACTIVA")</f>
        <v>251.01</v>
      </c>
      <c r="AS32" s="150">
        <f>+SUMIFS(CERTIFICACIONES!P:P,CERTIFICACIONES!A:A,POA!A32)</f>
        <v>17.440000000000001</v>
      </c>
      <c r="AT32" s="150">
        <f>+SUMIFS(CERTIFICACIONES!Q:Q,CERTIFICACIONES!A:A,POA!A32)</f>
        <v>0</v>
      </c>
      <c r="AU32" s="150">
        <f>+SUMIFS(CERTIFICACIONES!R:R,CERTIFICACIONES!A:A,POA!A32)</f>
        <v>251.01</v>
      </c>
      <c r="AV32" s="150">
        <f>+SUMIFS(CERTIFICACIONES!T:T,CERTIFICACIONES!A:A,POA!A32)</f>
        <v>0</v>
      </c>
      <c r="AW32" s="150"/>
      <c r="AX32" s="150">
        <f t="shared" si="2"/>
        <v>0</v>
      </c>
      <c r="AY32" s="150">
        <f t="shared" si="3"/>
        <v>-251.01</v>
      </c>
      <c r="AZ32" s="150">
        <f t="shared" si="4"/>
        <v>17.440000000000001</v>
      </c>
      <c r="BA32" s="150">
        <f t="shared" si="5"/>
        <v>233.57</v>
      </c>
      <c r="BB32" s="150"/>
      <c r="BC32" s="152" t="s">
        <v>209</v>
      </c>
      <c r="BD32" s="150"/>
      <c r="BE32" s="153"/>
      <c r="BF32" s="154"/>
      <c r="BG32" s="154"/>
      <c r="BH32" s="153"/>
      <c r="BI32" s="153"/>
      <c r="BJ32" s="155"/>
      <c r="BK32" s="155" t="s">
        <v>210</v>
      </c>
      <c r="BL32" s="155"/>
      <c r="BM32" s="155"/>
      <c r="BN32" s="155"/>
      <c r="BO32" s="155"/>
      <c r="BP32" s="156"/>
      <c r="BQ32" s="156" t="s">
        <v>483</v>
      </c>
      <c r="BR32" s="153"/>
      <c r="BS32" s="153"/>
      <c r="BT32" s="153"/>
      <c r="BU32" s="153"/>
      <c r="BV32" s="153"/>
      <c r="BW32" s="153"/>
      <c r="BX32" s="41">
        <f t="shared" si="6"/>
        <v>0</v>
      </c>
    </row>
    <row r="33" spans="1:76">
      <c r="A33" s="76">
        <v>30</v>
      </c>
      <c r="B33" s="179" t="s">
        <v>110</v>
      </c>
      <c r="C33" s="179" t="s">
        <v>111</v>
      </c>
      <c r="D33" s="179" t="s">
        <v>112</v>
      </c>
      <c r="E33" s="179" t="s">
        <v>112</v>
      </c>
      <c r="F33" s="179" t="s">
        <v>113</v>
      </c>
      <c r="G33" s="199" t="s">
        <v>127</v>
      </c>
      <c r="H33" s="143"/>
      <c r="I33" s="179" t="s">
        <v>148</v>
      </c>
      <c r="J33" s="179" t="s">
        <v>116</v>
      </c>
      <c r="K33" s="145" t="str">
        <f t="shared" si="1"/>
        <v>53</v>
      </c>
      <c r="L33" s="201">
        <v>530306</v>
      </c>
      <c r="M33" s="199" t="s">
        <v>182</v>
      </c>
      <c r="N33" s="202">
        <v>1701</v>
      </c>
      <c r="O33" s="203">
        <v>1</v>
      </c>
      <c r="P33" s="202">
        <v>0</v>
      </c>
      <c r="Q33" s="202">
        <v>0</v>
      </c>
      <c r="R33" s="149">
        <f t="shared" si="0"/>
        <v>8496</v>
      </c>
      <c r="S33" s="150">
        <v>0</v>
      </c>
      <c r="T33" s="151">
        <f>+ROUND((SUMIFS(MODIFICACIONES!K:K,MODIFICACIONES!L:L,POA!$T$3,MODIFICACIONES!D:D,POA!A33)+POA!S33),2)</f>
        <v>0</v>
      </c>
      <c r="U33" s="150">
        <v>708</v>
      </c>
      <c r="V33" s="151">
        <f>+ROUND((SUMIFS(MODIFICACIONES!K:K,MODIFICACIONES!L:L,POA!$V$3,MODIFICACIONES!D:D,POA!A33)+POA!U33),2)</f>
        <v>708</v>
      </c>
      <c r="W33" s="150">
        <v>708</v>
      </c>
      <c r="X33" s="151">
        <f>+ROUND((SUMIFS(MODIFICACIONES!K:K,MODIFICACIONES!L:L,POA!$X$3,MODIFICACIONES!D:D,POA!A33)+POA!W33),2)</f>
        <v>708</v>
      </c>
      <c r="Y33" s="150">
        <v>708</v>
      </c>
      <c r="Z33" s="151">
        <f>+ROUND((SUMIFS(MODIFICACIONES!K:K,MODIFICACIONES!L:L,POA!$Z$3,MODIFICACIONES!D:D,POA!A33)+POA!Y33),2)</f>
        <v>708</v>
      </c>
      <c r="AA33" s="150">
        <v>708</v>
      </c>
      <c r="AB33" s="151">
        <f>+ROUND((SUMIFS(MODIFICACIONES!K:K,MODIFICACIONES!L:L,POA!$AB$3,MODIFICACIONES!D:D,POA!A33)+POA!AA33),2)</f>
        <v>708</v>
      </c>
      <c r="AC33" s="150">
        <v>708</v>
      </c>
      <c r="AD33" s="151">
        <f>+ROUND((SUMIFS(MODIFICACIONES!K:K,MODIFICACIONES!L:L,POA!$AD$3,MODIFICACIONES!D:D,POA!A33)+POA!AC33),2)</f>
        <v>708</v>
      </c>
      <c r="AE33" s="150">
        <v>708</v>
      </c>
      <c r="AF33" s="151">
        <f>+ROUND((SUMIFS(MODIFICACIONES!K:K,MODIFICACIONES!L:L,POA!$AF$3,MODIFICACIONES!D:D,POA!A33)+POA!AE33),2)</f>
        <v>708</v>
      </c>
      <c r="AG33" s="150">
        <v>708</v>
      </c>
      <c r="AH33" s="151">
        <f>+ROUND((SUMIFS(MODIFICACIONES!K:K,MODIFICACIONES!L:L,POA!$AH$3,MODIFICACIONES!D:D,POA!A33)+POA!AG33),2)</f>
        <v>708</v>
      </c>
      <c r="AI33" s="150">
        <v>708</v>
      </c>
      <c r="AJ33" s="151">
        <f>+ROUND((SUMIFS(MODIFICACIONES!K:K,MODIFICACIONES!L:L,POA!$AJ$3,MODIFICACIONES!D:D,POA!A33)+POA!AI33),2)</f>
        <v>708</v>
      </c>
      <c r="AK33" s="150">
        <v>708</v>
      </c>
      <c r="AL33" s="151">
        <f>+ROUND((SUMIFS(MODIFICACIONES!K:K,MODIFICACIONES!L:L,POA!$AL$3,MODIFICACIONES!D:D,POA!A33)+POA!AK33),2)</f>
        <v>708</v>
      </c>
      <c r="AM33" s="150">
        <v>708</v>
      </c>
      <c r="AN33" s="151">
        <f>+ROUND((SUMIFS(MODIFICACIONES!K:K,MODIFICACIONES!L:L,POA!$AN$3,MODIFICACIONES!D:D,POA!A33)+POA!AM33),2)</f>
        <v>708</v>
      </c>
      <c r="AO33" s="150">
        <v>1416</v>
      </c>
      <c r="AP33" s="151">
        <f>+ROUND((SUMIFS(MODIFICACIONES!K:K,MODIFICACIONES!L:L,POA!$AP$3,MODIFICACIONES!D:D,POA!A33)+POA!AO33),2)</f>
        <v>1416</v>
      </c>
      <c r="AQ33" s="150">
        <v>0</v>
      </c>
      <c r="AR33" s="150">
        <f>+SUMIFS(CERTIFICACIONES!H:H,CERTIFICACIONES!A:A,POA!A33,CERTIFICACIONES!I:I,"ACTIVA")</f>
        <v>8496</v>
      </c>
      <c r="AS33" s="150">
        <f>+SUMIFS(CERTIFICACIONES!P:P,CERTIFICACIONES!A:A,POA!A33)</f>
        <v>0</v>
      </c>
      <c r="AT33" s="150">
        <f>+SUMIFS(CERTIFICACIONES!Q:Q,CERTIFICACIONES!A:A,POA!A33)</f>
        <v>0</v>
      </c>
      <c r="AU33" s="150">
        <f>+SUMIFS(CERTIFICACIONES!R:R,CERTIFICACIONES!A:A,POA!A33)</f>
        <v>3540</v>
      </c>
      <c r="AV33" s="150">
        <f>+SUMIFS(CERTIFICACIONES!T:T,CERTIFICACIONES!A:A,POA!A33)</f>
        <v>0</v>
      </c>
      <c r="AW33" s="150"/>
      <c r="AX33" s="150">
        <f t="shared" si="2"/>
        <v>0</v>
      </c>
      <c r="AY33" s="150">
        <f t="shared" si="3"/>
        <v>-3540</v>
      </c>
      <c r="AZ33" s="150">
        <f t="shared" si="4"/>
        <v>0</v>
      </c>
      <c r="BA33" s="150">
        <f t="shared" si="5"/>
        <v>8496</v>
      </c>
      <c r="BB33" s="150"/>
      <c r="BC33" s="152" t="s">
        <v>209</v>
      </c>
      <c r="BD33" s="150"/>
      <c r="BE33" s="153" t="s">
        <v>8</v>
      </c>
      <c r="BF33" s="154"/>
      <c r="BG33" s="154"/>
      <c r="BH33" s="153" t="s">
        <v>211</v>
      </c>
      <c r="BI33" s="153"/>
      <c r="BJ33" s="155"/>
      <c r="BK33" s="155"/>
      <c r="BL33" s="155"/>
      <c r="BM33" s="155"/>
      <c r="BN33" s="155"/>
      <c r="BO33" s="155"/>
      <c r="BP33" s="156"/>
      <c r="BQ33" s="153" t="s">
        <v>484</v>
      </c>
      <c r="BR33" s="156"/>
      <c r="BS33" s="153"/>
      <c r="BT33" s="153"/>
      <c r="BU33" s="153"/>
      <c r="BV33" s="153"/>
      <c r="BW33" s="153"/>
      <c r="BX33" s="41">
        <f t="shared" si="6"/>
        <v>0</v>
      </c>
    </row>
    <row r="34" spans="1:76">
      <c r="A34" s="76">
        <v>31</v>
      </c>
      <c r="B34" s="179" t="s">
        <v>110</v>
      </c>
      <c r="C34" s="179" t="s">
        <v>111</v>
      </c>
      <c r="D34" s="179" t="s">
        <v>112</v>
      </c>
      <c r="E34" s="179" t="s">
        <v>112</v>
      </c>
      <c r="F34" s="179" t="s">
        <v>113</v>
      </c>
      <c r="G34" s="199" t="s">
        <v>127</v>
      </c>
      <c r="H34" s="143"/>
      <c r="I34" s="179" t="s">
        <v>149</v>
      </c>
      <c r="J34" s="179" t="s">
        <v>116</v>
      </c>
      <c r="K34" s="145" t="str">
        <f t="shared" si="1"/>
        <v>99</v>
      </c>
      <c r="L34" s="201">
        <v>990101</v>
      </c>
      <c r="M34" s="199" t="s">
        <v>183</v>
      </c>
      <c r="N34" s="202">
        <v>1701</v>
      </c>
      <c r="O34" s="203">
        <v>1</v>
      </c>
      <c r="P34" s="202">
        <v>0</v>
      </c>
      <c r="Q34" s="202">
        <v>0</v>
      </c>
      <c r="R34" s="149">
        <f t="shared" si="0"/>
        <v>3000</v>
      </c>
      <c r="S34" s="150">
        <v>0</v>
      </c>
      <c r="T34" s="151">
        <f>+ROUND((SUMIFS(MODIFICACIONES!K:K,MODIFICACIONES!L:L,POA!$T$3,MODIFICACIONES!D:D,POA!A34)+POA!S34),2)</f>
        <v>0</v>
      </c>
      <c r="U34" s="150">
        <v>0</v>
      </c>
      <c r="V34" s="151">
        <f>+ROUND((SUMIFS(MODIFICACIONES!K:K,MODIFICACIONES!L:L,POA!$V$3,MODIFICACIONES!D:D,POA!A34)+POA!U34),2)</f>
        <v>0</v>
      </c>
      <c r="W34" s="150">
        <v>300</v>
      </c>
      <c r="X34" s="151">
        <f>+ROUND((SUMIFS(MODIFICACIONES!K:K,MODIFICACIONES!L:L,POA!$X$3,MODIFICACIONES!D:D,POA!A34)+POA!W34),2)</f>
        <v>300</v>
      </c>
      <c r="Y34" s="150">
        <v>300</v>
      </c>
      <c r="Z34" s="151">
        <f>+ROUND((SUMIFS(MODIFICACIONES!K:K,MODIFICACIONES!L:L,POA!$Z$3,MODIFICACIONES!D:D,POA!A34)+POA!Y34),2)</f>
        <v>300</v>
      </c>
      <c r="AA34" s="150">
        <v>300</v>
      </c>
      <c r="AB34" s="151">
        <f>+ROUND((SUMIFS(MODIFICACIONES!K:K,MODIFICACIONES!L:L,POA!$AB$3,MODIFICACIONES!D:D,POA!A34)+POA!AA34),2)</f>
        <v>300</v>
      </c>
      <c r="AC34" s="150">
        <v>300</v>
      </c>
      <c r="AD34" s="151">
        <f>+ROUND((SUMIFS(MODIFICACIONES!K:K,MODIFICACIONES!L:L,POA!$AD$3,MODIFICACIONES!D:D,POA!A34)+POA!AC34),2)</f>
        <v>300</v>
      </c>
      <c r="AE34" s="150">
        <v>300</v>
      </c>
      <c r="AF34" s="151">
        <f>+ROUND((SUMIFS(MODIFICACIONES!K:K,MODIFICACIONES!L:L,POA!$AF$3,MODIFICACIONES!D:D,POA!A34)+POA!AE34),2)</f>
        <v>300</v>
      </c>
      <c r="AG34" s="150">
        <v>300</v>
      </c>
      <c r="AH34" s="151">
        <f>+ROUND((SUMIFS(MODIFICACIONES!K:K,MODIFICACIONES!L:L,POA!$AH$3,MODIFICACIONES!D:D,POA!A34)+POA!AG34),2)</f>
        <v>300</v>
      </c>
      <c r="AI34" s="150">
        <v>300</v>
      </c>
      <c r="AJ34" s="151">
        <f>+ROUND((SUMIFS(MODIFICACIONES!K:K,MODIFICACIONES!L:L,POA!$AJ$3,MODIFICACIONES!D:D,POA!A34)+POA!AI34),2)</f>
        <v>300</v>
      </c>
      <c r="AK34" s="150">
        <v>300</v>
      </c>
      <c r="AL34" s="151">
        <f>+ROUND((SUMIFS(MODIFICACIONES!K:K,MODIFICACIONES!L:L,POA!$AL$3,MODIFICACIONES!D:D,POA!A34)+POA!AK34),2)</f>
        <v>300</v>
      </c>
      <c r="AM34" s="150">
        <v>300</v>
      </c>
      <c r="AN34" s="151">
        <f>+ROUND((SUMIFS(MODIFICACIONES!K:K,MODIFICACIONES!L:L,POA!$AN$3,MODIFICACIONES!D:D,POA!A34)+POA!AM34),2)</f>
        <v>300</v>
      </c>
      <c r="AO34" s="150">
        <v>300</v>
      </c>
      <c r="AP34" s="151">
        <f>+ROUND((SUMIFS(MODIFICACIONES!K:K,MODIFICACIONES!L:L,POA!$AP$3,MODIFICACIONES!D:D,POA!A34)+POA!AO34),2)</f>
        <v>300</v>
      </c>
      <c r="AQ34" s="150">
        <v>0</v>
      </c>
      <c r="AR34" s="150">
        <f>+SUMIFS(CERTIFICACIONES!H:H,CERTIFICACIONES!A:A,POA!A34,CERTIFICACIONES!I:I,"ACTIVA")</f>
        <v>0</v>
      </c>
      <c r="AS34" s="150">
        <f>+SUMIFS(CERTIFICACIONES!P:P,CERTIFICACIONES!A:A,POA!A34)</f>
        <v>0</v>
      </c>
      <c r="AT34" s="150">
        <f>+SUMIFS(CERTIFICACIONES!Q:Q,CERTIFICACIONES!A:A,POA!A34)</f>
        <v>0</v>
      </c>
      <c r="AU34" s="150">
        <f>+SUMIFS(CERTIFICACIONES!R:R,CERTIFICACIONES!A:A,POA!A34)</f>
        <v>0</v>
      </c>
      <c r="AV34" s="150">
        <f>+SUMIFS(CERTIFICACIONES!T:T,CERTIFICACIONES!A:A,POA!A34)</f>
        <v>0</v>
      </c>
      <c r="AW34" s="150"/>
      <c r="AX34" s="150">
        <f t="shared" si="2"/>
        <v>3000</v>
      </c>
      <c r="AY34" s="150">
        <f t="shared" si="3"/>
        <v>0</v>
      </c>
      <c r="AZ34" s="150">
        <f t="shared" si="4"/>
        <v>0</v>
      </c>
      <c r="BA34" s="150">
        <f t="shared" si="5"/>
        <v>3000</v>
      </c>
      <c r="BB34" s="150"/>
      <c r="BC34" s="152" t="s">
        <v>209</v>
      </c>
      <c r="BD34" s="150"/>
      <c r="BE34" s="153"/>
      <c r="BF34" s="154"/>
      <c r="BG34" s="154"/>
      <c r="BH34" s="153"/>
      <c r="BI34" s="153"/>
      <c r="BJ34" s="155"/>
      <c r="BK34" s="155" t="s">
        <v>210</v>
      </c>
      <c r="BL34" s="155"/>
      <c r="BM34" s="155"/>
      <c r="BN34" s="155"/>
      <c r="BO34" s="155"/>
      <c r="BP34" s="156"/>
      <c r="BQ34" s="153"/>
      <c r="BR34" s="156"/>
      <c r="BS34" s="153"/>
      <c r="BT34" s="153"/>
      <c r="BU34" s="153"/>
      <c r="BV34" s="153"/>
      <c r="BW34" s="153"/>
      <c r="BX34" s="41">
        <f t="shared" si="6"/>
        <v>3000</v>
      </c>
    </row>
    <row r="35" spans="1:76">
      <c r="A35" s="76">
        <v>32</v>
      </c>
      <c r="B35" s="179" t="s">
        <v>110</v>
      </c>
      <c r="C35" s="179" t="s">
        <v>111</v>
      </c>
      <c r="D35" s="179" t="s">
        <v>112</v>
      </c>
      <c r="E35" s="179" t="s">
        <v>112</v>
      </c>
      <c r="F35" s="179" t="s">
        <v>150</v>
      </c>
      <c r="G35" s="199" t="s">
        <v>150</v>
      </c>
      <c r="H35" s="143"/>
      <c r="I35" s="200" t="s">
        <v>126</v>
      </c>
      <c r="J35" s="179" t="s">
        <v>116</v>
      </c>
      <c r="K35" s="145" t="str">
        <f t="shared" si="1"/>
        <v>53</v>
      </c>
      <c r="L35" s="201">
        <v>530303</v>
      </c>
      <c r="M35" s="199" t="s">
        <v>166</v>
      </c>
      <c r="N35" s="202">
        <v>1701</v>
      </c>
      <c r="O35" s="203">
        <v>1</v>
      </c>
      <c r="P35" s="202">
        <v>0</v>
      </c>
      <c r="Q35" s="202">
        <v>0</v>
      </c>
      <c r="R35" s="149">
        <f t="shared" si="0"/>
        <v>500</v>
      </c>
      <c r="S35" s="150">
        <v>0</v>
      </c>
      <c r="T35" s="151">
        <f>+ROUND((SUMIFS(MODIFICACIONES!K:K,MODIFICACIONES!L:L,POA!$T$3,MODIFICACIONES!D:D,POA!A35)+POA!S35),2)</f>
        <v>0</v>
      </c>
      <c r="U35" s="150">
        <v>0</v>
      </c>
      <c r="V35" s="151">
        <f>+ROUND((SUMIFS(MODIFICACIONES!K:K,MODIFICACIONES!L:L,POA!$V$3,MODIFICACIONES!D:D,POA!A35)+POA!U35),2)</f>
        <v>0</v>
      </c>
      <c r="W35" s="150">
        <v>800</v>
      </c>
      <c r="X35" s="151">
        <f>+ROUND((SUMIFS(MODIFICACIONES!K:K,MODIFICACIONES!L:L,POA!$X$3,MODIFICACIONES!D:D,POA!A35)+POA!W35),2)</f>
        <v>0</v>
      </c>
      <c r="Y35" s="150">
        <v>0</v>
      </c>
      <c r="Z35" s="151">
        <f>+ROUND((SUMIFS(MODIFICACIONES!K:K,MODIFICACIONES!L:L,POA!$Z$3,MODIFICACIONES!D:D,POA!A35)+POA!Y35),2)</f>
        <v>0</v>
      </c>
      <c r="AA35" s="150">
        <v>800</v>
      </c>
      <c r="AB35" s="151">
        <f>+ROUND((SUMIFS(MODIFICACIONES!K:K,MODIFICACIONES!L:L,POA!$AB$3,MODIFICACIONES!D:D,POA!A35)+POA!AA35),2)</f>
        <v>0</v>
      </c>
      <c r="AC35" s="150">
        <v>0</v>
      </c>
      <c r="AD35" s="151">
        <f>+ROUND((SUMIFS(MODIFICACIONES!K:K,MODIFICACIONES!L:L,POA!$AD$3,MODIFICACIONES!D:D,POA!A35)+POA!AC35),2)</f>
        <v>0</v>
      </c>
      <c r="AE35" s="150">
        <v>800</v>
      </c>
      <c r="AF35" s="151">
        <f>+ROUND((SUMIFS(MODIFICACIONES!K:K,MODIFICACIONES!L:L,POA!$AF$3,MODIFICACIONES!D:D,POA!A35)+POA!AE35),2)</f>
        <v>0</v>
      </c>
      <c r="AG35" s="150">
        <v>0</v>
      </c>
      <c r="AH35" s="151">
        <f>+ROUND((SUMIFS(MODIFICACIONES!K:K,MODIFICACIONES!L:L,POA!$AH$3,MODIFICACIONES!D:D,POA!A35)+POA!AG35),2)</f>
        <v>500</v>
      </c>
      <c r="AI35" s="150">
        <v>800</v>
      </c>
      <c r="AJ35" s="151">
        <f>+ROUND((SUMIFS(MODIFICACIONES!K:K,MODIFICACIONES!L:L,POA!$AJ$3,MODIFICACIONES!D:D,POA!A35)+POA!AI35),2)</f>
        <v>0</v>
      </c>
      <c r="AK35" s="150">
        <v>0</v>
      </c>
      <c r="AL35" s="151">
        <f>+ROUND((SUMIFS(MODIFICACIONES!K:K,MODIFICACIONES!L:L,POA!$AL$3,MODIFICACIONES!D:D,POA!A35)+POA!AK35),2)</f>
        <v>0</v>
      </c>
      <c r="AM35" s="150">
        <v>800</v>
      </c>
      <c r="AN35" s="151">
        <f>+ROUND((SUMIFS(MODIFICACIONES!K:K,MODIFICACIONES!L:L,POA!$AN$3,MODIFICACIONES!D:D,POA!A35)+POA!AM35),2)</f>
        <v>0</v>
      </c>
      <c r="AO35" s="150">
        <v>0</v>
      </c>
      <c r="AP35" s="151">
        <f>+ROUND((SUMIFS(MODIFICACIONES!K:K,MODIFICACIONES!L:L,POA!$AP$3,MODIFICACIONES!D:D,POA!A35)+POA!AO35),2)</f>
        <v>0</v>
      </c>
      <c r="AQ35" s="150">
        <v>0</v>
      </c>
      <c r="AR35" s="150">
        <f>+SUMIFS(CERTIFICACIONES!H:H,CERTIFICACIONES!A:A,POA!A35,CERTIFICACIONES!I:I,"ACTIVA")</f>
        <v>260</v>
      </c>
      <c r="AS35" s="150">
        <f>+SUMIFS(CERTIFICACIONES!P:P,CERTIFICACIONES!A:A,POA!A35)</f>
        <v>0</v>
      </c>
      <c r="AT35" s="150">
        <f>+SUMIFS(CERTIFICACIONES!Q:Q,CERTIFICACIONES!A:A,POA!A35)</f>
        <v>0</v>
      </c>
      <c r="AU35" s="150">
        <f>+SUMIFS(CERTIFICACIONES!R:R,CERTIFICACIONES!A:A,POA!A35)</f>
        <v>0</v>
      </c>
      <c r="AV35" s="150">
        <f>+SUMIFS(CERTIFICACIONES!T:T,CERTIFICACIONES!A:A,POA!A35)</f>
        <v>0</v>
      </c>
      <c r="AW35" s="150"/>
      <c r="AX35" s="150">
        <f t="shared" si="2"/>
        <v>240</v>
      </c>
      <c r="AY35" s="150">
        <f t="shared" si="3"/>
        <v>0</v>
      </c>
      <c r="AZ35" s="150">
        <f t="shared" si="4"/>
        <v>0</v>
      </c>
      <c r="BA35" s="150">
        <f t="shared" si="5"/>
        <v>500</v>
      </c>
      <c r="BB35" s="150"/>
      <c r="BC35" s="152"/>
      <c r="BD35" s="150"/>
      <c r="BE35" s="153"/>
      <c r="BF35" s="154"/>
      <c r="BG35" s="154"/>
      <c r="BH35" s="153"/>
      <c r="BI35" s="153"/>
      <c r="BJ35" s="155"/>
      <c r="BK35" s="155"/>
      <c r="BL35" s="155"/>
      <c r="BM35" s="155"/>
      <c r="BN35" s="155"/>
      <c r="BO35" s="155"/>
      <c r="BP35" s="160"/>
      <c r="BQ35" s="157"/>
      <c r="BR35" s="160"/>
      <c r="BS35" s="157"/>
      <c r="BT35" s="157"/>
      <c r="BU35" s="157"/>
      <c r="BV35" s="157"/>
      <c r="BW35" s="157"/>
      <c r="BX35" s="41">
        <f t="shared" si="6"/>
        <v>240</v>
      </c>
    </row>
    <row r="36" spans="1:76">
      <c r="A36" s="76">
        <v>33</v>
      </c>
      <c r="B36" s="179" t="s">
        <v>110</v>
      </c>
      <c r="C36" s="179" t="s">
        <v>111</v>
      </c>
      <c r="D36" s="179" t="s">
        <v>112</v>
      </c>
      <c r="E36" s="179" t="s">
        <v>112</v>
      </c>
      <c r="F36" s="179" t="s">
        <v>150</v>
      </c>
      <c r="G36" s="199" t="s">
        <v>150</v>
      </c>
      <c r="H36" s="143"/>
      <c r="I36" s="200" t="s">
        <v>151</v>
      </c>
      <c r="J36" s="179" t="s">
        <v>116</v>
      </c>
      <c r="K36" s="145" t="str">
        <f t="shared" si="1"/>
        <v>53</v>
      </c>
      <c r="L36" s="201">
        <v>530304</v>
      </c>
      <c r="M36" s="199" t="s">
        <v>184</v>
      </c>
      <c r="N36" s="202">
        <v>1701</v>
      </c>
      <c r="O36" s="203">
        <v>1</v>
      </c>
      <c r="P36" s="202">
        <v>0</v>
      </c>
      <c r="Q36" s="202">
        <v>0</v>
      </c>
      <c r="R36" s="149">
        <f t="shared" si="0"/>
        <v>4593.6000000000004</v>
      </c>
      <c r="S36" s="150">
        <v>0</v>
      </c>
      <c r="T36" s="151">
        <f>+ROUND((SUMIFS(MODIFICACIONES!K:K,MODIFICACIONES!L:L,POA!$T$3,MODIFICACIONES!D:D,POA!A36)+POA!S36),2)</f>
        <v>0</v>
      </c>
      <c r="U36" s="150">
        <v>0</v>
      </c>
      <c r="V36" s="151">
        <f>+ROUND((SUMIFS(MODIFICACIONES!K:K,MODIFICACIONES!L:L,POA!$V$3,MODIFICACIONES!D:D,POA!A36)+POA!U36),2)</f>
        <v>0</v>
      </c>
      <c r="W36" s="150">
        <v>0</v>
      </c>
      <c r="X36" s="151">
        <f>+ROUND((SUMIFS(MODIFICACIONES!K:K,MODIFICACIONES!L:L,POA!$X$3,MODIFICACIONES!D:D,POA!A36)+POA!W36),2)</f>
        <v>0</v>
      </c>
      <c r="Y36" s="150">
        <v>0</v>
      </c>
      <c r="Z36" s="151">
        <f>+ROUND((SUMIFS(MODIFICACIONES!K:K,MODIFICACIONES!L:L,POA!$Z$3,MODIFICACIONES!D:D,POA!A36)+POA!Y36),2)</f>
        <v>708.4</v>
      </c>
      <c r="AA36" s="150">
        <v>2500</v>
      </c>
      <c r="AB36" s="151">
        <f>+ROUND((SUMIFS(MODIFICACIONES!K:K,MODIFICACIONES!L:L,POA!$AB$3,MODIFICACIONES!D:D,POA!A36)+POA!AA36),2)</f>
        <v>0</v>
      </c>
      <c r="AC36" s="150">
        <v>0</v>
      </c>
      <c r="AD36" s="151">
        <f>+ROUND((SUMIFS(MODIFICACIONES!K:K,MODIFICACIONES!L:L,POA!$AD$3,MODIFICACIONES!D:D,POA!A36)+POA!AC36),2)</f>
        <v>1755.6</v>
      </c>
      <c r="AE36" s="150">
        <v>0</v>
      </c>
      <c r="AF36" s="151">
        <f>+ROUND((SUMIFS(MODIFICACIONES!K:K,MODIFICACIONES!L:L,POA!$AF$3,MODIFICACIONES!D:D,POA!A36)+POA!AE36),2)</f>
        <v>0</v>
      </c>
      <c r="AG36" s="150">
        <v>2500</v>
      </c>
      <c r="AH36" s="151">
        <f>+ROUND((SUMIFS(MODIFICACIONES!K:K,MODIFICACIONES!L:L,POA!$AH$3,MODIFICACIONES!D:D,POA!A36)+POA!AG36),2)</f>
        <v>1100</v>
      </c>
      <c r="AI36" s="150">
        <v>0</v>
      </c>
      <c r="AJ36" s="151">
        <f>+ROUND((SUMIFS(MODIFICACIONES!K:K,MODIFICACIONES!L:L,POA!$AJ$3,MODIFICACIONES!D:D,POA!A36)+POA!AI36),2)</f>
        <v>1029.5999999999999</v>
      </c>
      <c r="AK36" s="150">
        <v>0</v>
      </c>
      <c r="AL36" s="151">
        <f>+ROUND((SUMIFS(MODIFICACIONES!K:K,MODIFICACIONES!L:L,POA!$AL$3,MODIFICACIONES!D:D,POA!A36)+POA!AK36),2)</f>
        <v>0</v>
      </c>
      <c r="AM36" s="150">
        <v>2000</v>
      </c>
      <c r="AN36" s="151">
        <f>+ROUND((SUMIFS(MODIFICACIONES!K:K,MODIFICACIONES!L:L,POA!$AN$3,MODIFICACIONES!D:D,POA!A36)+POA!AM36),2)</f>
        <v>0</v>
      </c>
      <c r="AO36" s="150">
        <v>0</v>
      </c>
      <c r="AP36" s="151">
        <f>+ROUND((SUMIFS(MODIFICACIONES!K:K,MODIFICACIONES!L:L,POA!$AP$3,MODIFICACIONES!D:D,POA!A36)+POA!AO36),2)</f>
        <v>0</v>
      </c>
      <c r="AQ36" s="150">
        <v>0</v>
      </c>
      <c r="AR36" s="150">
        <f>+SUMIFS(CERTIFICACIONES!H:H,CERTIFICACIONES!A:A,POA!A36,CERTIFICACIONES!I:I,"ACTIVA")</f>
        <v>4458.3</v>
      </c>
      <c r="AS36" s="150">
        <f>+SUMIFS(CERTIFICACIONES!P:P,CERTIFICACIONES!A:A,POA!A36)</f>
        <v>0</v>
      </c>
      <c r="AT36" s="150">
        <f>+SUMIFS(CERTIFICACIONES!Q:Q,CERTIFICACIONES!A:A,POA!A36)</f>
        <v>0</v>
      </c>
      <c r="AU36" s="150">
        <f>+SUMIFS(CERTIFICACIONES!R:R,CERTIFICACIONES!A:A,POA!A36)</f>
        <v>0</v>
      </c>
      <c r="AV36" s="150">
        <f>+SUMIFS(CERTIFICACIONES!T:T,CERTIFICACIONES!A:A,POA!A36)</f>
        <v>0</v>
      </c>
      <c r="AW36" s="150"/>
      <c r="AX36" s="150">
        <f t="shared" si="2"/>
        <v>135.30000000000018</v>
      </c>
      <c r="AY36" s="150">
        <f t="shared" si="3"/>
        <v>0</v>
      </c>
      <c r="AZ36" s="150">
        <f t="shared" si="4"/>
        <v>0</v>
      </c>
      <c r="BA36" s="150">
        <f t="shared" si="5"/>
        <v>4593.6000000000004</v>
      </c>
      <c r="BB36" s="150"/>
      <c r="BC36" s="152"/>
      <c r="BD36" s="150"/>
      <c r="BE36" s="153"/>
      <c r="BF36" s="153"/>
      <c r="BG36" s="153"/>
      <c r="BH36" s="153"/>
      <c r="BI36" s="153"/>
      <c r="BJ36" s="155"/>
      <c r="BK36" s="155"/>
      <c r="BL36" s="155"/>
      <c r="BM36" s="155"/>
      <c r="BN36" s="155"/>
      <c r="BO36" s="155"/>
      <c r="BP36" s="167"/>
      <c r="BQ36" s="168" t="s">
        <v>476</v>
      </c>
      <c r="BR36" s="152"/>
      <c r="BS36" s="169"/>
      <c r="BT36" s="169"/>
      <c r="BU36" s="169"/>
      <c r="BV36" s="169"/>
      <c r="BW36" s="169"/>
      <c r="BX36" s="41">
        <f t="shared" si="6"/>
        <v>135.30000000000018</v>
      </c>
    </row>
    <row r="37" spans="1:76">
      <c r="A37" s="76">
        <v>34</v>
      </c>
      <c r="B37" s="179" t="s">
        <v>110</v>
      </c>
      <c r="C37" s="179" t="s">
        <v>111</v>
      </c>
      <c r="D37" s="179" t="s">
        <v>112</v>
      </c>
      <c r="E37" s="179" t="s">
        <v>112</v>
      </c>
      <c r="F37" s="179" t="s">
        <v>152</v>
      </c>
      <c r="G37" s="199" t="s">
        <v>153</v>
      </c>
      <c r="H37" s="143"/>
      <c r="I37" s="200" t="s">
        <v>126</v>
      </c>
      <c r="J37" s="179" t="s">
        <v>116</v>
      </c>
      <c r="K37" s="145" t="str">
        <f t="shared" si="1"/>
        <v>53</v>
      </c>
      <c r="L37" s="201">
        <v>530303</v>
      </c>
      <c r="M37" s="199" t="s">
        <v>166</v>
      </c>
      <c r="N37" s="202">
        <v>1701</v>
      </c>
      <c r="O37" s="203">
        <v>1</v>
      </c>
      <c r="P37" s="202">
        <v>0</v>
      </c>
      <c r="Q37" s="202">
        <v>0</v>
      </c>
      <c r="R37" s="149">
        <f t="shared" si="0"/>
        <v>4500</v>
      </c>
      <c r="S37" s="150">
        <v>0</v>
      </c>
      <c r="T37" s="151">
        <f>+ROUND((SUMIFS(MODIFICACIONES!K:K,MODIFICACIONES!L:L,POA!$T$3,MODIFICACIONES!D:D,POA!A37)+POA!S37),2)</f>
        <v>0</v>
      </c>
      <c r="U37" s="150">
        <v>0</v>
      </c>
      <c r="V37" s="151">
        <f>+ROUND((SUMIFS(MODIFICACIONES!K:K,MODIFICACIONES!L:L,POA!$V$3,MODIFICACIONES!D:D,POA!A37)+POA!U37),2)</f>
        <v>0</v>
      </c>
      <c r="W37" s="150">
        <v>700</v>
      </c>
      <c r="X37" s="151">
        <f>+ROUND((SUMIFS(MODIFICACIONES!K:K,MODIFICACIONES!L:L,POA!$X$3,MODIFICACIONES!D:D,POA!A37)+POA!W37),2)</f>
        <v>700</v>
      </c>
      <c r="Y37" s="150">
        <v>0</v>
      </c>
      <c r="Z37" s="151">
        <f>+ROUND((SUMIFS(MODIFICACIONES!K:K,MODIFICACIONES!L:L,POA!$Z$3,MODIFICACIONES!D:D,POA!A37)+POA!Y37),2)</f>
        <v>0</v>
      </c>
      <c r="AA37" s="150">
        <v>700</v>
      </c>
      <c r="AB37" s="151">
        <f>+ROUND((SUMIFS(MODIFICACIONES!K:K,MODIFICACIONES!L:L,POA!$AB$3,MODIFICACIONES!D:D,POA!A37)+POA!AA37),2)</f>
        <v>700</v>
      </c>
      <c r="AC37" s="150">
        <v>0</v>
      </c>
      <c r="AD37" s="151">
        <f>+ROUND((SUMIFS(MODIFICACIONES!K:K,MODIFICACIONES!L:L,POA!$AD$3,MODIFICACIONES!D:D,POA!A37)+POA!AC37),2)</f>
        <v>0</v>
      </c>
      <c r="AE37" s="150">
        <v>700</v>
      </c>
      <c r="AF37" s="151">
        <f>+ROUND((SUMIFS(MODIFICACIONES!K:K,MODIFICACIONES!L:L,POA!$AF$3,MODIFICACIONES!D:D,POA!A37)+POA!AE37),2)</f>
        <v>700</v>
      </c>
      <c r="AG37" s="150">
        <v>0</v>
      </c>
      <c r="AH37" s="151">
        <f>+ROUND((SUMIFS(MODIFICACIONES!K:K,MODIFICACIONES!L:L,POA!$AH$3,MODIFICACIONES!D:D,POA!A37)+POA!AG37),2)</f>
        <v>0</v>
      </c>
      <c r="AI37" s="150">
        <v>700</v>
      </c>
      <c r="AJ37" s="151">
        <f>+ROUND((SUMIFS(MODIFICACIONES!K:K,MODIFICACIONES!L:L,POA!$AJ$3,MODIFICACIONES!D:D,POA!A37)+POA!AI37),2)</f>
        <v>700</v>
      </c>
      <c r="AK37" s="150">
        <v>0</v>
      </c>
      <c r="AL37" s="151">
        <f>+ROUND((SUMIFS(MODIFICACIONES!K:K,MODIFICACIONES!L:L,POA!$AL$3,MODIFICACIONES!D:D,POA!A37)+POA!AK37),2)</f>
        <v>0</v>
      </c>
      <c r="AM37" s="150">
        <v>700</v>
      </c>
      <c r="AN37" s="151">
        <f>+ROUND((SUMIFS(MODIFICACIONES!K:K,MODIFICACIONES!L:L,POA!$AN$3,MODIFICACIONES!D:D,POA!A37)+POA!AM37),2)</f>
        <v>700</v>
      </c>
      <c r="AO37" s="150">
        <v>0</v>
      </c>
      <c r="AP37" s="151">
        <f>+ROUND((SUMIFS(MODIFICACIONES!K:K,MODIFICACIONES!L:L,POA!$AP$3,MODIFICACIONES!D:D,POA!A37)+POA!AO37),2)</f>
        <v>1000</v>
      </c>
      <c r="AQ37" s="150">
        <v>0</v>
      </c>
      <c r="AR37" s="150">
        <f>+SUMIFS(CERTIFICACIONES!H:H,CERTIFICACIONES!A:A,POA!A37,CERTIFICACIONES!I:I,"ACTIVA")</f>
        <v>75.25</v>
      </c>
      <c r="AS37" s="150">
        <f>+SUMIFS(CERTIFICACIONES!P:P,CERTIFICACIONES!A:A,POA!A37)</f>
        <v>0</v>
      </c>
      <c r="AT37" s="150">
        <f>+SUMIFS(CERTIFICACIONES!Q:Q,CERTIFICACIONES!A:A,POA!A37)</f>
        <v>0</v>
      </c>
      <c r="AU37" s="150">
        <f>+SUMIFS(CERTIFICACIONES!R:R,CERTIFICACIONES!A:A,POA!A37)</f>
        <v>0</v>
      </c>
      <c r="AV37" s="150">
        <f>+SUMIFS(CERTIFICACIONES!T:T,CERTIFICACIONES!A:A,POA!A37)</f>
        <v>0</v>
      </c>
      <c r="AW37" s="150"/>
      <c r="AX37" s="150">
        <f t="shared" si="2"/>
        <v>4424.75</v>
      </c>
      <c r="AY37" s="150">
        <f t="shared" si="3"/>
        <v>0</v>
      </c>
      <c r="AZ37" s="150">
        <f t="shared" si="4"/>
        <v>0</v>
      </c>
      <c r="BA37" s="150">
        <f t="shared" si="5"/>
        <v>4500</v>
      </c>
      <c r="BB37" s="150"/>
      <c r="BC37" s="152"/>
      <c r="BD37" s="150"/>
      <c r="BE37" s="153"/>
      <c r="BF37" s="153"/>
      <c r="BG37" s="153"/>
      <c r="BH37" s="153"/>
      <c r="BI37" s="153"/>
      <c r="BJ37" s="155"/>
      <c r="BK37" s="155" t="s">
        <v>212</v>
      </c>
      <c r="BL37" s="155"/>
      <c r="BM37" s="155"/>
      <c r="BN37" s="155"/>
      <c r="BO37" s="155"/>
      <c r="BP37" s="156"/>
      <c r="BQ37" s="156" t="s">
        <v>476</v>
      </c>
      <c r="BR37" s="153"/>
      <c r="BS37" s="153"/>
      <c r="BT37" s="153"/>
      <c r="BU37" s="153"/>
      <c r="BV37" s="153"/>
      <c r="BW37" s="153"/>
      <c r="BX37" s="41">
        <f t="shared" si="6"/>
        <v>4424.75</v>
      </c>
    </row>
    <row r="38" spans="1:76">
      <c r="A38" s="76">
        <v>35</v>
      </c>
      <c r="B38" s="179" t="s">
        <v>110</v>
      </c>
      <c r="C38" s="179" t="s">
        <v>111</v>
      </c>
      <c r="D38" s="179" t="s">
        <v>112</v>
      </c>
      <c r="E38" s="179" t="s">
        <v>112</v>
      </c>
      <c r="F38" s="179" t="s">
        <v>152</v>
      </c>
      <c r="G38" s="199" t="s">
        <v>153</v>
      </c>
      <c r="H38" s="143"/>
      <c r="I38" s="200" t="s">
        <v>151</v>
      </c>
      <c r="J38" s="179" t="s">
        <v>116</v>
      </c>
      <c r="K38" s="145" t="str">
        <f t="shared" si="1"/>
        <v>53</v>
      </c>
      <c r="L38" s="201">
        <v>530304</v>
      </c>
      <c r="M38" s="199" t="s">
        <v>184</v>
      </c>
      <c r="N38" s="202">
        <v>1701</v>
      </c>
      <c r="O38" s="203">
        <v>1</v>
      </c>
      <c r="P38" s="202">
        <v>0</v>
      </c>
      <c r="Q38" s="202">
        <v>0</v>
      </c>
      <c r="R38" s="149">
        <f t="shared" si="0"/>
        <v>7534.1</v>
      </c>
      <c r="S38" s="150">
        <v>0</v>
      </c>
      <c r="T38" s="151">
        <f>+ROUND((SUMIFS(MODIFICACIONES!K:K,MODIFICACIONES!L:L,POA!$T$3,MODIFICACIONES!D:D,POA!A38)+POA!S38),2)</f>
        <v>0</v>
      </c>
      <c r="U38" s="150">
        <v>0</v>
      </c>
      <c r="V38" s="151">
        <f>+ROUND((SUMIFS(MODIFICACIONES!K:K,MODIFICACIONES!L:L,POA!$V$3,MODIFICACIONES!D:D,POA!A38)+POA!U38),2)</f>
        <v>0</v>
      </c>
      <c r="W38" s="150">
        <v>0</v>
      </c>
      <c r="X38" s="151">
        <f>+ROUND((SUMIFS(MODIFICACIONES!K:K,MODIFICACIONES!L:L,POA!$X$3,MODIFICACIONES!D:D,POA!A38)+POA!W38),2)</f>
        <v>0</v>
      </c>
      <c r="Y38" s="150">
        <v>0</v>
      </c>
      <c r="Z38" s="151">
        <f>+ROUND((SUMIFS(MODIFICACIONES!K:K,MODIFICACIONES!L:L,POA!$Z$3,MODIFICACIONES!D:D,POA!A38)+POA!Y38),2)</f>
        <v>0</v>
      </c>
      <c r="AA38" s="150">
        <v>1500</v>
      </c>
      <c r="AB38" s="151">
        <f>+ROUND((SUMIFS(MODIFICACIONES!K:K,MODIFICACIONES!L:L,POA!$AB$3,MODIFICACIONES!D:D,POA!A38)+POA!AA38),2)</f>
        <v>500</v>
      </c>
      <c r="AC38" s="150">
        <v>0</v>
      </c>
      <c r="AD38" s="151">
        <f>+ROUND((SUMIFS(MODIFICACIONES!K:K,MODIFICACIONES!L:L,POA!$AD$3,MODIFICACIONES!D:D,POA!A38)+POA!AC38),2)</f>
        <v>0</v>
      </c>
      <c r="AE38" s="150">
        <v>0</v>
      </c>
      <c r="AF38" s="151">
        <f>+ROUND((SUMIFS(MODIFICACIONES!K:K,MODIFICACIONES!L:L,POA!$AF$3,MODIFICACIONES!D:D,POA!A38)+POA!AE38),2)</f>
        <v>0</v>
      </c>
      <c r="AG38" s="150">
        <v>1500</v>
      </c>
      <c r="AH38" s="151">
        <f>+ROUND((SUMIFS(MODIFICACIONES!K:K,MODIFICACIONES!L:L,POA!$AH$3,MODIFICACIONES!D:D,POA!A38)+POA!AG38),2)</f>
        <v>1500</v>
      </c>
      <c r="AI38" s="150">
        <v>0</v>
      </c>
      <c r="AJ38" s="151">
        <f>+ROUND((SUMIFS(MODIFICACIONES!K:K,MODIFICACIONES!L:L,POA!$AJ$3,MODIFICACIONES!D:D,POA!A38)+POA!AI38),2)</f>
        <v>4534.1000000000004</v>
      </c>
      <c r="AK38" s="150">
        <v>0</v>
      </c>
      <c r="AL38" s="151">
        <f>+ROUND((SUMIFS(MODIFICACIONES!K:K,MODIFICACIONES!L:L,POA!$AL$3,MODIFICACIONES!D:D,POA!A38)+POA!AK38),2)</f>
        <v>0</v>
      </c>
      <c r="AM38" s="150">
        <v>1000</v>
      </c>
      <c r="AN38" s="151">
        <f>+ROUND((SUMIFS(MODIFICACIONES!K:K,MODIFICACIONES!L:L,POA!$AN$3,MODIFICACIONES!D:D,POA!A38)+POA!AM38),2)</f>
        <v>1000</v>
      </c>
      <c r="AO38" s="150">
        <v>0</v>
      </c>
      <c r="AP38" s="151">
        <f>+ROUND((SUMIFS(MODIFICACIONES!K:K,MODIFICACIONES!L:L,POA!$AP$3,MODIFICACIONES!D:D,POA!A38)+POA!AO38),2)</f>
        <v>0</v>
      </c>
      <c r="AQ38" s="150">
        <v>0</v>
      </c>
      <c r="AR38" s="150">
        <f>+SUMIFS(CERTIFICACIONES!H:H,CERTIFICACIONES!A:A,POA!A38,CERTIFICACIONES!I:I,"ACTIVA")</f>
        <v>0</v>
      </c>
      <c r="AS38" s="150">
        <f>+SUMIFS(CERTIFICACIONES!P:P,CERTIFICACIONES!A:A,POA!A38)</f>
        <v>0</v>
      </c>
      <c r="AT38" s="150">
        <f>+SUMIFS(CERTIFICACIONES!Q:Q,CERTIFICACIONES!A:A,POA!A38)</f>
        <v>0</v>
      </c>
      <c r="AU38" s="150">
        <f>+SUMIFS(CERTIFICACIONES!R:R,CERTIFICACIONES!A:A,POA!A38)</f>
        <v>0</v>
      </c>
      <c r="AV38" s="150">
        <f>+SUMIFS(CERTIFICACIONES!T:T,CERTIFICACIONES!A:A,POA!A38)</f>
        <v>0</v>
      </c>
      <c r="AW38" s="150"/>
      <c r="AX38" s="150">
        <f t="shared" si="2"/>
        <v>7534.1</v>
      </c>
      <c r="AY38" s="150">
        <f t="shared" si="3"/>
        <v>0</v>
      </c>
      <c r="AZ38" s="150">
        <f t="shared" si="4"/>
        <v>0</v>
      </c>
      <c r="BA38" s="150">
        <f t="shared" si="5"/>
        <v>7534.1</v>
      </c>
      <c r="BB38" s="150"/>
      <c r="BC38" s="152"/>
      <c r="BD38" s="150"/>
      <c r="BE38" s="153"/>
      <c r="BF38" s="153"/>
      <c r="BG38" s="153"/>
      <c r="BH38" s="153"/>
      <c r="BI38" s="153"/>
      <c r="BJ38" s="155"/>
      <c r="BK38" s="155" t="s">
        <v>212</v>
      </c>
      <c r="BL38" s="155"/>
      <c r="BM38" s="155"/>
      <c r="BN38" s="155"/>
      <c r="BO38" s="155"/>
      <c r="BP38" s="156"/>
      <c r="BQ38" s="156" t="s">
        <v>477</v>
      </c>
      <c r="BR38" s="153"/>
      <c r="BS38" s="153"/>
      <c r="BT38" s="153"/>
      <c r="BU38" s="153"/>
      <c r="BV38" s="153"/>
      <c r="BW38" s="153"/>
      <c r="BX38" s="41">
        <f t="shared" si="6"/>
        <v>7534.1</v>
      </c>
    </row>
    <row r="39" spans="1:76">
      <c r="A39" s="76">
        <v>36</v>
      </c>
      <c r="B39" s="179" t="s">
        <v>110</v>
      </c>
      <c r="C39" s="179" t="s">
        <v>111</v>
      </c>
      <c r="D39" s="179" t="s">
        <v>112</v>
      </c>
      <c r="E39" s="179" t="s">
        <v>112</v>
      </c>
      <c r="F39" s="179" t="s">
        <v>152</v>
      </c>
      <c r="G39" s="199" t="s">
        <v>154</v>
      </c>
      <c r="H39" s="143"/>
      <c r="I39" s="179" t="s">
        <v>155</v>
      </c>
      <c r="J39" s="179" t="s">
        <v>116</v>
      </c>
      <c r="K39" s="145" t="str">
        <f t="shared" si="1"/>
        <v>58</v>
      </c>
      <c r="L39" s="201">
        <v>580101</v>
      </c>
      <c r="M39" s="199" t="s">
        <v>185</v>
      </c>
      <c r="N39" s="202">
        <v>1701</v>
      </c>
      <c r="O39" s="203">
        <v>1</v>
      </c>
      <c r="P39" s="202">
        <v>0</v>
      </c>
      <c r="Q39" s="202">
        <v>0</v>
      </c>
      <c r="R39" s="149">
        <f t="shared" si="0"/>
        <v>0</v>
      </c>
      <c r="S39" s="150">
        <v>0</v>
      </c>
      <c r="T39" s="151">
        <f>+ROUND((SUMIFS(MODIFICACIONES!K:K,MODIFICACIONES!L:L,POA!$T$3,MODIFICACIONES!D:D,POA!A39)+POA!S39),2)</f>
        <v>0</v>
      </c>
      <c r="U39" s="150">
        <v>0</v>
      </c>
      <c r="V39" s="151">
        <f>+ROUND((SUMIFS(MODIFICACIONES!K:K,MODIFICACIONES!L:L,POA!$V$3,MODIFICACIONES!D:D,POA!A39)+POA!U39),2)</f>
        <v>0</v>
      </c>
      <c r="W39" s="150">
        <v>0</v>
      </c>
      <c r="X39" s="151">
        <f>+ROUND((SUMIFS(MODIFICACIONES!K:K,MODIFICACIONES!L:L,POA!$X$3,MODIFICACIONES!D:D,POA!A39)+POA!W39),2)</f>
        <v>0</v>
      </c>
      <c r="Y39" s="150">
        <v>0</v>
      </c>
      <c r="Z39" s="151">
        <f>+ROUND((SUMIFS(MODIFICACIONES!K:K,MODIFICACIONES!L:L,POA!$Z$3,MODIFICACIONES!D:D,POA!A39)+POA!Y39),2)</f>
        <v>0</v>
      </c>
      <c r="AA39" s="150">
        <v>17394</v>
      </c>
      <c r="AB39" s="151">
        <f>+ROUND((SUMIFS(MODIFICACIONES!K:K,MODIFICACIONES!L:L,POA!$AB$3,MODIFICACIONES!D:D,POA!A39)+POA!AA39),2)</f>
        <v>0</v>
      </c>
      <c r="AC39" s="150">
        <v>0</v>
      </c>
      <c r="AD39" s="151">
        <f>+ROUND((SUMIFS(MODIFICACIONES!K:K,MODIFICACIONES!L:L,POA!$AD$3,MODIFICACIONES!D:D,POA!A39)+POA!AC39),2)</f>
        <v>0</v>
      </c>
      <c r="AE39" s="150">
        <v>0</v>
      </c>
      <c r="AF39" s="151">
        <f>+ROUND((SUMIFS(MODIFICACIONES!K:K,MODIFICACIONES!L:L,POA!$AF$3,MODIFICACIONES!D:D,POA!A39)+POA!AE39),2)</f>
        <v>0</v>
      </c>
      <c r="AG39" s="150">
        <v>0</v>
      </c>
      <c r="AH39" s="151">
        <f>+ROUND((SUMIFS(MODIFICACIONES!K:K,MODIFICACIONES!L:L,POA!$AH$3,MODIFICACIONES!D:D,POA!A39)+POA!AG39),2)</f>
        <v>0</v>
      </c>
      <c r="AI39" s="150">
        <v>0</v>
      </c>
      <c r="AJ39" s="151">
        <f>+ROUND((SUMIFS(MODIFICACIONES!K:K,MODIFICACIONES!L:L,POA!$AJ$3,MODIFICACIONES!D:D,POA!A39)+POA!AI39),2)</f>
        <v>0</v>
      </c>
      <c r="AK39" s="150">
        <v>0</v>
      </c>
      <c r="AL39" s="151">
        <f>+ROUND((SUMIFS(MODIFICACIONES!K:K,MODIFICACIONES!L:L,POA!$AL$3,MODIFICACIONES!D:D,POA!A39)+POA!AK39),2)</f>
        <v>0</v>
      </c>
      <c r="AM39" s="150">
        <v>0</v>
      </c>
      <c r="AN39" s="151">
        <f>+ROUND((SUMIFS(MODIFICACIONES!K:K,MODIFICACIONES!L:L,POA!$AN$3,MODIFICACIONES!D:D,POA!A39)+POA!AM39),2)</f>
        <v>0</v>
      </c>
      <c r="AO39" s="150">
        <v>0</v>
      </c>
      <c r="AP39" s="151">
        <f>+ROUND((SUMIFS(MODIFICACIONES!K:K,MODIFICACIONES!L:L,POA!$AP$3,MODIFICACIONES!D:D,POA!A39)+POA!AO39),2)</f>
        <v>0</v>
      </c>
      <c r="AQ39" s="150">
        <v>0</v>
      </c>
      <c r="AR39" s="150">
        <f>+SUMIFS(CERTIFICACIONES!H:H,CERTIFICACIONES!A:A,POA!A39,CERTIFICACIONES!I:I,"ACTIVA")</f>
        <v>0</v>
      </c>
      <c r="AS39" s="150">
        <f>+SUMIFS(CERTIFICACIONES!P:P,CERTIFICACIONES!A:A,POA!A39)</f>
        <v>0</v>
      </c>
      <c r="AT39" s="150">
        <f>+SUMIFS(CERTIFICACIONES!Q:Q,CERTIFICACIONES!A:A,POA!A39)</f>
        <v>0</v>
      </c>
      <c r="AU39" s="150">
        <f>+SUMIFS(CERTIFICACIONES!R:R,CERTIFICACIONES!A:A,POA!A39)</f>
        <v>0</v>
      </c>
      <c r="AV39" s="150">
        <f>+SUMIFS(CERTIFICACIONES!T:T,CERTIFICACIONES!A:A,POA!A39)</f>
        <v>0</v>
      </c>
      <c r="AW39" s="150"/>
      <c r="AX39" s="150">
        <f t="shared" si="2"/>
        <v>0</v>
      </c>
      <c r="AY39" s="150">
        <f t="shared" si="3"/>
        <v>0</v>
      </c>
      <c r="AZ39" s="150">
        <f t="shared" si="4"/>
        <v>0</v>
      </c>
      <c r="BA39" s="150">
        <f t="shared" si="5"/>
        <v>0</v>
      </c>
      <c r="BB39" s="150"/>
      <c r="BC39" s="152"/>
      <c r="BD39" s="150"/>
      <c r="BE39" s="153"/>
      <c r="BF39" s="153"/>
      <c r="BG39" s="153"/>
      <c r="BH39" s="153"/>
      <c r="BI39" s="153"/>
      <c r="BJ39" s="155"/>
      <c r="BK39" s="155"/>
      <c r="BL39" s="155"/>
      <c r="BM39" s="155"/>
      <c r="BN39" s="155"/>
      <c r="BO39" s="155"/>
      <c r="BP39" s="156"/>
      <c r="BQ39" s="156"/>
      <c r="BR39" s="153"/>
      <c r="BS39" s="153"/>
      <c r="BT39" s="153"/>
      <c r="BU39" s="153"/>
      <c r="BV39" s="153"/>
      <c r="BW39" s="153"/>
      <c r="BX39" s="41">
        <f t="shared" si="6"/>
        <v>0</v>
      </c>
    </row>
    <row r="40" spans="1:76">
      <c r="A40" s="76">
        <v>37</v>
      </c>
      <c r="B40" s="179" t="s">
        <v>110</v>
      </c>
      <c r="C40" s="179" t="s">
        <v>111</v>
      </c>
      <c r="D40" s="179" t="s">
        <v>112</v>
      </c>
      <c r="E40" s="179" t="s">
        <v>112</v>
      </c>
      <c r="F40" s="179" t="s">
        <v>156</v>
      </c>
      <c r="G40" s="179" t="s">
        <v>156</v>
      </c>
      <c r="H40" s="143"/>
      <c r="I40" s="200" t="s">
        <v>126</v>
      </c>
      <c r="J40" s="179" t="s">
        <v>116</v>
      </c>
      <c r="K40" s="145" t="str">
        <f t="shared" si="1"/>
        <v>53</v>
      </c>
      <c r="L40" s="201">
        <v>530303</v>
      </c>
      <c r="M40" s="199" t="s">
        <v>166</v>
      </c>
      <c r="N40" s="202">
        <v>1701</v>
      </c>
      <c r="O40" s="203">
        <v>1</v>
      </c>
      <c r="P40" s="202">
        <v>0</v>
      </c>
      <c r="Q40" s="202">
        <v>0</v>
      </c>
      <c r="R40" s="149">
        <f t="shared" si="0"/>
        <v>5070</v>
      </c>
      <c r="S40" s="150">
        <v>0</v>
      </c>
      <c r="T40" s="151">
        <f>+ROUND((SUMIFS(MODIFICACIONES!K:K,MODIFICACIONES!L:L,POA!$T$3,MODIFICACIONES!D:D,POA!A40)+POA!S40),2)</f>
        <v>0</v>
      </c>
      <c r="U40" s="150">
        <v>0</v>
      </c>
      <c r="V40" s="151">
        <f>+ROUND((SUMIFS(MODIFICACIONES!K:K,MODIFICACIONES!L:L,POA!$V$3,MODIFICACIONES!D:D,POA!A40)+POA!U40),2)</f>
        <v>0</v>
      </c>
      <c r="W40" s="150">
        <v>1260</v>
      </c>
      <c r="X40" s="151">
        <f>+ROUND((SUMIFS(MODIFICACIONES!K:K,MODIFICACIONES!L:L,POA!$X$3,MODIFICACIONES!D:D,POA!A40)+POA!W40),2)</f>
        <v>1030</v>
      </c>
      <c r="Y40" s="150">
        <v>0</v>
      </c>
      <c r="Z40" s="151">
        <f>+ROUND((SUMIFS(MODIFICACIONES!K:K,MODIFICACIONES!L:L,POA!$Z$3,MODIFICACIONES!D:D,POA!A40)+POA!Y40),2)</f>
        <v>0</v>
      </c>
      <c r="AA40" s="150">
        <v>1260</v>
      </c>
      <c r="AB40" s="151">
        <f>+ROUND((SUMIFS(MODIFICACIONES!K:K,MODIFICACIONES!L:L,POA!$AB$3,MODIFICACIONES!D:D,POA!A40)+POA!AA40),2)</f>
        <v>1260</v>
      </c>
      <c r="AC40" s="150">
        <v>0</v>
      </c>
      <c r="AD40" s="151">
        <f>+ROUND((SUMIFS(MODIFICACIONES!K:K,MODIFICACIONES!L:L,POA!$AD$3,MODIFICACIONES!D:D,POA!A40)+POA!AC40),2)</f>
        <v>0</v>
      </c>
      <c r="AE40" s="150">
        <v>1260</v>
      </c>
      <c r="AF40" s="151">
        <f>+ROUND((SUMIFS(MODIFICACIONES!K:K,MODIFICACIONES!L:L,POA!$AF$3,MODIFICACIONES!D:D,POA!A40)+POA!AE40),2)</f>
        <v>1260</v>
      </c>
      <c r="AG40" s="150">
        <v>0</v>
      </c>
      <c r="AH40" s="151">
        <f>+ROUND((SUMIFS(MODIFICACIONES!K:K,MODIFICACIONES!L:L,POA!$AH$3,MODIFICACIONES!D:D,POA!A40)+POA!AG40),2)</f>
        <v>0</v>
      </c>
      <c r="AI40" s="150">
        <v>1260</v>
      </c>
      <c r="AJ40" s="151">
        <f>+ROUND((SUMIFS(MODIFICACIONES!K:K,MODIFICACIONES!L:L,POA!$AJ$3,MODIFICACIONES!D:D,POA!A40)+POA!AI40),2)</f>
        <v>1260</v>
      </c>
      <c r="AK40" s="150">
        <v>0</v>
      </c>
      <c r="AL40" s="151">
        <f>+ROUND((SUMIFS(MODIFICACIONES!K:K,MODIFICACIONES!L:L,POA!$AL$3,MODIFICACIONES!D:D,POA!A40)+POA!AK40),2)</f>
        <v>0</v>
      </c>
      <c r="AM40" s="150">
        <v>1260</v>
      </c>
      <c r="AN40" s="151">
        <f>+ROUND((SUMIFS(MODIFICACIONES!K:K,MODIFICACIONES!L:L,POA!$AN$3,MODIFICACIONES!D:D,POA!A40)+POA!AM40),2)</f>
        <v>260</v>
      </c>
      <c r="AO40" s="150">
        <v>0</v>
      </c>
      <c r="AP40" s="151">
        <f>+ROUND((SUMIFS(MODIFICACIONES!K:K,MODIFICACIONES!L:L,POA!$AP$3,MODIFICACIONES!D:D,POA!A40)+POA!AO40),2)</f>
        <v>0</v>
      </c>
      <c r="AQ40" s="150">
        <v>0</v>
      </c>
      <c r="AR40" s="150">
        <f>+SUMIFS(CERTIFICACIONES!H:H,CERTIFICACIONES!A:A,POA!A40,CERTIFICACIONES!I:I,"ACTIVA")</f>
        <v>390</v>
      </c>
      <c r="AS40" s="150">
        <f>+SUMIFS(CERTIFICACIONES!P:P,CERTIFICACIONES!A:A,POA!A40)</f>
        <v>0</v>
      </c>
      <c r="AT40" s="150">
        <f>+SUMIFS(CERTIFICACIONES!Q:Q,CERTIFICACIONES!A:A,POA!A40)</f>
        <v>0</v>
      </c>
      <c r="AU40" s="150">
        <f>+SUMIFS(CERTIFICACIONES!R:R,CERTIFICACIONES!A:A,POA!A40)</f>
        <v>104</v>
      </c>
      <c r="AV40" s="150">
        <f>+SUMIFS(CERTIFICACIONES!T:T,CERTIFICACIONES!A:A,POA!A40)</f>
        <v>0</v>
      </c>
      <c r="AW40" s="150"/>
      <c r="AX40" s="150">
        <f t="shared" si="2"/>
        <v>4680</v>
      </c>
      <c r="AY40" s="150">
        <f t="shared" si="3"/>
        <v>-104</v>
      </c>
      <c r="AZ40" s="150">
        <f t="shared" si="4"/>
        <v>0</v>
      </c>
      <c r="BA40" s="150">
        <f t="shared" si="5"/>
        <v>5070</v>
      </c>
      <c r="BB40" s="150"/>
      <c r="BC40" s="152"/>
      <c r="BD40" s="150"/>
      <c r="BE40" s="153"/>
      <c r="BF40" s="153"/>
      <c r="BG40" s="153"/>
      <c r="BH40" s="153"/>
      <c r="BI40" s="153"/>
      <c r="BJ40" s="155"/>
      <c r="BK40" s="155"/>
      <c r="BL40" s="155"/>
      <c r="BM40" s="155"/>
      <c r="BN40" s="155"/>
      <c r="BO40" s="155"/>
      <c r="BP40" s="156"/>
      <c r="BQ40" s="156" t="s">
        <v>483</v>
      </c>
      <c r="BR40" s="153"/>
      <c r="BS40" s="153"/>
      <c r="BT40" s="153"/>
      <c r="BU40" s="153"/>
      <c r="BV40" s="153"/>
      <c r="BW40" s="153"/>
      <c r="BX40" s="41">
        <f t="shared" si="6"/>
        <v>4680</v>
      </c>
    </row>
    <row r="41" spans="1:76">
      <c r="A41" s="76">
        <v>38</v>
      </c>
      <c r="B41" s="179" t="s">
        <v>110</v>
      </c>
      <c r="C41" s="179" t="s">
        <v>111</v>
      </c>
      <c r="D41" s="179" t="s">
        <v>112</v>
      </c>
      <c r="E41" s="179" t="s">
        <v>112</v>
      </c>
      <c r="F41" s="179" t="s">
        <v>156</v>
      </c>
      <c r="G41" s="179" t="s">
        <v>156</v>
      </c>
      <c r="H41" s="143"/>
      <c r="I41" s="200" t="s">
        <v>151</v>
      </c>
      <c r="J41" s="179" t="s">
        <v>116</v>
      </c>
      <c r="K41" s="145" t="str">
        <f t="shared" si="1"/>
        <v>53</v>
      </c>
      <c r="L41" s="201">
        <v>530304</v>
      </c>
      <c r="M41" s="199" t="s">
        <v>184</v>
      </c>
      <c r="N41" s="202">
        <v>1701</v>
      </c>
      <c r="O41" s="203">
        <v>1</v>
      </c>
      <c r="P41" s="202">
        <v>0</v>
      </c>
      <c r="Q41" s="202">
        <v>0</v>
      </c>
      <c r="R41" s="149">
        <f t="shared" si="0"/>
        <v>3424.8</v>
      </c>
      <c r="S41" s="150">
        <v>0</v>
      </c>
      <c r="T41" s="151">
        <f>+ROUND((SUMIFS(MODIFICACIONES!K:K,MODIFICACIONES!L:L,POA!$T$3,MODIFICACIONES!D:D,POA!A41)+POA!S41),2)</f>
        <v>0</v>
      </c>
      <c r="U41" s="150">
        <v>0</v>
      </c>
      <c r="V41" s="151">
        <f>+ROUND((SUMIFS(MODIFICACIONES!K:K,MODIFICACIONES!L:L,POA!$V$3,MODIFICACIONES!D:D,POA!A41)+POA!U41),2)</f>
        <v>0</v>
      </c>
      <c r="W41" s="150">
        <v>0</v>
      </c>
      <c r="X41" s="151">
        <f>+ROUND((SUMIFS(MODIFICACIONES!K:K,MODIFICACIONES!L:L,POA!$X$3,MODIFICACIONES!D:D,POA!A41)+POA!W41),2)</f>
        <v>0</v>
      </c>
      <c r="Y41" s="150">
        <v>0</v>
      </c>
      <c r="Z41" s="151">
        <f>+ROUND((SUMIFS(MODIFICACIONES!K:K,MODIFICACIONES!L:L,POA!$Z$3,MODIFICACIONES!D:D,POA!A41)+POA!Y41),2)</f>
        <v>2170.8000000000002</v>
      </c>
      <c r="AA41" s="150">
        <v>2300</v>
      </c>
      <c r="AB41" s="151">
        <f>+ROUND((SUMIFS(MODIFICACIONES!K:K,MODIFICACIONES!L:L,POA!$AB$3,MODIFICACIONES!D:D,POA!A41)+POA!AA41),2)</f>
        <v>0</v>
      </c>
      <c r="AC41" s="150">
        <v>0</v>
      </c>
      <c r="AD41" s="151">
        <f>+ROUND((SUMIFS(MODIFICACIONES!K:K,MODIFICACIONES!L:L,POA!$AD$3,MODIFICACIONES!D:D,POA!A41)+POA!AC41),2)</f>
        <v>1254</v>
      </c>
      <c r="AE41" s="150">
        <v>0</v>
      </c>
      <c r="AF41" s="151">
        <f>+ROUND((SUMIFS(MODIFICACIONES!K:K,MODIFICACIONES!L:L,POA!$AF$3,MODIFICACIONES!D:D,POA!A41)+POA!AE41),2)</f>
        <v>0</v>
      </c>
      <c r="AG41" s="150">
        <v>2300</v>
      </c>
      <c r="AH41" s="151">
        <f>+ROUND((SUMIFS(MODIFICACIONES!K:K,MODIFICACIONES!L:L,POA!$AH$3,MODIFICACIONES!D:D,POA!A41)+POA!AG41),2)</f>
        <v>0</v>
      </c>
      <c r="AI41" s="150">
        <v>0</v>
      </c>
      <c r="AJ41" s="151">
        <f>+ROUND((SUMIFS(MODIFICACIONES!K:K,MODIFICACIONES!L:L,POA!$AJ$3,MODIFICACIONES!D:D,POA!A41)+POA!AI41),2)</f>
        <v>0</v>
      </c>
      <c r="AK41" s="150">
        <v>0</v>
      </c>
      <c r="AL41" s="151">
        <f>+ROUND((SUMIFS(MODIFICACIONES!K:K,MODIFICACIONES!L:L,POA!$AL$3,MODIFICACIONES!D:D,POA!A41)+POA!AK41),2)</f>
        <v>0</v>
      </c>
      <c r="AM41" s="150">
        <v>1700</v>
      </c>
      <c r="AN41" s="151">
        <f>+ROUND((SUMIFS(MODIFICACIONES!K:K,MODIFICACIONES!L:L,POA!$AN$3,MODIFICACIONES!D:D,POA!A41)+POA!AM41),2)</f>
        <v>0</v>
      </c>
      <c r="AO41" s="150">
        <v>0</v>
      </c>
      <c r="AP41" s="151">
        <f>+ROUND((SUMIFS(MODIFICACIONES!K:K,MODIFICACIONES!L:L,POA!$AP$3,MODIFICACIONES!D:D,POA!A41)+POA!AO41),2)</f>
        <v>0</v>
      </c>
      <c r="AQ41" s="150">
        <v>0</v>
      </c>
      <c r="AR41" s="150">
        <f>+SUMIFS(CERTIFICACIONES!H:H,CERTIFICACIONES!A:A,POA!A41,CERTIFICACIONES!I:I,"ACTIVA")</f>
        <v>2835.8</v>
      </c>
      <c r="AS41" s="150">
        <f>+SUMIFS(CERTIFICACIONES!P:P,CERTIFICACIONES!A:A,POA!A41)</f>
        <v>0</v>
      </c>
      <c r="AT41" s="150">
        <f>+SUMIFS(CERTIFICACIONES!Q:Q,CERTIFICACIONES!A:A,POA!A41)</f>
        <v>0</v>
      </c>
      <c r="AU41" s="150">
        <f>+SUMIFS(CERTIFICACIONES!R:R,CERTIFICACIONES!A:A,POA!A41)</f>
        <v>0</v>
      </c>
      <c r="AV41" s="150">
        <f>+SUMIFS(CERTIFICACIONES!T:T,CERTIFICACIONES!A:A,POA!A41)</f>
        <v>0</v>
      </c>
      <c r="AW41" s="150"/>
      <c r="AX41" s="150">
        <f t="shared" si="2"/>
        <v>589</v>
      </c>
      <c r="AY41" s="150">
        <f t="shared" si="3"/>
        <v>0</v>
      </c>
      <c r="AZ41" s="150">
        <f t="shared" si="4"/>
        <v>0</v>
      </c>
      <c r="BA41" s="150">
        <f t="shared" si="5"/>
        <v>3424.8</v>
      </c>
      <c r="BB41" s="150"/>
      <c r="BC41" s="152"/>
      <c r="BD41" s="150"/>
      <c r="BE41" s="153"/>
      <c r="BF41" s="153"/>
      <c r="BG41" s="153"/>
      <c r="BH41" s="153"/>
      <c r="BI41" s="153"/>
      <c r="BJ41" s="155"/>
      <c r="BK41" s="155"/>
      <c r="BL41" s="155"/>
      <c r="BM41" s="155"/>
      <c r="BN41" s="155"/>
      <c r="BO41" s="155"/>
      <c r="BP41" s="156"/>
      <c r="BQ41" s="168" t="s">
        <v>476</v>
      </c>
      <c r="BR41" s="153"/>
      <c r="BS41" s="153"/>
      <c r="BT41" s="153"/>
      <c r="BU41" s="153"/>
      <c r="BV41" s="153"/>
      <c r="BW41" s="153"/>
      <c r="BX41" s="41">
        <f t="shared" si="6"/>
        <v>589</v>
      </c>
    </row>
    <row r="42" spans="1:76">
      <c r="A42" s="76">
        <v>39</v>
      </c>
      <c r="B42" s="179" t="s">
        <v>110</v>
      </c>
      <c r="C42" s="179" t="s">
        <v>139</v>
      </c>
      <c r="D42" s="179" t="s">
        <v>112</v>
      </c>
      <c r="E42" s="179" t="s">
        <v>112</v>
      </c>
      <c r="F42" s="179" t="s">
        <v>113</v>
      </c>
      <c r="G42" s="199" t="s">
        <v>118</v>
      </c>
      <c r="H42" s="143"/>
      <c r="I42" s="200" t="s">
        <v>157</v>
      </c>
      <c r="J42" s="179" t="s">
        <v>116</v>
      </c>
      <c r="K42" s="145" t="str">
        <f t="shared" si="1"/>
        <v>53</v>
      </c>
      <c r="L42" s="201">
        <v>530606</v>
      </c>
      <c r="M42" s="199" t="s">
        <v>157</v>
      </c>
      <c r="N42" s="202">
        <v>1701</v>
      </c>
      <c r="O42" s="203">
        <v>2</v>
      </c>
      <c r="P42" s="202">
        <v>7001</v>
      </c>
      <c r="Q42" s="202">
        <v>65</v>
      </c>
      <c r="R42" s="149">
        <f t="shared" si="0"/>
        <v>6315</v>
      </c>
      <c r="S42" s="150">
        <v>0</v>
      </c>
      <c r="T42" s="151">
        <f>+ROUND((SUMIFS(MODIFICACIONES!K:K,MODIFICACIONES!L:L,POA!$T$3,MODIFICACIONES!D:D,POA!A42)+POA!S42),2)</f>
        <v>0</v>
      </c>
      <c r="U42" s="150">
        <v>0</v>
      </c>
      <c r="V42" s="151">
        <f>+ROUND((SUMIFS(MODIFICACIONES!K:K,MODIFICACIONES!L:L,POA!$V$3,MODIFICACIONES!D:D,POA!A42)+POA!U42),2)</f>
        <v>0</v>
      </c>
      <c r="W42" s="150">
        <v>0</v>
      </c>
      <c r="X42" s="151">
        <f>+ROUND((SUMIFS(MODIFICACIONES!K:K,MODIFICACIONES!L:L,POA!$X$3,MODIFICACIONES!D:D,POA!A42)+POA!W42),2)</f>
        <v>0</v>
      </c>
      <c r="Y42" s="150">
        <v>0</v>
      </c>
      <c r="Z42" s="151">
        <f>+ROUND((SUMIFS(MODIFICACIONES!K:K,MODIFICACIONES!L:L,POA!$Z$3,MODIFICACIONES!D:D,POA!A42)+POA!Y42),2)</f>
        <v>0</v>
      </c>
      <c r="AA42" s="150">
        <v>0</v>
      </c>
      <c r="AB42" s="151">
        <f>+ROUND((SUMIFS(MODIFICACIONES!K:K,MODIFICACIONES!L:L,POA!$AB$3,MODIFICACIONES!D:D,POA!A42)+POA!AA42),2)</f>
        <v>0</v>
      </c>
      <c r="AC42" s="150">
        <v>0</v>
      </c>
      <c r="AD42" s="151">
        <f>+ROUND((SUMIFS(MODIFICACIONES!K:K,MODIFICACIONES!L:L,POA!$AD$3,MODIFICACIONES!D:D,POA!A42)+POA!AC42),2)</f>
        <v>0</v>
      </c>
      <c r="AE42" s="150">
        <v>0</v>
      </c>
      <c r="AF42" s="151">
        <f>+ROUND((SUMIFS(MODIFICACIONES!K:K,MODIFICACIONES!L:L,POA!$AF$3,MODIFICACIONES!D:D,POA!A42)+POA!AE42),2)</f>
        <v>0</v>
      </c>
      <c r="AG42" s="150">
        <v>0</v>
      </c>
      <c r="AH42" s="151">
        <f>+ROUND((SUMIFS(MODIFICACIONES!K:K,MODIFICACIONES!L:L,POA!$AH$3,MODIFICACIONES!D:D,POA!A42)+POA!AG42),2)</f>
        <v>0</v>
      </c>
      <c r="AI42" s="150">
        <v>56300</v>
      </c>
      <c r="AJ42" s="151">
        <f>+ROUND((SUMIFS(MODIFICACIONES!K:K,MODIFICACIONES!L:L,POA!$AJ$3,MODIFICACIONES!D:D,POA!A42)+POA!AI42),2)</f>
        <v>6315</v>
      </c>
      <c r="AK42" s="150">
        <v>0</v>
      </c>
      <c r="AL42" s="151">
        <f>+ROUND((SUMIFS(MODIFICACIONES!K:K,MODIFICACIONES!L:L,POA!$AL$3,MODIFICACIONES!D:D,POA!A42)+POA!AK42),2)</f>
        <v>0</v>
      </c>
      <c r="AM42" s="150">
        <v>0</v>
      </c>
      <c r="AN42" s="151">
        <f>+ROUND((SUMIFS(MODIFICACIONES!K:K,MODIFICACIONES!L:L,POA!$AN$3,MODIFICACIONES!D:D,POA!A42)+POA!AM42),2)</f>
        <v>0</v>
      </c>
      <c r="AO42" s="150">
        <v>0</v>
      </c>
      <c r="AP42" s="151">
        <f>+ROUND((SUMIFS(MODIFICACIONES!K:K,MODIFICACIONES!L:L,POA!$AP$3,MODIFICACIONES!D:D,POA!A42)+POA!AO42),2)</f>
        <v>0</v>
      </c>
      <c r="AQ42" s="150">
        <v>0</v>
      </c>
      <c r="AR42" s="150">
        <f>+SUMIFS(CERTIFICACIONES!H:H,CERTIFICACIONES!A:A,POA!A42,CERTIFICACIONES!I:I,"ACTIVA")</f>
        <v>0</v>
      </c>
      <c r="AS42" s="150">
        <f>+SUMIFS(CERTIFICACIONES!P:P,CERTIFICACIONES!A:A,POA!A42)</f>
        <v>0</v>
      </c>
      <c r="AT42" s="150">
        <f>+SUMIFS(CERTIFICACIONES!Q:Q,CERTIFICACIONES!A:A,POA!A42)</f>
        <v>0</v>
      </c>
      <c r="AU42" s="150">
        <f>+SUMIFS(CERTIFICACIONES!R:R,CERTIFICACIONES!A:A,POA!A42)</f>
        <v>0</v>
      </c>
      <c r="AV42" s="150">
        <f>+SUMIFS(CERTIFICACIONES!T:T,CERTIFICACIONES!A:A,POA!A42)</f>
        <v>0</v>
      </c>
      <c r="AW42" s="150"/>
      <c r="AX42" s="150">
        <f t="shared" si="2"/>
        <v>6315</v>
      </c>
      <c r="AY42" s="150">
        <f t="shared" si="3"/>
        <v>0</v>
      </c>
      <c r="AZ42" s="150">
        <f t="shared" si="4"/>
        <v>0</v>
      </c>
      <c r="BA42" s="150">
        <f t="shared" si="5"/>
        <v>6315</v>
      </c>
      <c r="BB42" s="150" t="s">
        <v>112</v>
      </c>
      <c r="BC42" s="152" t="s">
        <v>192</v>
      </c>
      <c r="BD42" s="150"/>
      <c r="BE42" s="153" t="s">
        <v>204</v>
      </c>
      <c r="BF42" s="153"/>
      <c r="BG42" s="154">
        <v>45681</v>
      </c>
      <c r="BH42" s="153"/>
      <c r="BI42" s="153"/>
      <c r="BJ42" s="155"/>
      <c r="BK42" s="155"/>
      <c r="BL42" s="155"/>
      <c r="BM42" s="155"/>
      <c r="BN42" s="155"/>
      <c r="BO42" s="155"/>
      <c r="BP42" s="156"/>
      <c r="BQ42" s="156"/>
      <c r="BR42" s="153"/>
      <c r="BS42" s="153"/>
      <c r="BT42" s="153"/>
      <c r="BU42" s="153"/>
      <c r="BV42" s="153"/>
      <c r="BW42" s="153"/>
      <c r="BX42" s="41">
        <f t="shared" si="6"/>
        <v>6315</v>
      </c>
    </row>
    <row r="43" spans="1:76" ht="21" customHeight="1">
      <c r="A43" s="76">
        <v>40</v>
      </c>
      <c r="B43" s="179" t="s">
        <v>110</v>
      </c>
      <c r="C43" s="179" t="s">
        <v>219</v>
      </c>
      <c r="D43" s="179" t="s">
        <v>232</v>
      </c>
      <c r="E43" s="179" t="s">
        <v>112</v>
      </c>
      <c r="F43" s="179" t="s">
        <v>156</v>
      </c>
      <c r="G43" s="199" t="s">
        <v>158</v>
      </c>
      <c r="H43" s="143" t="s">
        <v>258</v>
      </c>
      <c r="I43" s="200" t="s">
        <v>231</v>
      </c>
      <c r="J43" s="144" t="s">
        <v>120</v>
      </c>
      <c r="K43" s="145" t="str">
        <f t="shared" si="1"/>
        <v>53</v>
      </c>
      <c r="L43" s="201">
        <v>530606</v>
      </c>
      <c r="M43" s="199" t="s">
        <v>157</v>
      </c>
      <c r="N43" s="202">
        <v>1701</v>
      </c>
      <c r="O43" s="203">
        <v>1</v>
      </c>
      <c r="P43" s="202">
        <v>0</v>
      </c>
      <c r="Q43" s="202">
        <v>0</v>
      </c>
      <c r="R43" s="149">
        <f t="shared" si="0"/>
        <v>9728.08</v>
      </c>
      <c r="S43" s="150">
        <v>0</v>
      </c>
      <c r="T43" s="151">
        <f>+ROUND((SUMIFS(MODIFICACIONES!K:K,MODIFICACIONES!L:L,POA!$T$3,MODIFICACIONES!D:D,POA!A43)+POA!S43),2)</f>
        <v>0</v>
      </c>
      <c r="U43" s="150">
        <v>11000</v>
      </c>
      <c r="V43" s="151">
        <f>+ROUND((SUMIFS(MODIFICACIONES!K:K,MODIFICACIONES!L:L,POA!$V$3,MODIFICACIONES!D:D,POA!A43)+POA!U43),2)</f>
        <v>0</v>
      </c>
      <c r="W43" s="150">
        <v>7000</v>
      </c>
      <c r="X43" s="151">
        <f>+ROUND((SUMIFS(MODIFICACIONES!K:K,MODIFICACIONES!L:L,POA!$X$3,MODIFICACIONES!D:D,POA!A43)+POA!W43),2)</f>
        <v>9728.08</v>
      </c>
      <c r="Y43" s="150">
        <v>0</v>
      </c>
      <c r="Z43" s="151">
        <f>+ROUND((SUMIFS(MODIFICACIONES!K:K,MODIFICACIONES!L:L,POA!$Z$3,MODIFICACIONES!D:D,POA!A43)+POA!Y43),2)</f>
        <v>0</v>
      </c>
      <c r="AA43" s="150">
        <v>0</v>
      </c>
      <c r="AB43" s="151">
        <f>+ROUND((SUMIFS(MODIFICACIONES!K:K,MODIFICACIONES!L:L,POA!$AB$3,MODIFICACIONES!D:D,POA!A43)+POA!AA43),2)</f>
        <v>0</v>
      </c>
      <c r="AC43" s="150">
        <v>0</v>
      </c>
      <c r="AD43" s="151">
        <f>+ROUND((SUMIFS(MODIFICACIONES!K:K,MODIFICACIONES!L:L,POA!$AD$3,MODIFICACIONES!D:D,POA!A43)+POA!AC43),2)</f>
        <v>0</v>
      </c>
      <c r="AE43" s="150">
        <v>0</v>
      </c>
      <c r="AF43" s="151">
        <f>+ROUND((SUMIFS(MODIFICACIONES!K:K,MODIFICACIONES!L:L,POA!$AF$3,MODIFICACIONES!D:D,POA!A43)+POA!AE43),2)</f>
        <v>0</v>
      </c>
      <c r="AG43" s="150">
        <v>0</v>
      </c>
      <c r="AH43" s="151">
        <f>+ROUND((SUMIFS(MODIFICACIONES!K:K,MODIFICACIONES!L:L,POA!$AH$3,MODIFICACIONES!D:D,POA!A43)+POA!AG43),2)</f>
        <v>0</v>
      </c>
      <c r="AI43" s="150">
        <v>0</v>
      </c>
      <c r="AJ43" s="151">
        <f>+ROUND((SUMIFS(MODIFICACIONES!K:K,MODIFICACIONES!L:L,POA!$AJ$3,MODIFICACIONES!D:D,POA!A43)+POA!AI43),2)</f>
        <v>0</v>
      </c>
      <c r="AK43" s="150">
        <v>0</v>
      </c>
      <c r="AL43" s="151">
        <f>+ROUND((SUMIFS(MODIFICACIONES!K:K,MODIFICACIONES!L:L,POA!$AL$3,MODIFICACIONES!D:D,POA!A43)+POA!AK43),2)</f>
        <v>0</v>
      </c>
      <c r="AM43" s="150">
        <v>0</v>
      </c>
      <c r="AN43" s="151">
        <f>+ROUND((SUMIFS(MODIFICACIONES!K:K,MODIFICACIONES!L:L,POA!$AN$3,MODIFICACIONES!D:D,POA!A43)+POA!AM43),2)</f>
        <v>0</v>
      </c>
      <c r="AO43" s="150">
        <v>0</v>
      </c>
      <c r="AP43" s="151">
        <f>+ROUND((SUMIFS(MODIFICACIONES!K:K,MODIFICACIONES!L:L,POA!$AP$3,MODIFICACIONES!D:D,POA!A43)+POA!AO43),2)</f>
        <v>0</v>
      </c>
      <c r="AQ43" s="150">
        <v>0</v>
      </c>
      <c r="AR43" s="150">
        <f>+SUMIFS(CERTIFICACIONES!H:H,CERTIFICACIONES!A:A,POA!A43,CERTIFICACIONES!I:I,"ACTIVA")</f>
        <v>9728.08</v>
      </c>
      <c r="AS43" s="150">
        <f>+SUMIFS(CERTIFICACIONES!P:P,CERTIFICACIONES!A:A,POA!A43)</f>
        <v>0</v>
      </c>
      <c r="AT43" s="150">
        <f>+SUMIFS(CERTIFICACIONES!Q:Q,CERTIFICACIONES!A:A,POA!A43)</f>
        <v>0</v>
      </c>
      <c r="AU43" s="150">
        <f>+SUMIFS(CERTIFICACIONES!R:R,CERTIFICACIONES!A:A,POA!A43)</f>
        <v>0</v>
      </c>
      <c r="AV43" s="150">
        <f>+SUMIFS(CERTIFICACIONES!T:T,CERTIFICACIONES!A:A,POA!A43)</f>
        <v>0</v>
      </c>
      <c r="AW43" s="150"/>
      <c r="AX43" s="150">
        <f t="shared" si="2"/>
        <v>0</v>
      </c>
      <c r="AY43" s="150">
        <f t="shared" si="3"/>
        <v>0</v>
      </c>
      <c r="AZ43" s="150">
        <f t="shared" si="4"/>
        <v>0</v>
      </c>
      <c r="BA43" s="150">
        <f t="shared" si="5"/>
        <v>9728.08</v>
      </c>
      <c r="BB43" s="150"/>
      <c r="BC43" s="152"/>
      <c r="BD43" s="150"/>
      <c r="BE43" s="153"/>
      <c r="BF43" s="153"/>
      <c r="BG43" s="153"/>
      <c r="BH43" s="153"/>
      <c r="BI43" s="153"/>
      <c r="BJ43" s="155" t="s">
        <v>208</v>
      </c>
      <c r="BK43" s="155"/>
      <c r="BL43" s="155"/>
      <c r="BM43" s="155"/>
      <c r="BN43" s="155"/>
      <c r="BO43" s="155"/>
      <c r="BP43" s="156"/>
      <c r="BQ43" s="156" t="s">
        <v>482</v>
      </c>
      <c r="BR43" s="153"/>
      <c r="BS43" s="153"/>
      <c r="BT43" s="153"/>
      <c r="BU43" s="153"/>
      <c r="BV43" s="153"/>
      <c r="BW43" s="153"/>
      <c r="BX43" s="41">
        <f t="shared" si="6"/>
        <v>0</v>
      </c>
    </row>
    <row r="44" spans="1:76">
      <c r="A44" s="76">
        <v>41</v>
      </c>
      <c r="B44" s="179" t="s">
        <v>110</v>
      </c>
      <c r="C44" s="179" t="s">
        <v>111</v>
      </c>
      <c r="D44" s="179" t="s">
        <v>112</v>
      </c>
      <c r="E44" s="179" t="s">
        <v>112</v>
      </c>
      <c r="F44" s="179" t="s">
        <v>113</v>
      </c>
      <c r="G44" s="199" t="s">
        <v>118</v>
      </c>
      <c r="H44" s="143"/>
      <c r="I44" s="179" t="s">
        <v>122</v>
      </c>
      <c r="J44" s="143" t="s">
        <v>120</v>
      </c>
      <c r="K44" s="145" t="str">
        <f t="shared" si="1"/>
        <v>53</v>
      </c>
      <c r="L44" s="201">
        <v>530101</v>
      </c>
      <c r="M44" s="199" t="s">
        <v>163</v>
      </c>
      <c r="N44" s="202">
        <v>1701</v>
      </c>
      <c r="O44" s="203">
        <v>1</v>
      </c>
      <c r="P44" s="202">
        <v>0</v>
      </c>
      <c r="Q44" s="202">
        <v>0</v>
      </c>
      <c r="R44" s="149">
        <f t="shared" si="0"/>
        <v>1866.33</v>
      </c>
      <c r="S44" s="150">
        <v>0</v>
      </c>
      <c r="T44" s="151">
        <f>+ROUND((SUMIFS(MODIFICACIONES!K:K,MODIFICACIONES!L:L,POA!$T$3,MODIFICACIONES!D:D,POA!A44)+POA!S44),2)</f>
        <v>1866.33</v>
      </c>
      <c r="U44" s="150">
        <v>0</v>
      </c>
      <c r="V44" s="151">
        <f>+ROUND((SUMIFS(MODIFICACIONES!K:K,MODIFICACIONES!L:L,POA!$V$3,MODIFICACIONES!D:D,POA!A44)+POA!U44),2)</f>
        <v>0</v>
      </c>
      <c r="W44" s="150">
        <v>0</v>
      </c>
      <c r="X44" s="151">
        <f>+ROUND((SUMIFS(MODIFICACIONES!K:K,MODIFICACIONES!L:L,POA!$X$3,MODIFICACIONES!D:D,POA!A44)+POA!W44),2)</f>
        <v>0</v>
      </c>
      <c r="Y44" s="150">
        <v>0</v>
      </c>
      <c r="Z44" s="151">
        <f>+ROUND((SUMIFS(MODIFICACIONES!K:K,MODIFICACIONES!L:L,POA!$Z$3,MODIFICACIONES!D:D,POA!A44)+POA!Y44),2)</f>
        <v>0</v>
      </c>
      <c r="AA44" s="150">
        <v>0</v>
      </c>
      <c r="AB44" s="151">
        <f>+ROUND((SUMIFS(MODIFICACIONES!K:K,MODIFICACIONES!L:L,POA!$AB$3,MODIFICACIONES!D:D,POA!A44)+POA!AA44),2)</f>
        <v>0</v>
      </c>
      <c r="AC44" s="150">
        <v>0</v>
      </c>
      <c r="AD44" s="151">
        <f>+ROUND((SUMIFS(MODIFICACIONES!K:K,MODIFICACIONES!L:L,POA!$AD$3,MODIFICACIONES!D:D,POA!A44)+POA!AC44),2)</f>
        <v>0</v>
      </c>
      <c r="AE44" s="150">
        <v>0</v>
      </c>
      <c r="AF44" s="151">
        <f>+ROUND((SUMIFS(MODIFICACIONES!K:K,MODIFICACIONES!L:L,POA!$AF$3,MODIFICACIONES!D:D,POA!A44)+POA!AE44),2)</f>
        <v>0</v>
      </c>
      <c r="AG44" s="150">
        <v>0</v>
      </c>
      <c r="AH44" s="151">
        <f>+ROUND((SUMIFS(MODIFICACIONES!K:K,MODIFICACIONES!L:L,POA!$AH$3,MODIFICACIONES!D:D,POA!A44)+POA!AG44),2)</f>
        <v>0</v>
      </c>
      <c r="AI44" s="150">
        <v>0</v>
      </c>
      <c r="AJ44" s="151">
        <f>+ROUND((SUMIFS(MODIFICACIONES!K:K,MODIFICACIONES!L:L,POA!$AJ$3,MODIFICACIONES!D:D,POA!A44)+POA!AI44),2)</f>
        <v>0</v>
      </c>
      <c r="AK44" s="150">
        <v>0</v>
      </c>
      <c r="AL44" s="151">
        <f>+ROUND((SUMIFS(MODIFICACIONES!K:K,MODIFICACIONES!L:L,POA!$AL$3,MODIFICACIONES!D:D,POA!A44)+POA!AK44),2)</f>
        <v>0</v>
      </c>
      <c r="AM44" s="150">
        <v>0</v>
      </c>
      <c r="AN44" s="151">
        <f>+ROUND((SUMIFS(MODIFICACIONES!K:K,MODIFICACIONES!L:L,POA!$AN$3,MODIFICACIONES!D:D,POA!A44)+POA!AM44),2)</f>
        <v>0</v>
      </c>
      <c r="AO44" s="150">
        <v>0</v>
      </c>
      <c r="AP44" s="151">
        <f>+ROUND((SUMIFS(MODIFICACIONES!K:K,MODIFICACIONES!L:L,POA!$AP$3,MODIFICACIONES!D:D,POA!A44)+POA!AO44),2)</f>
        <v>0</v>
      </c>
      <c r="AQ44" s="150">
        <v>0</v>
      </c>
      <c r="AR44" s="150">
        <f>+SUMIFS(CERTIFICACIONES!H:H,CERTIFICACIONES!A:A,POA!A44,CERTIFICACIONES!I:I,"ACTIVA")</f>
        <v>1866.33</v>
      </c>
      <c r="AS44" s="150">
        <f>+SUMIFS(CERTIFICACIONES!P:P,CERTIFICACIONES!A:A,POA!A44)</f>
        <v>1866.33</v>
      </c>
      <c r="AT44" s="150">
        <f>+SUMIFS(CERTIFICACIONES!Q:Q,CERTIFICACIONES!A:A,POA!A44)</f>
        <v>0</v>
      </c>
      <c r="AU44" s="150">
        <f>+SUMIFS(CERTIFICACIONES!R:R,CERTIFICACIONES!A:A,POA!A44)</f>
        <v>1767.8999999999999</v>
      </c>
      <c r="AV44" s="150">
        <f>+SUMIFS(CERTIFICACIONES!T:T,CERTIFICACIONES!A:A,POA!A44)</f>
        <v>0</v>
      </c>
      <c r="AW44" s="150"/>
      <c r="AX44" s="150">
        <f t="shared" si="2"/>
        <v>0</v>
      </c>
      <c r="AY44" s="150">
        <f t="shared" si="3"/>
        <v>-1767.8999999999999</v>
      </c>
      <c r="AZ44" s="150">
        <f t="shared" si="4"/>
        <v>1866.33</v>
      </c>
      <c r="BA44" s="150">
        <f t="shared" si="5"/>
        <v>0</v>
      </c>
      <c r="BB44" s="150" t="s">
        <v>112</v>
      </c>
      <c r="BC44" s="152" t="s">
        <v>192</v>
      </c>
      <c r="BD44" s="150">
        <v>1866.33</v>
      </c>
      <c r="BE44" s="153" t="s">
        <v>197</v>
      </c>
      <c r="BF44" s="153"/>
      <c r="BG44" s="154">
        <v>45688</v>
      </c>
      <c r="BH44" s="153" t="s">
        <v>201</v>
      </c>
      <c r="BI44" s="153"/>
      <c r="BJ44" s="155"/>
      <c r="BK44" s="155"/>
      <c r="BL44" s="155"/>
      <c r="BM44" s="155"/>
      <c r="BN44" s="155"/>
      <c r="BO44" s="155"/>
      <c r="BP44" s="156"/>
      <c r="BQ44" s="156" t="s">
        <v>483</v>
      </c>
      <c r="BR44" s="153"/>
      <c r="BS44" s="153"/>
      <c r="BT44" s="153"/>
      <c r="BU44" s="153"/>
      <c r="BV44" s="153"/>
      <c r="BW44" s="153"/>
      <c r="BX44" s="41">
        <f t="shared" si="6"/>
        <v>0</v>
      </c>
    </row>
    <row r="45" spans="1:76" ht="13.5" customHeight="1">
      <c r="A45" s="76">
        <v>42</v>
      </c>
      <c r="B45" s="179" t="s">
        <v>110</v>
      </c>
      <c r="C45" s="179" t="s">
        <v>111</v>
      </c>
      <c r="D45" s="179" t="s">
        <v>112</v>
      </c>
      <c r="E45" s="179" t="s">
        <v>112</v>
      </c>
      <c r="F45" s="179" t="s">
        <v>113</v>
      </c>
      <c r="G45" s="199" t="s">
        <v>118</v>
      </c>
      <c r="H45" s="143"/>
      <c r="I45" s="143" t="s">
        <v>215</v>
      </c>
      <c r="J45" s="144" t="s">
        <v>116</v>
      </c>
      <c r="K45" s="145" t="str">
        <f t="shared" si="1"/>
        <v>53</v>
      </c>
      <c r="L45" s="145">
        <v>530811</v>
      </c>
      <c r="M45" s="146" t="s">
        <v>216</v>
      </c>
      <c r="N45" s="202">
        <v>1701</v>
      </c>
      <c r="O45" s="203">
        <v>1</v>
      </c>
      <c r="P45" s="202">
        <v>0</v>
      </c>
      <c r="Q45" s="202">
        <v>0</v>
      </c>
      <c r="R45" s="149">
        <f t="shared" si="0"/>
        <v>500</v>
      </c>
      <c r="S45" s="150">
        <v>0</v>
      </c>
      <c r="T45" s="151">
        <f>+ROUND((SUMIFS(MODIFICACIONES!K:K,MODIFICACIONES!L:L,POA!$T$3,MODIFICACIONES!D:D,POA!A45)+POA!S45),2)</f>
        <v>0</v>
      </c>
      <c r="U45" s="150">
        <v>0</v>
      </c>
      <c r="V45" s="151">
        <f>+ROUND((SUMIFS(MODIFICACIONES!K:K,MODIFICACIONES!L:L,POA!$V$3,MODIFICACIONES!D:D,POA!A45)+POA!U45),2)</f>
        <v>0</v>
      </c>
      <c r="W45" s="150">
        <v>0</v>
      </c>
      <c r="X45" s="151">
        <f>+ROUND((SUMIFS(MODIFICACIONES!K:K,MODIFICACIONES!L:L,POA!$X$3,MODIFICACIONES!D:D,POA!A45)+POA!W45),2)</f>
        <v>200</v>
      </c>
      <c r="Y45" s="150">
        <v>0</v>
      </c>
      <c r="Z45" s="151">
        <f>+ROUND((SUMIFS(MODIFICACIONES!K:K,MODIFICACIONES!L:L,POA!$Z$3,MODIFICACIONES!D:D,POA!A45)+POA!Y45),2)</f>
        <v>0</v>
      </c>
      <c r="AA45" s="150">
        <v>0</v>
      </c>
      <c r="AB45" s="151">
        <f>+ROUND((SUMIFS(MODIFICACIONES!K:K,MODIFICACIONES!L:L,POA!$AB$3,MODIFICACIONES!D:D,POA!A45)+POA!AA45),2)</f>
        <v>200</v>
      </c>
      <c r="AC45" s="150">
        <v>0</v>
      </c>
      <c r="AD45" s="151">
        <f>+ROUND((SUMIFS(MODIFICACIONES!K:K,MODIFICACIONES!L:L,POA!$AD$3,MODIFICACIONES!D:D,POA!A45)+POA!AC45),2)</f>
        <v>0</v>
      </c>
      <c r="AE45" s="150">
        <v>0</v>
      </c>
      <c r="AF45" s="151">
        <f>+ROUND((SUMIFS(MODIFICACIONES!K:K,MODIFICACIONES!L:L,POA!$AF$3,MODIFICACIONES!D:D,POA!A45)+POA!AE45),2)</f>
        <v>100</v>
      </c>
      <c r="AG45" s="150">
        <v>0</v>
      </c>
      <c r="AH45" s="151">
        <f>+ROUND((SUMIFS(MODIFICACIONES!K:K,MODIFICACIONES!L:L,POA!$AH$3,MODIFICACIONES!D:D,POA!A45)+POA!AG45),2)</f>
        <v>0</v>
      </c>
      <c r="AI45" s="150">
        <v>0</v>
      </c>
      <c r="AJ45" s="151">
        <f>+ROUND((SUMIFS(MODIFICACIONES!K:K,MODIFICACIONES!L:L,POA!$AJ$3,MODIFICACIONES!D:D,POA!A45)+POA!AI45),2)</f>
        <v>0</v>
      </c>
      <c r="AK45" s="150">
        <v>0</v>
      </c>
      <c r="AL45" s="151">
        <f>+ROUND((SUMIFS(MODIFICACIONES!K:K,MODIFICACIONES!L:L,POA!$AL$3,MODIFICACIONES!D:D,POA!A45)+POA!AK45),2)</f>
        <v>0</v>
      </c>
      <c r="AM45" s="150">
        <v>0</v>
      </c>
      <c r="AN45" s="151">
        <f>+ROUND((SUMIFS(MODIFICACIONES!K:K,MODIFICACIONES!L:L,POA!$AN$3,MODIFICACIONES!D:D,POA!A45)+POA!AM45),2)</f>
        <v>0</v>
      </c>
      <c r="AO45" s="150">
        <v>0</v>
      </c>
      <c r="AP45" s="151">
        <f>+ROUND((SUMIFS(MODIFICACIONES!K:K,MODIFICACIONES!L:L,POA!$AP$3,MODIFICACIONES!D:D,POA!A45)+POA!AO45),2)</f>
        <v>0</v>
      </c>
      <c r="AQ45" s="150">
        <v>0</v>
      </c>
      <c r="AR45" s="150">
        <f>+SUMIFS(CERTIFICACIONES!H:H,CERTIFICACIONES!A:A,POA!A45,CERTIFICACIONES!I:I,"ACTIVA")</f>
        <v>0</v>
      </c>
      <c r="AS45" s="150">
        <f>+SUMIFS(CERTIFICACIONES!P:P,CERTIFICACIONES!A:A,POA!A45)</f>
        <v>0</v>
      </c>
      <c r="AT45" s="150">
        <f>+SUMIFS(CERTIFICACIONES!Q:Q,CERTIFICACIONES!A:A,POA!A45)</f>
        <v>0</v>
      </c>
      <c r="AU45" s="150">
        <f>+SUMIFS(CERTIFICACIONES!R:R,CERTIFICACIONES!A:A,POA!A45)</f>
        <v>0</v>
      </c>
      <c r="AV45" s="150">
        <f>+SUMIFS(CERTIFICACIONES!T:T,CERTIFICACIONES!A:A,POA!A45)</f>
        <v>0</v>
      </c>
      <c r="AW45" s="150"/>
      <c r="AX45" s="150">
        <f t="shared" si="2"/>
        <v>500</v>
      </c>
      <c r="AY45" s="150">
        <f t="shared" si="3"/>
        <v>0</v>
      </c>
      <c r="AZ45" s="150">
        <f t="shared" si="4"/>
        <v>0</v>
      </c>
      <c r="BA45" s="150">
        <f t="shared" si="5"/>
        <v>500</v>
      </c>
      <c r="BB45" s="150"/>
      <c r="BC45" s="152"/>
      <c r="BD45" s="150"/>
      <c r="BE45" s="153"/>
      <c r="BF45" s="153"/>
      <c r="BG45" s="153"/>
      <c r="BH45" s="153"/>
      <c r="BI45" s="153"/>
      <c r="BJ45" s="155"/>
      <c r="BK45" s="155"/>
      <c r="BL45" s="155"/>
      <c r="BM45" s="155"/>
      <c r="BN45" s="155"/>
      <c r="BO45" s="155"/>
      <c r="BP45" s="156"/>
      <c r="BQ45" s="153" t="s">
        <v>479</v>
      </c>
      <c r="BR45" s="153"/>
      <c r="BS45" s="153"/>
      <c r="BT45" s="153"/>
      <c r="BU45" s="153"/>
      <c r="BV45" s="153"/>
      <c r="BW45" s="153"/>
      <c r="BX45" s="41">
        <f t="shared" si="6"/>
        <v>500</v>
      </c>
    </row>
    <row r="46" spans="1:76" ht="13.5" customHeight="1">
      <c r="A46" s="76">
        <v>43</v>
      </c>
      <c r="B46" s="179" t="s">
        <v>110</v>
      </c>
      <c r="C46" s="179" t="s">
        <v>111</v>
      </c>
      <c r="D46" s="179" t="s">
        <v>112</v>
      </c>
      <c r="E46" s="179" t="s">
        <v>112</v>
      </c>
      <c r="F46" s="179" t="s">
        <v>152</v>
      </c>
      <c r="G46" s="143" t="s">
        <v>152</v>
      </c>
      <c r="H46" s="143"/>
      <c r="I46" s="143" t="s">
        <v>214</v>
      </c>
      <c r="J46" s="144" t="s">
        <v>116</v>
      </c>
      <c r="K46" s="145" t="str">
        <f t="shared" si="1"/>
        <v>53</v>
      </c>
      <c r="L46" s="145">
        <v>530801</v>
      </c>
      <c r="M46" s="146" t="s">
        <v>217</v>
      </c>
      <c r="N46" s="202">
        <v>1701</v>
      </c>
      <c r="O46" s="203">
        <v>1</v>
      </c>
      <c r="P46" s="202">
        <v>0</v>
      </c>
      <c r="Q46" s="202">
        <v>0</v>
      </c>
      <c r="R46" s="149">
        <f t="shared" si="0"/>
        <v>300</v>
      </c>
      <c r="S46" s="150">
        <v>0</v>
      </c>
      <c r="T46" s="151">
        <f>+ROUND((SUMIFS(MODIFICACIONES!K:K,MODIFICACIONES!L:L,POA!$T$3,MODIFICACIONES!D:D,POA!A46)+POA!S46),2)</f>
        <v>0</v>
      </c>
      <c r="U46" s="150">
        <v>0</v>
      </c>
      <c r="V46" s="151">
        <f>+ROUND((SUMIFS(MODIFICACIONES!K:K,MODIFICACIONES!L:L,POA!$V$3,MODIFICACIONES!D:D,POA!A46)+POA!U46),2)</f>
        <v>0</v>
      </c>
      <c r="W46" s="150">
        <v>0</v>
      </c>
      <c r="X46" s="151">
        <f>+ROUND((SUMIFS(MODIFICACIONES!K:K,MODIFICACIONES!L:L,POA!$X$3,MODIFICACIONES!D:D,POA!A46)+POA!W46),2)</f>
        <v>50</v>
      </c>
      <c r="Y46" s="150">
        <v>0</v>
      </c>
      <c r="Z46" s="151">
        <f>+ROUND((SUMIFS(MODIFICACIONES!K:K,MODIFICACIONES!L:L,POA!$Z$3,MODIFICACIONES!D:D,POA!A46)+POA!Y46),2)</f>
        <v>50</v>
      </c>
      <c r="AA46" s="150">
        <v>0</v>
      </c>
      <c r="AB46" s="151">
        <f>+ROUND((SUMIFS(MODIFICACIONES!K:K,MODIFICACIONES!L:L,POA!$AB$3,MODIFICACIONES!D:D,POA!A46)+POA!AA46),2)</f>
        <v>25</v>
      </c>
      <c r="AC46" s="150">
        <v>0</v>
      </c>
      <c r="AD46" s="151">
        <f>+ROUND((SUMIFS(MODIFICACIONES!K:K,MODIFICACIONES!L:L,POA!$AD$3,MODIFICACIONES!D:D,POA!A46)+POA!AC46),2)</f>
        <v>25</v>
      </c>
      <c r="AE46" s="150">
        <v>0</v>
      </c>
      <c r="AF46" s="151">
        <f>+ROUND((SUMIFS(MODIFICACIONES!K:K,MODIFICACIONES!L:L,POA!$AF$3,MODIFICACIONES!D:D,POA!A46)+POA!AE46),2)</f>
        <v>25</v>
      </c>
      <c r="AG46" s="150">
        <v>0</v>
      </c>
      <c r="AH46" s="151">
        <f>+ROUND((SUMIFS(MODIFICACIONES!K:K,MODIFICACIONES!L:L,POA!$AH$3,MODIFICACIONES!D:D,POA!A46)+POA!AG46),2)</f>
        <v>25</v>
      </c>
      <c r="AI46" s="150">
        <v>0</v>
      </c>
      <c r="AJ46" s="151">
        <f>+ROUND((SUMIFS(MODIFICACIONES!K:K,MODIFICACIONES!L:L,POA!$AJ$3,MODIFICACIONES!D:D,POA!A46)+POA!AI46),2)</f>
        <v>25</v>
      </c>
      <c r="AK46" s="150">
        <v>0</v>
      </c>
      <c r="AL46" s="151">
        <f>+ROUND((SUMIFS(MODIFICACIONES!K:K,MODIFICACIONES!L:L,POA!$AL$3,MODIFICACIONES!D:D,POA!A46)+POA!AK46),2)</f>
        <v>25</v>
      </c>
      <c r="AM46" s="150">
        <v>0</v>
      </c>
      <c r="AN46" s="151">
        <f>+ROUND((SUMIFS(MODIFICACIONES!K:K,MODIFICACIONES!L:L,POA!$AN$3,MODIFICACIONES!D:D,POA!A46)+POA!AM46),2)</f>
        <v>25</v>
      </c>
      <c r="AO46" s="150">
        <v>0</v>
      </c>
      <c r="AP46" s="151">
        <f>+ROUND((SUMIFS(MODIFICACIONES!K:K,MODIFICACIONES!L:L,POA!$AP$3,MODIFICACIONES!D:D,POA!A46)+POA!AO46),2)</f>
        <v>25</v>
      </c>
      <c r="AQ46" s="150">
        <v>0</v>
      </c>
      <c r="AR46" s="150">
        <f>+SUMIFS(CERTIFICACIONES!H:H,CERTIFICACIONES!A:A,POA!A46,CERTIFICACIONES!I:I,"ACTIVA")</f>
        <v>300</v>
      </c>
      <c r="AS46" s="150">
        <f>+SUMIFS(CERTIFICACIONES!P:P,CERTIFICACIONES!A:A,POA!A46)</f>
        <v>0</v>
      </c>
      <c r="AT46" s="150">
        <f>+SUMIFS(CERTIFICACIONES!Q:Q,CERTIFICACIONES!A:A,POA!A46)</f>
        <v>0</v>
      </c>
      <c r="AU46" s="150">
        <f>+SUMIFS(CERTIFICACIONES!R:R,CERTIFICACIONES!A:A,POA!A46)</f>
        <v>27.98</v>
      </c>
      <c r="AV46" s="150">
        <f>+SUMIFS(CERTIFICACIONES!T:T,CERTIFICACIONES!A:A,POA!A46)</f>
        <v>0</v>
      </c>
      <c r="AW46" s="150"/>
      <c r="AX46" s="150">
        <f t="shared" si="2"/>
        <v>0</v>
      </c>
      <c r="AY46" s="150">
        <f t="shared" si="3"/>
        <v>-27.98</v>
      </c>
      <c r="AZ46" s="150">
        <f t="shared" si="4"/>
        <v>0</v>
      </c>
      <c r="BA46" s="150">
        <f t="shared" si="5"/>
        <v>300</v>
      </c>
      <c r="BB46" s="150"/>
      <c r="BC46" s="152"/>
      <c r="BD46" s="150"/>
      <c r="BE46" s="153"/>
      <c r="BF46" s="154"/>
      <c r="BG46" s="154"/>
      <c r="BH46" s="153"/>
      <c r="BI46" s="153"/>
      <c r="BJ46" s="155"/>
      <c r="BK46" s="155"/>
      <c r="BL46" s="155"/>
      <c r="BM46" s="155"/>
      <c r="BN46" s="155"/>
      <c r="BO46" s="155"/>
      <c r="BP46" s="156"/>
      <c r="BQ46" s="156" t="s">
        <v>486</v>
      </c>
      <c r="BR46" s="155"/>
      <c r="BS46" s="153"/>
      <c r="BT46" s="153"/>
      <c r="BU46" s="153"/>
      <c r="BV46" s="153"/>
      <c r="BW46" s="153"/>
      <c r="BX46" s="41">
        <f t="shared" si="6"/>
        <v>0</v>
      </c>
    </row>
    <row r="47" spans="1:76" ht="13.5" customHeight="1">
      <c r="A47" s="76">
        <v>44</v>
      </c>
      <c r="B47" s="179" t="s">
        <v>110</v>
      </c>
      <c r="C47" s="179" t="s">
        <v>111</v>
      </c>
      <c r="D47" s="179" t="s">
        <v>112</v>
      </c>
      <c r="E47" s="179" t="s">
        <v>112</v>
      </c>
      <c r="F47" s="143" t="s">
        <v>150</v>
      </c>
      <c r="G47" s="143" t="s">
        <v>218</v>
      </c>
      <c r="H47" s="143"/>
      <c r="I47" s="143" t="s">
        <v>126</v>
      </c>
      <c r="J47" s="179" t="s">
        <v>116</v>
      </c>
      <c r="K47" s="145" t="str">
        <f t="shared" si="1"/>
        <v>53</v>
      </c>
      <c r="L47" s="145">
        <v>530303</v>
      </c>
      <c r="M47" s="199" t="s">
        <v>166</v>
      </c>
      <c r="N47" s="202">
        <v>1701</v>
      </c>
      <c r="O47" s="203">
        <v>1</v>
      </c>
      <c r="P47" s="202">
        <v>0</v>
      </c>
      <c r="Q47" s="202">
        <v>0</v>
      </c>
      <c r="R47" s="149">
        <f t="shared" si="0"/>
        <v>1000</v>
      </c>
      <c r="S47" s="150">
        <v>0</v>
      </c>
      <c r="T47" s="151">
        <f>+ROUND((SUMIFS(MODIFICACIONES!K:K,MODIFICACIONES!L:L,POA!$T$3,MODIFICACIONES!D:D,POA!A47)+POA!S47),2)</f>
        <v>0</v>
      </c>
      <c r="U47" s="150">
        <v>0</v>
      </c>
      <c r="V47" s="151">
        <f>+ROUND((SUMIFS(MODIFICACIONES!K:K,MODIFICACIONES!L:L,POA!$V$3,MODIFICACIONES!D:D,POA!A47)+POA!U47),2)</f>
        <v>200</v>
      </c>
      <c r="W47" s="150">
        <v>0</v>
      </c>
      <c r="X47" s="151">
        <f>+ROUND((SUMIFS(MODIFICACIONES!K:K,MODIFICACIONES!L:L,POA!$X$3,MODIFICACIONES!D:D,POA!A47)+POA!W47),2)</f>
        <v>200</v>
      </c>
      <c r="Y47" s="150">
        <v>0</v>
      </c>
      <c r="Z47" s="151">
        <f>+ROUND((SUMIFS(MODIFICACIONES!K:K,MODIFICACIONES!L:L,POA!$Z$3,MODIFICACIONES!D:D,POA!A47)+POA!Y47),2)</f>
        <v>0</v>
      </c>
      <c r="AA47" s="150">
        <v>0</v>
      </c>
      <c r="AB47" s="151">
        <f>+ROUND((SUMIFS(MODIFICACIONES!K:K,MODIFICACIONES!L:L,POA!$AB$3,MODIFICACIONES!D:D,POA!A47)+POA!AA47),2)</f>
        <v>200</v>
      </c>
      <c r="AC47" s="150">
        <v>0</v>
      </c>
      <c r="AD47" s="151">
        <f>+ROUND((SUMIFS(MODIFICACIONES!K:K,MODIFICACIONES!L:L,POA!$AD$3,MODIFICACIONES!D:D,POA!A47)+POA!AC47),2)</f>
        <v>0</v>
      </c>
      <c r="AE47" s="150">
        <v>0</v>
      </c>
      <c r="AF47" s="151">
        <f>+ROUND((SUMIFS(MODIFICACIONES!K:K,MODIFICACIONES!L:L,POA!$AF$3,MODIFICACIONES!D:D,POA!A47)+POA!AE47),2)</f>
        <v>100</v>
      </c>
      <c r="AG47" s="150">
        <v>0</v>
      </c>
      <c r="AH47" s="151">
        <f>+ROUND((SUMIFS(MODIFICACIONES!K:K,MODIFICACIONES!L:L,POA!$AH$3,MODIFICACIONES!D:D,POA!A47)+POA!AG47),2)</f>
        <v>100</v>
      </c>
      <c r="AI47" s="150">
        <v>0</v>
      </c>
      <c r="AJ47" s="151">
        <f>+ROUND((SUMIFS(MODIFICACIONES!K:K,MODIFICACIONES!L:L,POA!$AJ$3,MODIFICACIONES!D:D,POA!A47)+POA!AI47),2)</f>
        <v>0</v>
      </c>
      <c r="AK47" s="150">
        <v>0</v>
      </c>
      <c r="AL47" s="151">
        <f>+ROUND((SUMIFS(MODIFICACIONES!K:K,MODIFICACIONES!L:L,POA!$AL$3,MODIFICACIONES!D:D,POA!A47)+POA!AK47),2)</f>
        <v>100</v>
      </c>
      <c r="AM47" s="150">
        <v>0</v>
      </c>
      <c r="AN47" s="151">
        <f>+ROUND((SUMIFS(MODIFICACIONES!K:K,MODIFICACIONES!L:L,POA!$AN$3,MODIFICACIONES!D:D,POA!A47)+POA!AM47),2)</f>
        <v>100</v>
      </c>
      <c r="AO47" s="150">
        <v>0</v>
      </c>
      <c r="AP47" s="151">
        <f>+ROUND((SUMIFS(MODIFICACIONES!K:K,MODIFICACIONES!L:L,POA!$AP$3,MODIFICACIONES!D:D,POA!A47)+POA!AO47),2)</f>
        <v>0</v>
      </c>
      <c r="AQ47" s="150">
        <v>0</v>
      </c>
      <c r="AR47" s="150">
        <f>+SUMIFS(CERTIFICACIONES!H:H,CERTIFICACIONES!A:A,POA!A47,CERTIFICACIONES!I:I,"ACTIVA")</f>
        <v>720</v>
      </c>
      <c r="AS47" s="150">
        <f>+SUMIFS(CERTIFICACIONES!P:P,CERTIFICACIONES!A:A,POA!A47)</f>
        <v>0</v>
      </c>
      <c r="AT47" s="150">
        <f>+SUMIFS(CERTIFICACIONES!Q:Q,CERTIFICACIONES!A:A,POA!A47)</f>
        <v>0</v>
      </c>
      <c r="AU47" s="150">
        <f>+SUMIFS(CERTIFICACIONES!R:R,CERTIFICACIONES!A:A,POA!A47)</f>
        <v>720</v>
      </c>
      <c r="AV47" s="150">
        <f>+SUMIFS(CERTIFICACIONES!T:T,CERTIFICACIONES!A:A,POA!A47)</f>
        <v>0</v>
      </c>
      <c r="AW47" s="150"/>
      <c r="AX47" s="150">
        <f t="shared" si="2"/>
        <v>280</v>
      </c>
      <c r="AY47" s="150">
        <f t="shared" si="3"/>
        <v>-720</v>
      </c>
      <c r="AZ47" s="150">
        <f t="shared" si="4"/>
        <v>0</v>
      </c>
      <c r="BA47" s="150">
        <f t="shared" si="5"/>
        <v>1000</v>
      </c>
      <c r="BB47" s="150"/>
      <c r="BC47" s="152"/>
      <c r="BD47" s="150"/>
      <c r="BE47" s="153"/>
      <c r="BF47" s="154"/>
      <c r="BG47" s="154"/>
      <c r="BH47" s="153"/>
      <c r="BI47" s="153"/>
      <c r="BJ47" s="155"/>
      <c r="BK47" s="155"/>
      <c r="BL47" s="155"/>
      <c r="BM47" s="155"/>
      <c r="BN47" s="155"/>
      <c r="BO47" s="155"/>
      <c r="BP47" s="156"/>
      <c r="BQ47" s="156" t="s">
        <v>485</v>
      </c>
      <c r="BR47" s="153"/>
      <c r="BS47" s="153"/>
      <c r="BT47" s="153"/>
      <c r="BU47" s="153"/>
      <c r="BV47" s="153"/>
      <c r="BW47" s="153"/>
      <c r="BX47" s="41">
        <f t="shared" si="6"/>
        <v>280</v>
      </c>
    </row>
    <row r="48" spans="1:76" ht="21" customHeight="1">
      <c r="A48" s="76">
        <v>45</v>
      </c>
      <c r="B48" s="179" t="s">
        <v>110</v>
      </c>
      <c r="C48" s="179" t="s">
        <v>219</v>
      </c>
      <c r="D48" s="179" t="s">
        <v>222</v>
      </c>
      <c r="E48" s="179" t="s">
        <v>112</v>
      </c>
      <c r="F48" s="179" t="s">
        <v>156</v>
      </c>
      <c r="G48" s="199" t="s">
        <v>158</v>
      </c>
      <c r="H48" s="143" t="s">
        <v>259</v>
      </c>
      <c r="I48" s="143" t="s">
        <v>220</v>
      </c>
      <c r="J48" s="144" t="s">
        <v>120</v>
      </c>
      <c r="K48" s="145" t="str">
        <f>+MID(L48,1,2)</f>
        <v>53</v>
      </c>
      <c r="L48" s="201">
        <v>530606</v>
      </c>
      <c r="M48" s="199" t="s">
        <v>157</v>
      </c>
      <c r="N48" s="202">
        <v>1701</v>
      </c>
      <c r="O48" s="203">
        <v>1</v>
      </c>
      <c r="P48" s="202">
        <v>0</v>
      </c>
      <c r="Q48" s="202">
        <v>0</v>
      </c>
      <c r="R48" s="149">
        <f t="shared" si="0"/>
        <v>8177.57</v>
      </c>
      <c r="S48" s="150">
        <v>0</v>
      </c>
      <c r="T48" s="151">
        <f>+ROUND((SUMIFS(MODIFICACIONES!K:K,MODIFICACIONES!L:L,POA!$T$3,MODIFICACIONES!D:D,POA!A48)+POA!S48),2)</f>
        <v>0</v>
      </c>
      <c r="U48" s="150">
        <v>0</v>
      </c>
      <c r="V48" s="151">
        <f>+ROUND((SUMIFS(MODIFICACIONES!K:K,MODIFICACIONES!L:L,POA!$V$3,MODIFICACIONES!D:D,POA!A48)+POA!U48),2)</f>
        <v>0</v>
      </c>
      <c r="W48" s="150">
        <v>0</v>
      </c>
      <c r="X48" s="151">
        <f>+ROUND((SUMIFS(MODIFICACIONES!K:K,MODIFICACIONES!L:L,POA!$X$3,MODIFICACIONES!D:D,POA!A48)+POA!W48),2)</f>
        <v>8177.57</v>
      </c>
      <c r="Y48" s="150">
        <v>0</v>
      </c>
      <c r="Z48" s="151">
        <f>+ROUND((SUMIFS(MODIFICACIONES!K:K,MODIFICACIONES!L:L,POA!$Z$3,MODIFICACIONES!D:D,POA!A48)+POA!Y48),2)</f>
        <v>0</v>
      </c>
      <c r="AA48" s="150">
        <v>0</v>
      </c>
      <c r="AB48" s="151">
        <f>+ROUND((SUMIFS(MODIFICACIONES!K:K,MODIFICACIONES!L:L,POA!$AB$3,MODIFICACIONES!D:D,POA!A48)+POA!AA48),2)</f>
        <v>0</v>
      </c>
      <c r="AC48" s="150">
        <v>0</v>
      </c>
      <c r="AD48" s="151">
        <f>+ROUND((SUMIFS(MODIFICACIONES!K:K,MODIFICACIONES!L:L,POA!$AD$3,MODIFICACIONES!D:D,POA!A48)+POA!AC48),2)</f>
        <v>0</v>
      </c>
      <c r="AE48" s="150">
        <v>0</v>
      </c>
      <c r="AF48" s="151">
        <f>+ROUND((SUMIFS(MODIFICACIONES!K:K,MODIFICACIONES!L:L,POA!$AF$3,MODIFICACIONES!D:D,POA!A48)+POA!AE48),2)</f>
        <v>0</v>
      </c>
      <c r="AG48" s="150">
        <v>0</v>
      </c>
      <c r="AH48" s="151">
        <f>+ROUND((SUMIFS(MODIFICACIONES!K:K,MODIFICACIONES!L:L,POA!$AH$3,MODIFICACIONES!D:D,POA!A48)+POA!AG48),2)</f>
        <v>0</v>
      </c>
      <c r="AI48" s="150">
        <v>0</v>
      </c>
      <c r="AJ48" s="151">
        <f>+ROUND((SUMIFS(MODIFICACIONES!K:K,MODIFICACIONES!L:L,POA!$AJ$3,MODIFICACIONES!D:D,POA!A48)+POA!AI48),2)</f>
        <v>0</v>
      </c>
      <c r="AK48" s="150">
        <v>0</v>
      </c>
      <c r="AL48" s="151">
        <f>+ROUND((SUMIFS(MODIFICACIONES!K:K,MODIFICACIONES!L:L,POA!$AL$3,MODIFICACIONES!D:D,POA!A48)+POA!AK48),2)</f>
        <v>0</v>
      </c>
      <c r="AM48" s="150">
        <v>0</v>
      </c>
      <c r="AN48" s="151">
        <f>+ROUND((SUMIFS(MODIFICACIONES!K:K,MODIFICACIONES!L:L,POA!$AN$3,MODIFICACIONES!D:D,POA!A48)+POA!AM48),2)</f>
        <v>0</v>
      </c>
      <c r="AO48" s="150">
        <v>0</v>
      </c>
      <c r="AP48" s="151">
        <f>+ROUND((SUMIFS(MODIFICACIONES!K:K,MODIFICACIONES!L:L,POA!$AP$3,MODIFICACIONES!D:D,POA!A48)+POA!AO48),2)</f>
        <v>0</v>
      </c>
      <c r="AQ48" s="150">
        <v>0</v>
      </c>
      <c r="AR48" s="150">
        <f>+SUMIFS(CERTIFICACIONES!H:H,CERTIFICACIONES!A:A,POA!A48,CERTIFICACIONES!I:I,"ACTIVA")</f>
        <v>8177.57</v>
      </c>
      <c r="AS48" s="150">
        <f>+SUMIFS(CERTIFICACIONES!P:P,CERTIFICACIONES!A:A,POA!A48)</f>
        <v>0</v>
      </c>
      <c r="AT48" s="150">
        <f>+SUMIFS(CERTIFICACIONES!Q:Q,CERTIFICACIONES!A:A,POA!A48)</f>
        <v>0</v>
      </c>
      <c r="AU48" s="150">
        <f>+SUMIFS(CERTIFICACIONES!R:R,CERTIFICACIONES!A:A,POA!A48)</f>
        <v>0</v>
      </c>
      <c r="AV48" s="150">
        <f>+SUMIFS(CERTIFICACIONES!T:T,CERTIFICACIONES!A:A,POA!A48)</f>
        <v>0</v>
      </c>
      <c r="AW48" s="150"/>
      <c r="AX48" s="150">
        <f t="shared" si="2"/>
        <v>0</v>
      </c>
      <c r="AY48" s="150">
        <f t="shared" si="3"/>
        <v>0</v>
      </c>
      <c r="AZ48" s="150">
        <f t="shared" si="4"/>
        <v>0</v>
      </c>
      <c r="BA48" s="150">
        <f t="shared" si="5"/>
        <v>8177.57</v>
      </c>
      <c r="BB48" s="150"/>
      <c r="BC48" s="152"/>
      <c r="BD48" s="150"/>
      <c r="BE48" s="153"/>
      <c r="BF48" s="154"/>
      <c r="BG48" s="154"/>
      <c r="BH48" s="153"/>
      <c r="BI48" s="153"/>
      <c r="BJ48" s="155"/>
      <c r="BK48" s="155"/>
      <c r="BL48" s="155"/>
      <c r="BM48" s="155"/>
      <c r="BN48" s="155"/>
      <c r="BO48" s="155"/>
      <c r="BP48" s="156"/>
      <c r="BQ48" s="156" t="s">
        <v>482</v>
      </c>
      <c r="BR48" s="157"/>
      <c r="BS48" s="153"/>
      <c r="BT48" s="153"/>
      <c r="BU48" s="153"/>
      <c r="BV48" s="153"/>
      <c r="BW48" s="153"/>
      <c r="BX48" s="41">
        <f t="shared" si="6"/>
        <v>0</v>
      </c>
    </row>
    <row r="49" spans="1:76" ht="13.5" customHeight="1">
      <c r="A49" s="76">
        <v>46</v>
      </c>
      <c r="B49" s="142" t="s">
        <v>110</v>
      </c>
      <c r="C49" s="143" t="s">
        <v>139</v>
      </c>
      <c r="D49" s="143" t="s">
        <v>112</v>
      </c>
      <c r="E49" s="143" t="s">
        <v>112</v>
      </c>
      <c r="F49" s="143" t="s">
        <v>156</v>
      </c>
      <c r="G49" s="143" t="s">
        <v>236</v>
      </c>
      <c r="H49" s="143"/>
      <c r="I49" s="143" t="s">
        <v>305</v>
      </c>
      <c r="J49" s="144" t="s">
        <v>116</v>
      </c>
      <c r="K49" s="145" t="s">
        <v>237</v>
      </c>
      <c r="L49" s="145">
        <v>530606</v>
      </c>
      <c r="M49" s="146" t="s">
        <v>157</v>
      </c>
      <c r="N49" s="145">
        <v>1701</v>
      </c>
      <c r="O49" s="220">
        <v>2</v>
      </c>
      <c r="P49" s="202">
        <v>0</v>
      </c>
      <c r="Q49" s="202">
        <v>0</v>
      </c>
      <c r="R49" s="149">
        <f t="shared" si="0"/>
        <v>8380</v>
      </c>
      <c r="S49" s="150">
        <v>0</v>
      </c>
      <c r="T49" s="151">
        <f>+ROUND((SUMIFS(MODIFICACIONES!K:K,MODIFICACIONES!L:L,POA!$T$3,MODIFICACIONES!D:D,POA!A49)+POA!S49),2)</f>
        <v>0</v>
      </c>
      <c r="U49" s="150">
        <v>0</v>
      </c>
      <c r="V49" s="151">
        <f>+ROUND((SUMIFS(MODIFICACIONES!K:K,MODIFICACIONES!L:L,POA!$V$3,MODIFICACIONES!D:D,POA!A49)+POA!U49),2)</f>
        <v>0</v>
      </c>
      <c r="W49" s="150">
        <v>0</v>
      </c>
      <c r="X49" s="151">
        <f>+ROUND((SUMIFS(MODIFICACIONES!K:K,MODIFICACIONES!L:L,POA!$X$3,MODIFICACIONES!D:D,POA!A49)+POA!W49),2)</f>
        <v>0</v>
      </c>
      <c r="Y49" s="150">
        <v>0</v>
      </c>
      <c r="Z49" s="151">
        <f>+ROUND((SUMIFS(MODIFICACIONES!K:K,MODIFICACIONES!L:L,POA!$Z$3,MODIFICACIONES!D:D,POA!A49)+POA!Y49),2)</f>
        <v>0</v>
      </c>
      <c r="AA49" s="150">
        <v>0</v>
      </c>
      <c r="AB49" s="151">
        <f>+ROUND((SUMIFS(MODIFICACIONES!K:K,MODIFICACIONES!L:L,POA!$AB$3,MODIFICACIONES!D:D,POA!A49)+POA!AA49),2)</f>
        <v>0</v>
      </c>
      <c r="AC49" s="150">
        <v>0</v>
      </c>
      <c r="AD49" s="151">
        <f>+ROUND((SUMIFS(MODIFICACIONES!K:K,MODIFICACIONES!L:L,POA!$AD$3,MODIFICACIONES!D:D,POA!A49)+POA!AC49),2)</f>
        <v>3352</v>
      </c>
      <c r="AE49" s="150">
        <v>0</v>
      </c>
      <c r="AF49" s="151">
        <f>+ROUND((SUMIFS(MODIFICACIONES!K:K,MODIFICACIONES!L:L,POA!$AF$3,MODIFICACIONES!D:D,POA!A49)+POA!AE49),2)</f>
        <v>3352</v>
      </c>
      <c r="AG49" s="150">
        <v>0</v>
      </c>
      <c r="AH49" s="151">
        <f>+ROUND((SUMIFS(MODIFICACIONES!K:K,MODIFICACIONES!L:L,POA!$AH$3,MODIFICACIONES!D:D,POA!A49)+POA!AG49),2)</f>
        <v>1676</v>
      </c>
      <c r="AI49" s="150">
        <v>0</v>
      </c>
      <c r="AJ49" s="151">
        <f>+ROUND((SUMIFS(MODIFICACIONES!K:K,MODIFICACIONES!L:L,POA!$AJ$3,MODIFICACIONES!D:D,POA!A49)+POA!AI49),2)</f>
        <v>0</v>
      </c>
      <c r="AK49" s="150">
        <v>0</v>
      </c>
      <c r="AL49" s="151">
        <f>+ROUND((SUMIFS(MODIFICACIONES!K:K,MODIFICACIONES!L:L,POA!$AL$3,MODIFICACIONES!D:D,POA!A49)+POA!AK49),2)</f>
        <v>0</v>
      </c>
      <c r="AM49" s="150">
        <v>0</v>
      </c>
      <c r="AN49" s="151">
        <f>+ROUND((SUMIFS(MODIFICACIONES!K:K,MODIFICACIONES!L:L,POA!$AN$3,MODIFICACIONES!D:D,POA!A49)+POA!AM49),2)</f>
        <v>0</v>
      </c>
      <c r="AO49" s="150">
        <v>0</v>
      </c>
      <c r="AP49" s="151">
        <f>+ROUND((SUMIFS(MODIFICACIONES!K:K,MODIFICACIONES!L:L,POA!$AP$3,MODIFICACIONES!D:D,POA!A49)+POA!AO49),2)</f>
        <v>0</v>
      </c>
      <c r="AQ49" s="150">
        <v>0</v>
      </c>
      <c r="AR49" s="150">
        <f>+SUMIFS(CERTIFICACIONES!H:H,CERTIFICACIONES!A:A,POA!A49,CERTIFICACIONES!I:I,"ACTIVA")</f>
        <v>8380</v>
      </c>
      <c r="AS49" s="150">
        <f>+SUMIFS(CERTIFICACIONES!P:P,CERTIFICACIONES!A:A,POA!A49)</f>
        <v>0</v>
      </c>
      <c r="AT49" s="150">
        <f>+SUMIFS(CERTIFICACIONES!Q:Q,CERTIFICACIONES!A:A,POA!A49)</f>
        <v>0</v>
      </c>
      <c r="AU49" s="150">
        <f>+SUMIFS(CERTIFICACIONES!R:R,CERTIFICACIONES!A:A,POA!A49)</f>
        <v>0</v>
      </c>
      <c r="AV49" s="150">
        <f>+SUMIFS(CERTIFICACIONES!T:T,CERTIFICACIONES!A:A,POA!A49)</f>
        <v>0</v>
      </c>
      <c r="AW49" s="150"/>
      <c r="AX49" s="150">
        <f t="shared" si="2"/>
        <v>0</v>
      </c>
      <c r="AY49" s="150">
        <f t="shared" si="3"/>
        <v>0</v>
      </c>
      <c r="AZ49" s="150">
        <f t="shared" si="4"/>
        <v>0</v>
      </c>
      <c r="BA49" s="150">
        <f t="shared" si="5"/>
        <v>8380</v>
      </c>
      <c r="BB49" s="150"/>
      <c r="BC49" s="152"/>
      <c r="BD49" s="150"/>
      <c r="BE49" s="153"/>
      <c r="BF49" s="154"/>
      <c r="BG49" s="154"/>
      <c r="BH49" s="153"/>
      <c r="BI49" s="153"/>
      <c r="BJ49" s="155"/>
      <c r="BK49" s="155"/>
      <c r="BL49" s="155"/>
      <c r="BM49" s="155"/>
      <c r="BN49" s="155"/>
      <c r="BO49" s="155"/>
      <c r="BP49" s="156"/>
      <c r="BQ49" s="156" t="s">
        <v>487</v>
      </c>
      <c r="BR49" s="153"/>
      <c r="BS49" s="153"/>
      <c r="BT49" s="153"/>
      <c r="BU49" s="153"/>
      <c r="BV49" s="153"/>
      <c r="BW49" s="153"/>
      <c r="BX49" s="41">
        <f t="shared" si="6"/>
        <v>0</v>
      </c>
    </row>
    <row r="50" spans="1:76" ht="13.5" customHeight="1">
      <c r="A50" s="76">
        <v>47</v>
      </c>
      <c r="B50" s="179" t="s">
        <v>110</v>
      </c>
      <c r="C50" s="179" t="s">
        <v>111</v>
      </c>
      <c r="D50" s="179" t="s">
        <v>112</v>
      </c>
      <c r="E50" s="179" t="s">
        <v>112</v>
      </c>
      <c r="F50" s="179" t="s">
        <v>113</v>
      </c>
      <c r="G50" s="199" t="s">
        <v>118</v>
      </c>
      <c r="H50" s="143"/>
      <c r="I50" s="200" t="s">
        <v>240</v>
      </c>
      <c r="J50" s="179" t="s">
        <v>116</v>
      </c>
      <c r="K50" s="145" t="str">
        <f>+MID(L50,1,2)</f>
        <v>53</v>
      </c>
      <c r="L50" s="201">
        <v>530209</v>
      </c>
      <c r="M50" s="199" t="s">
        <v>256</v>
      </c>
      <c r="N50" s="202">
        <v>1701</v>
      </c>
      <c r="O50" s="203">
        <v>1</v>
      </c>
      <c r="P50" s="202">
        <v>0</v>
      </c>
      <c r="Q50" s="202">
        <v>0</v>
      </c>
      <c r="R50" s="149">
        <f t="shared" si="0"/>
        <v>0</v>
      </c>
      <c r="S50" s="150">
        <v>0</v>
      </c>
      <c r="T50" s="151">
        <f>+ROUND((SUMIFS(MODIFICACIONES!K:K,MODIFICACIONES!L:L,POA!$T$3,MODIFICACIONES!D:D,POA!A50)+POA!S50),2)</f>
        <v>0</v>
      </c>
      <c r="U50" s="150">
        <v>0</v>
      </c>
      <c r="V50" s="151">
        <f>+ROUND((SUMIFS(MODIFICACIONES!K:K,MODIFICACIONES!L:L,POA!$V$3,MODIFICACIONES!D:D,POA!A50)+POA!U50),2)</f>
        <v>0</v>
      </c>
      <c r="W50" s="150">
        <v>0</v>
      </c>
      <c r="X50" s="151">
        <f>+ROUND((SUMIFS(MODIFICACIONES!K:K,MODIFICACIONES!L:L,POA!$X$3,MODIFICACIONES!D:D,POA!A50)+POA!W50),2)</f>
        <v>0</v>
      </c>
      <c r="Y50" s="150">
        <v>0</v>
      </c>
      <c r="Z50" s="151">
        <f>+ROUND((SUMIFS(MODIFICACIONES!K:K,MODIFICACIONES!L:L,POA!$Z$3,MODIFICACIONES!D:D,POA!A50)+POA!Y50),2)</f>
        <v>0</v>
      </c>
      <c r="AA50" s="150">
        <v>0</v>
      </c>
      <c r="AB50" s="151">
        <f>+ROUND((SUMIFS(MODIFICACIONES!K:K,MODIFICACIONES!L:L,POA!$AB$3,MODIFICACIONES!D:D,POA!A50)+POA!AA50),2)</f>
        <v>0</v>
      </c>
      <c r="AC50" s="150">
        <v>0</v>
      </c>
      <c r="AD50" s="151">
        <f>+ROUND((SUMIFS(MODIFICACIONES!K:K,MODIFICACIONES!L:L,POA!$AD$3,MODIFICACIONES!D:D,POA!A50)+POA!AC50),2)</f>
        <v>0</v>
      </c>
      <c r="AE50" s="150">
        <v>0</v>
      </c>
      <c r="AF50" s="151">
        <f>+ROUND((SUMIFS(MODIFICACIONES!K:K,MODIFICACIONES!L:L,POA!$AF$3,MODIFICACIONES!D:D,POA!A50)+POA!AE50),2)</f>
        <v>0</v>
      </c>
      <c r="AG50" s="150">
        <v>0</v>
      </c>
      <c r="AH50" s="151">
        <f>+ROUND((SUMIFS(MODIFICACIONES!K:K,MODIFICACIONES!L:L,POA!$AH$3,MODIFICACIONES!D:D,POA!A50)+POA!AG50),2)</f>
        <v>0</v>
      </c>
      <c r="AI50" s="150">
        <v>0</v>
      </c>
      <c r="AJ50" s="151">
        <f>+ROUND((SUMIFS(MODIFICACIONES!K:K,MODIFICACIONES!L:L,POA!$AJ$3,MODIFICACIONES!D:D,POA!A50)+POA!AI50),2)</f>
        <v>0</v>
      </c>
      <c r="AK50" s="150">
        <v>0</v>
      </c>
      <c r="AL50" s="151">
        <f>+ROUND((SUMIFS(MODIFICACIONES!K:K,MODIFICACIONES!L:L,POA!$AL$3,MODIFICACIONES!D:D,POA!A50)+POA!AK50),2)</f>
        <v>0</v>
      </c>
      <c r="AM50" s="150">
        <v>0</v>
      </c>
      <c r="AN50" s="151">
        <f>+ROUND((SUMIFS(MODIFICACIONES!K:K,MODIFICACIONES!L:L,POA!$AN$3,MODIFICACIONES!D:D,POA!A50)+POA!AM50),2)</f>
        <v>0</v>
      </c>
      <c r="AO50" s="150">
        <v>0</v>
      </c>
      <c r="AP50" s="151">
        <f>+ROUND((SUMIFS(MODIFICACIONES!K:K,MODIFICACIONES!L:L,POA!$AP$3,MODIFICACIONES!D:D,POA!A50)+POA!AO50),2)</f>
        <v>0</v>
      </c>
      <c r="AQ50" s="150">
        <v>0</v>
      </c>
      <c r="AR50" s="150">
        <f>+SUMIFS(CERTIFICACIONES!H:H,CERTIFICACIONES!A:A,POA!A50,CERTIFICACIONES!I:I,"ACTIVA")</f>
        <v>0</v>
      </c>
      <c r="AS50" s="150">
        <f>+SUMIFS(CERTIFICACIONES!P:P,CERTIFICACIONES!A:A,POA!A50)</f>
        <v>0</v>
      </c>
      <c r="AT50" s="150">
        <f>+SUMIFS(CERTIFICACIONES!Q:Q,CERTIFICACIONES!A:A,POA!A50)</f>
        <v>0</v>
      </c>
      <c r="AU50" s="150">
        <f>+SUMIFS(CERTIFICACIONES!R:R,CERTIFICACIONES!A:A,POA!A50)</f>
        <v>0</v>
      </c>
      <c r="AV50" s="150">
        <f>+SUMIFS(CERTIFICACIONES!T:T,CERTIFICACIONES!A:A,POA!A50)</f>
        <v>0</v>
      </c>
      <c r="AW50" s="150"/>
      <c r="AX50" s="150">
        <f t="shared" si="2"/>
        <v>0</v>
      </c>
      <c r="AY50" s="150">
        <f t="shared" si="3"/>
        <v>0</v>
      </c>
      <c r="AZ50" s="150">
        <f t="shared" si="4"/>
        <v>0</v>
      </c>
      <c r="BA50" s="150">
        <f t="shared" si="5"/>
        <v>0</v>
      </c>
      <c r="BB50" s="150"/>
      <c r="BC50" s="152"/>
      <c r="BD50" s="150"/>
      <c r="BE50" s="153"/>
      <c r="BF50" s="154"/>
      <c r="BG50" s="154"/>
      <c r="BH50" s="153"/>
      <c r="BI50" s="153"/>
      <c r="BJ50" s="155"/>
      <c r="BK50" s="155"/>
      <c r="BL50" s="155"/>
      <c r="BM50" s="155"/>
      <c r="BN50" s="155"/>
      <c r="BO50" s="155"/>
      <c r="BP50" s="156"/>
      <c r="BQ50" s="156"/>
      <c r="BR50" s="153"/>
      <c r="BS50" s="153"/>
      <c r="BT50" s="153"/>
      <c r="BU50" s="153"/>
      <c r="BV50" s="153"/>
      <c r="BW50" s="153"/>
      <c r="BX50" s="41">
        <f t="shared" si="6"/>
        <v>0</v>
      </c>
    </row>
    <row r="51" spans="1:76" ht="13.5" customHeight="1">
      <c r="A51" s="76">
        <v>48</v>
      </c>
      <c r="B51" s="142" t="s">
        <v>110</v>
      </c>
      <c r="C51" s="143" t="s">
        <v>139</v>
      </c>
      <c r="D51" s="143" t="s">
        <v>112</v>
      </c>
      <c r="E51" s="143" t="s">
        <v>112</v>
      </c>
      <c r="F51" s="143" t="s">
        <v>150</v>
      </c>
      <c r="G51" s="143" t="s">
        <v>244</v>
      </c>
      <c r="H51" s="143"/>
      <c r="I51" s="143" t="s">
        <v>245</v>
      </c>
      <c r="J51" s="144" t="s">
        <v>116</v>
      </c>
      <c r="K51" s="145" t="str">
        <f t="shared" si="1"/>
        <v>53</v>
      </c>
      <c r="L51" s="145">
        <v>530702</v>
      </c>
      <c r="M51" s="146" t="s">
        <v>246</v>
      </c>
      <c r="N51" s="202">
        <v>1701</v>
      </c>
      <c r="O51" s="203">
        <v>1</v>
      </c>
      <c r="P51" s="202">
        <v>0</v>
      </c>
      <c r="Q51" s="202">
        <v>0</v>
      </c>
      <c r="R51" s="149">
        <f t="shared" si="0"/>
        <v>1545</v>
      </c>
      <c r="S51" s="150">
        <v>0</v>
      </c>
      <c r="T51" s="151">
        <f>+ROUND((SUMIFS(MODIFICACIONES!K:K,MODIFICACIONES!L:L,POA!$T$3,MODIFICACIONES!D:D,POA!A51)+POA!S51),2)</f>
        <v>0</v>
      </c>
      <c r="U51" s="150">
        <v>0</v>
      </c>
      <c r="V51" s="151">
        <f>+ROUND((SUMIFS(MODIFICACIONES!K:K,MODIFICACIONES!L:L,POA!$V$3,MODIFICACIONES!D:D,POA!A51)+POA!U51),2)</f>
        <v>0</v>
      </c>
      <c r="W51" s="150">
        <v>0</v>
      </c>
      <c r="X51" s="151">
        <f>+ROUND((SUMIFS(MODIFICACIONES!K:K,MODIFICACIONES!L:L,POA!$X$3,MODIFICACIONES!D:D,POA!A51)+POA!W51),2)</f>
        <v>0</v>
      </c>
      <c r="Y51" s="150">
        <v>0</v>
      </c>
      <c r="Z51" s="151">
        <f>+ROUND((SUMIFS(MODIFICACIONES!K:K,MODIFICACIONES!L:L,POA!$Z$3,MODIFICACIONES!D:D,POA!A51)+POA!Y51),2)</f>
        <v>0</v>
      </c>
      <c r="AA51" s="150">
        <v>0</v>
      </c>
      <c r="AB51" s="151">
        <f>+ROUND((SUMIFS(MODIFICACIONES!K:K,MODIFICACIONES!L:L,POA!$AB$3,MODIFICACIONES!D:D,POA!A51)+POA!AA51),2)</f>
        <v>0</v>
      </c>
      <c r="AC51" s="150">
        <v>0</v>
      </c>
      <c r="AD51" s="151">
        <f>+ROUND((SUMIFS(MODIFICACIONES!K:K,MODIFICACIONES!L:L,POA!$AD$3,MODIFICACIONES!D:D,POA!A51)+POA!AC51),2)</f>
        <v>0</v>
      </c>
      <c r="AE51" s="150">
        <v>0</v>
      </c>
      <c r="AF51" s="151">
        <f>+ROUND((SUMIFS(MODIFICACIONES!K:K,MODIFICACIONES!L:L,POA!$AF$3,MODIFICACIONES!D:D,POA!A51)+POA!AE51),2)</f>
        <v>0</v>
      </c>
      <c r="AG51" s="150">
        <v>0</v>
      </c>
      <c r="AH51" s="151">
        <f>+ROUND((SUMIFS(MODIFICACIONES!K:K,MODIFICACIONES!L:L,POA!$AH$3,MODIFICACIONES!D:D,POA!A51)+POA!AG51),2)</f>
        <v>0</v>
      </c>
      <c r="AI51" s="150">
        <v>0</v>
      </c>
      <c r="AJ51" s="151">
        <f>+ROUND((SUMIFS(MODIFICACIONES!K:K,MODIFICACIONES!L:L,POA!$AJ$3,MODIFICACIONES!D:D,POA!A51)+POA!AI51),2)</f>
        <v>0</v>
      </c>
      <c r="AK51" s="150">
        <v>0</v>
      </c>
      <c r="AL51" s="151">
        <f>+ROUND((SUMIFS(MODIFICACIONES!K:K,MODIFICACIONES!L:L,POA!$AL$3,MODIFICACIONES!D:D,POA!A51)+POA!AK51),2)</f>
        <v>1545</v>
      </c>
      <c r="AM51" s="150">
        <v>0</v>
      </c>
      <c r="AN51" s="151">
        <f>+ROUND((SUMIFS(MODIFICACIONES!K:K,MODIFICACIONES!L:L,POA!$AN$3,MODIFICACIONES!D:D,POA!A51)+POA!AM51),2)</f>
        <v>0</v>
      </c>
      <c r="AO51" s="150">
        <v>0</v>
      </c>
      <c r="AP51" s="151">
        <f>+ROUND((SUMIFS(MODIFICACIONES!K:K,MODIFICACIONES!L:L,POA!$AP$3,MODIFICACIONES!D:D,POA!A51)+POA!AO51),2)</f>
        <v>0</v>
      </c>
      <c r="AQ51" s="150">
        <v>0</v>
      </c>
      <c r="AR51" s="150">
        <f>+SUMIFS(CERTIFICACIONES!H:H,CERTIFICACIONES!A:A,POA!A51,CERTIFICACIONES!I:I,"ACTIVA")</f>
        <v>0</v>
      </c>
      <c r="AS51" s="150">
        <f>+SUMIFS(CERTIFICACIONES!P:P,CERTIFICACIONES!A:A,POA!A51)</f>
        <v>0</v>
      </c>
      <c r="AT51" s="150">
        <f>+SUMIFS(CERTIFICACIONES!Q:Q,CERTIFICACIONES!A:A,POA!A51)</f>
        <v>0</v>
      </c>
      <c r="AU51" s="150">
        <f>+SUMIFS(CERTIFICACIONES!R:R,CERTIFICACIONES!A:A,POA!A51)</f>
        <v>0</v>
      </c>
      <c r="AV51" s="150">
        <f>+SUMIFS(CERTIFICACIONES!T:T,CERTIFICACIONES!A:A,POA!A51)</f>
        <v>0</v>
      </c>
      <c r="AW51" s="150"/>
      <c r="AX51" s="150">
        <f t="shared" si="2"/>
        <v>1545</v>
      </c>
      <c r="AY51" s="150">
        <f t="shared" si="3"/>
        <v>0</v>
      </c>
      <c r="AZ51" s="150">
        <f t="shared" si="4"/>
        <v>0</v>
      </c>
      <c r="BA51" s="150">
        <f t="shared" si="5"/>
        <v>1545</v>
      </c>
      <c r="BB51" s="150"/>
      <c r="BC51" s="152"/>
      <c r="BD51" s="150"/>
      <c r="BE51" s="153"/>
      <c r="BF51" s="154"/>
      <c r="BG51" s="154"/>
      <c r="BH51" s="153"/>
      <c r="BI51" s="153"/>
      <c r="BJ51" s="155"/>
      <c r="BK51" s="170"/>
      <c r="BL51" s="170"/>
      <c r="BM51" s="170"/>
      <c r="BN51" s="170"/>
      <c r="BO51" s="170"/>
      <c r="BP51" s="156"/>
      <c r="BQ51" s="156"/>
      <c r="BR51" s="153"/>
      <c r="BS51" s="153"/>
      <c r="BT51" s="153"/>
      <c r="BU51" s="153"/>
      <c r="BV51" s="153"/>
      <c r="BW51" s="153"/>
      <c r="BX51" s="41">
        <f t="shared" si="6"/>
        <v>1545</v>
      </c>
    </row>
    <row r="52" spans="1:76" ht="13.5" customHeight="1">
      <c r="A52" s="76">
        <v>49</v>
      </c>
      <c r="B52" s="142" t="s">
        <v>110</v>
      </c>
      <c r="C52" s="143" t="s">
        <v>139</v>
      </c>
      <c r="D52" s="143" t="s">
        <v>112</v>
      </c>
      <c r="E52" s="143" t="s">
        <v>112</v>
      </c>
      <c r="F52" s="143" t="s">
        <v>150</v>
      </c>
      <c r="G52" s="143" t="s">
        <v>218</v>
      </c>
      <c r="H52" s="143"/>
      <c r="I52" s="143" t="s">
        <v>248</v>
      </c>
      <c r="J52" s="144" t="s">
        <v>116</v>
      </c>
      <c r="K52" s="145" t="str">
        <f t="shared" si="1"/>
        <v>57</v>
      </c>
      <c r="L52" s="145">
        <v>570201</v>
      </c>
      <c r="M52" s="146" t="s">
        <v>249</v>
      </c>
      <c r="N52" s="202">
        <v>1701</v>
      </c>
      <c r="O52" s="203">
        <v>1</v>
      </c>
      <c r="P52" s="202">
        <v>0</v>
      </c>
      <c r="Q52" s="202">
        <v>0</v>
      </c>
      <c r="R52" s="149">
        <f t="shared" si="0"/>
        <v>6200</v>
      </c>
      <c r="S52" s="150">
        <v>0</v>
      </c>
      <c r="T52" s="151">
        <f>+ROUND((SUMIFS(MODIFICACIONES!K:K,MODIFICACIONES!L:L,POA!$T$3,MODIFICACIONES!D:D,POA!A52)+POA!S52),2)</f>
        <v>0</v>
      </c>
      <c r="U52" s="150">
        <v>0</v>
      </c>
      <c r="V52" s="151">
        <f>+ROUND((SUMIFS(MODIFICACIONES!K:K,MODIFICACIONES!L:L,POA!$V$3,MODIFICACIONES!D:D,POA!A52)+POA!U52),2)</f>
        <v>0</v>
      </c>
      <c r="W52" s="150">
        <v>0</v>
      </c>
      <c r="X52" s="151">
        <f>+ROUND((SUMIFS(MODIFICACIONES!K:K,MODIFICACIONES!L:L,POA!$X$3,MODIFICACIONES!D:D,POA!A52)+POA!W52),2)</f>
        <v>0</v>
      </c>
      <c r="Y52" s="150">
        <v>0</v>
      </c>
      <c r="Z52" s="151">
        <f>+ROUND((SUMIFS(MODIFICACIONES!K:K,MODIFICACIONES!L:L,POA!$Z$3,MODIFICACIONES!D:D,POA!A52)+POA!Y52),2)</f>
        <v>0</v>
      </c>
      <c r="AA52" s="150">
        <v>0</v>
      </c>
      <c r="AB52" s="151">
        <f>+ROUND((SUMIFS(MODIFICACIONES!K:K,MODIFICACIONES!L:L,POA!$AB$3,MODIFICACIONES!D:D,POA!A52)+POA!AA52),2)</f>
        <v>0</v>
      </c>
      <c r="AC52" s="150">
        <v>0</v>
      </c>
      <c r="AD52" s="151">
        <f>+ROUND((SUMIFS(MODIFICACIONES!K:K,MODIFICACIONES!L:L,POA!$AD$3,MODIFICACIONES!D:D,POA!A52)+POA!AC52),2)</f>
        <v>0</v>
      </c>
      <c r="AE52" s="150">
        <v>0</v>
      </c>
      <c r="AF52" s="151">
        <f>+ROUND((SUMIFS(MODIFICACIONES!K:K,MODIFICACIONES!L:L,POA!$AF$3,MODIFICACIONES!D:D,POA!A52)+POA!AE52),2)</f>
        <v>0</v>
      </c>
      <c r="AG52" s="150">
        <v>0</v>
      </c>
      <c r="AH52" s="151">
        <f>+ROUND((SUMIFS(MODIFICACIONES!K:K,MODIFICACIONES!L:L,POA!$AH$3,MODIFICACIONES!D:D,POA!A52)+POA!AG52),2)</f>
        <v>0</v>
      </c>
      <c r="AI52" s="150">
        <v>0</v>
      </c>
      <c r="AJ52" s="151">
        <f>+ROUND((SUMIFS(MODIFICACIONES!K:K,MODIFICACIONES!L:L,POA!$AJ$3,MODIFICACIONES!D:D,POA!A52)+POA!AI52),2)</f>
        <v>0</v>
      </c>
      <c r="AK52" s="150">
        <v>0</v>
      </c>
      <c r="AL52" s="151">
        <f>+ROUND((SUMIFS(MODIFICACIONES!K:K,MODIFICACIONES!L:L,POA!$AL$3,MODIFICACIONES!D:D,POA!A52)+POA!AK52),2)</f>
        <v>0</v>
      </c>
      <c r="AM52" s="150">
        <v>0</v>
      </c>
      <c r="AN52" s="151">
        <f>+ROUND((SUMIFS(MODIFICACIONES!K:K,MODIFICACIONES!L:L,POA!$AN$3,MODIFICACIONES!D:D,POA!A52)+POA!AM52),2)</f>
        <v>0</v>
      </c>
      <c r="AO52" s="150">
        <v>0</v>
      </c>
      <c r="AP52" s="151">
        <f>+ROUND((SUMIFS(MODIFICACIONES!K:K,MODIFICACIONES!L:L,POA!$AP$3,MODIFICACIONES!D:D,POA!A52)+POA!AO52),2)</f>
        <v>6200</v>
      </c>
      <c r="AQ52" s="150">
        <v>0</v>
      </c>
      <c r="AR52" s="150">
        <f>+SUMIFS(CERTIFICACIONES!H:H,CERTIFICACIONES!A:A,POA!A52,CERTIFICACIONES!I:I,"ACTIVA")</f>
        <v>0</v>
      </c>
      <c r="AS52" s="150">
        <f>+SUMIFS(CERTIFICACIONES!P:P,CERTIFICACIONES!A:A,POA!A52)</f>
        <v>0</v>
      </c>
      <c r="AT52" s="150">
        <f>+SUMIFS(CERTIFICACIONES!Q:Q,CERTIFICACIONES!A:A,POA!A52)</f>
        <v>0</v>
      </c>
      <c r="AU52" s="150">
        <f>+SUMIFS(CERTIFICACIONES!R:R,CERTIFICACIONES!A:A,POA!A52)</f>
        <v>0</v>
      </c>
      <c r="AV52" s="150">
        <f>+SUMIFS(CERTIFICACIONES!T:T,CERTIFICACIONES!A:A,POA!A52)</f>
        <v>0</v>
      </c>
      <c r="AW52" s="150"/>
      <c r="AX52" s="150">
        <f t="shared" si="2"/>
        <v>6200</v>
      </c>
      <c r="AY52" s="150">
        <f t="shared" si="3"/>
        <v>0</v>
      </c>
      <c r="AZ52" s="150">
        <f t="shared" si="4"/>
        <v>0</v>
      </c>
      <c r="BA52" s="150">
        <f t="shared" si="5"/>
        <v>6200</v>
      </c>
      <c r="BB52" s="150"/>
      <c r="BC52" s="152"/>
      <c r="BD52" s="150"/>
      <c r="BE52" s="153"/>
      <c r="BF52" s="154"/>
      <c r="BG52" s="154"/>
      <c r="BH52" s="153"/>
      <c r="BI52" s="153"/>
      <c r="BJ52" s="155"/>
      <c r="BK52" s="155"/>
      <c r="BL52" s="155"/>
      <c r="BM52" s="155"/>
      <c r="BN52" s="155"/>
      <c r="BO52" s="155"/>
      <c r="BP52" s="156"/>
      <c r="BQ52" s="156"/>
      <c r="BR52" s="153"/>
      <c r="BS52" s="153"/>
      <c r="BT52" s="153"/>
      <c r="BU52" s="153"/>
      <c r="BV52" s="153"/>
      <c r="BW52" s="153"/>
      <c r="BX52" s="41">
        <f t="shared" si="6"/>
        <v>6200</v>
      </c>
    </row>
    <row r="53" spans="1:76" ht="13.5" customHeight="1">
      <c r="A53" s="76">
        <v>50</v>
      </c>
      <c r="B53" s="179" t="s">
        <v>110</v>
      </c>
      <c r="C53" s="179" t="s">
        <v>111</v>
      </c>
      <c r="D53" s="179" t="s">
        <v>112</v>
      </c>
      <c r="E53" s="179" t="s">
        <v>112</v>
      </c>
      <c r="F53" s="179" t="s">
        <v>113</v>
      </c>
      <c r="G53" s="199" t="s">
        <v>118</v>
      </c>
      <c r="H53" s="143"/>
      <c r="I53" s="184" t="s">
        <v>250</v>
      </c>
      <c r="J53" s="144" t="s">
        <v>116</v>
      </c>
      <c r="K53" s="145" t="str">
        <f t="shared" si="1"/>
        <v>53</v>
      </c>
      <c r="L53" s="145">
        <v>530255</v>
      </c>
      <c r="M53" s="146" t="s">
        <v>251</v>
      </c>
      <c r="N53" s="202">
        <v>1701</v>
      </c>
      <c r="O53" s="203">
        <v>1</v>
      </c>
      <c r="P53" s="202">
        <v>0</v>
      </c>
      <c r="Q53" s="202">
        <v>0</v>
      </c>
      <c r="R53" s="149">
        <f t="shared" si="0"/>
        <v>4500</v>
      </c>
      <c r="S53" s="150">
        <v>0</v>
      </c>
      <c r="T53" s="151">
        <f>+ROUND((SUMIFS(MODIFICACIONES!K:K,MODIFICACIONES!L:L,POA!$T$3,MODIFICACIONES!D:D,POA!A53)+POA!S53),2)</f>
        <v>0</v>
      </c>
      <c r="U53" s="150">
        <v>0</v>
      </c>
      <c r="V53" s="151">
        <f>+ROUND((SUMIFS(MODIFICACIONES!K:K,MODIFICACIONES!L:L,POA!$V$3,MODIFICACIONES!D:D,POA!A53)+POA!U53),2)</f>
        <v>0</v>
      </c>
      <c r="W53" s="150">
        <v>0</v>
      </c>
      <c r="X53" s="151">
        <f>+ROUND((SUMIFS(MODIFICACIONES!K:K,MODIFICACIONES!L:L,POA!$X$3,MODIFICACIONES!D:D,POA!A53)+POA!W53),2)</f>
        <v>0</v>
      </c>
      <c r="Y53" s="150">
        <v>0</v>
      </c>
      <c r="Z53" s="151">
        <f>+ROUND((SUMIFS(MODIFICACIONES!K:K,MODIFICACIONES!L:L,POA!$Z$3,MODIFICACIONES!D:D,POA!A53)+POA!Y53),2)</f>
        <v>0</v>
      </c>
      <c r="AA53" s="150">
        <v>0</v>
      </c>
      <c r="AB53" s="151">
        <f>+ROUND((SUMIFS(MODIFICACIONES!K:K,MODIFICACIONES!L:L,POA!$AB$3,MODIFICACIONES!D:D,POA!A53)+POA!AA53),2)</f>
        <v>0</v>
      </c>
      <c r="AC53" s="150">
        <v>0</v>
      </c>
      <c r="AD53" s="151">
        <f>+ROUND((SUMIFS(MODIFICACIONES!K:K,MODIFICACIONES!L:L,POA!$AD$3,MODIFICACIONES!D:D,POA!A53)+POA!AC53),2)</f>
        <v>0</v>
      </c>
      <c r="AE53" s="150">
        <v>0</v>
      </c>
      <c r="AF53" s="151">
        <f>+ROUND((SUMIFS(MODIFICACIONES!K:K,MODIFICACIONES!L:L,POA!$AF$3,MODIFICACIONES!D:D,POA!A53)+POA!AE53),2)</f>
        <v>0</v>
      </c>
      <c r="AG53" s="150">
        <v>0</v>
      </c>
      <c r="AH53" s="151">
        <f>+ROUND((SUMIFS(MODIFICACIONES!K:K,MODIFICACIONES!L:L,POA!$AH$3,MODIFICACIONES!D:D,POA!A53)+POA!AG53),2)</f>
        <v>4500</v>
      </c>
      <c r="AI53" s="150">
        <v>0</v>
      </c>
      <c r="AJ53" s="151">
        <f>+ROUND((SUMIFS(MODIFICACIONES!K:K,MODIFICACIONES!L:L,POA!$AJ$3,MODIFICACIONES!D:D,POA!A53)+POA!AI53),2)</f>
        <v>0</v>
      </c>
      <c r="AK53" s="150">
        <v>0</v>
      </c>
      <c r="AL53" s="151">
        <f>+ROUND((SUMIFS(MODIFICACIONES!K:K,MODIFICACIONES!L:L,POA!$AL$3,MODIFICACIONES!D:D,POA!A53)+POA!AK53),2)</f>
        <v>0</v>
      </c>
      <c r="AM53" s="150">
        <v>0</v>
      </c>
      <c r="AN53" s="151">
        <f>+ROUND((SUMIFS(MODIFICACIONES!K:K,MODIFICACIONES!L:L,POA!$AN$3,MODIFICACIONES!D:D,POA!A53)+POA!AM53),2)</f>
        <v>0</v>
      </c>
      <c r="AO53" s="150">
        <v>0</v>
      </c>
      <c r="AP53" s="151">
        <f>+ROUND((SUMIFS(MODIFICACIONES!K:K,MODIFICACIONES!L:L,POA!$AP$3,MODIFICACIONES!D:D,POA!A53)+POA!AO53),2)</f>
        <v>0</v>
      </c>
      <c r="AQ53" s="150">
        <v>0</v>
      </c>
      <c r="AR53" s="150">
        <f>+SUMIFS(CERTIFICACIONES!H:H,CERTIFICACIONES!A:A,POA!A53,CERTIFICACIONES!I:I,"ACTIVA")</f>
        <v>0</v>
      </c>
      <c r="AS53" s="150">
        <f>+SUMIFS(CERTIFICACIONES!P:P,CERTIFICACIONES!A:A,POA!A53)</f>
        <v>0</v>
      </c>
      <c r="AT53" s="150">
        <f>+SUMIFS(CERTIFICACIONES!Q:Q,CERTIFICACIONES!A:A,POA!A53)</f>
        <v>0</v>
      </c>
      <c r="AU53" s="150">
        <f>+SUMIFS(CERTIFICACIONES!R:R,CERTIFICACIONES!A:A,POA!A53)</f>
        <v>0</v>
      </c>
      <c r="AV53" s="150">
        <f>+SUMIFS(CERTIFICACIONES!T:T,CERTIFICACIONES!A:A,POA!A53)</f>
        <v>0</v>
      </c>
      <c r="AW53" s="150"/>
      <c r="AX53" s="150">
        <f t="shared" si="2"/>
        <v>4500</v>
      </c>
      <c r="AY53" s="150">
        <f t="shared" si="3"/>
        <v>0</v>
      </c>
      <c r="AZ53" s="150">
        <f t="shared" si="4"/>
        <v>0</v>
      </c>
      <c r="BA53" s="150">
        <f t="shared" si="5"/>
        <v>4500</v>
      </c>
      <c r="BB53" s="150"/>
      <c r="BC53" s="152"/>
      <c r="BD53" s="150"/>
      <c r="BE53" s="153"/>
      <c r="BF53" s="154"/>
      <c r="BG53" s="154"/>
      <c r="BH53" s="153"/>
      <c r="BI53" s="153"/>
      <c r="BJ53" s="155"/>
      <c r="BK53" s="155"/>
      <c r="BL53" s="155"/>
      <c r="BM53" s="155"/>
      <c r="BN53" s="155"/>
      <c r="BO53" s="155"/>
      <c r="BP53" s="156"/>
      <c r="BQ53" s="156"/>
      <c r="BR53" s="153"/>
      <c r="BS53" s="153"/>
      <c r="BT53" s="153"/>
      <c r="BU53" s="153"/>
      <c r="BV53" s="153"/>
      <c r="BW53" s="153"/>
      <c r="BX53" s="41">
        <f t="shared" si="6"/>
        <v>4500</v>
      </c>
    </row>
    <row r="54" spans="1:76" ht="13.5" customHeight="1">
      <c r="A54" s="76">
        <v>51</v>
      </c>
      <c r="B54" s="179" t="s">
        <v>110</v>
      </c>
      <c r="C54" s="179" t="s">
        <v>111</v>
      </c>
      <c r="D54" s="179" t="s">
        <v>112</v>
      </c>
      <c r="E54" s="179" t="s">
        <v>112</v>
      </c>
      <c r="F54" s="179" t="s">
        <v>113</v>
      </c>
      <c r="G54" s="199" t="s">
        <v>118</v>
      </c>
      <c r="H54" s="143"/>
      <c r="I54" s="143" t="s">
        <v>253</v>
      </c>
      <c r="J54" s="144" t="s">
        <v>116</v>
      </c>
      <c r="K54" s="145" t="str">
        <f t="shared" si="1"/>
        <v>53</v>
      </c>
      <c r="L54" s="145">
        <v>530301</v>
      </c>
      <c r="M54" s="146" t="s">
        <v>254</v>
      </c>
      <c r="N54" s="202">
        <v>1701</v>
      </c>
      <c r="O54" s="203">
        <v>1</v>
      </c>
      <c r="P54" s="202">
        <v>0</v>
      </c>
      <c r="Q54" s="202">
        <v>0</v>
      </c>
      <c r="R54" s="149">
        <f t="shared" si="0"/>
        <v>2730</v>
      </c>
      <c r="S54" s="150">
        <v>0</v>
      </c>
      <c r="T54" s="151">
        <f>+ROUND((SUMIFS(MODIFICACIONES!K:K,MODIFICACIONES!L:L,POA!$T$3,MODIFICACIONES!D:D,POA!A54)+POA!S54),2)</f>
        <v>0</v>
      </c>
      <c r="U54" s="150">
        <v>0</v>
      </c>
      <c r="V54" s="151">
        <f>+ROUND((SUMIFS(MODIFICACIONES!K:K,MODIFICACIONES!L:L,POA!$V$3,MODIFICACIONES!D:D,POA!A54)+POA!U54),2)</f>
        <v>0</v>
      </c>
      <c r="W54" s="150">
        <v>0</v>
      </c>
      <c r="X54" s="151">
        <f>+ROUND((SUMIFS(MODIFICACIONES!K:K,MODIFICACIONES!L:L,POA!$X$3,MODIFICACIONES!D:D,POA!A54)+POA!W54),2)</f>
        <v>0</v>
      </c>
      <c r="Y54" s="150">
        <v>0</v>
      </c>
      <c r="Z54" s="151">
        <f>+ROUND((SUMIFS(MODIFICACIONES!K:K,MODIFICACIONES!L:L,POA!$Z$3,MODIFICACIONES!D:D,POA!A54)+POA!Y54),2)</f>
        <v>1500</v>
      </c>
      <c r="AA54" s="150">
        <v>0</v>
      </c>
      <c r="AB54" s="151">
        <f>+ROUND((SUMIFS(MODIFICACIONES!K:K,MODIFICACIONES!L:L,POA!$AB$3,MODIFICACIONES!D:D,POA!A54)+POA!AA54),2)</f>
        <v>230</v>
      </c>
      <c r="AC54" s="150">
        <v>0</v>
      </c>
      <c r="AD54" s="151">
        <f>+ROUND((SUMIFS(MODIFICACIONES!K:K,MODIFICACIONES!L:L,POA!$AD$3,MODIFICACIONES!D:D,POA!A54)+POA!AC54),2)</f>
        <v>500</v>
      </c>
      <c r="AE54" s="150">
        <v>0</v>
      </c>
      <c r="AF54" s="151">
        <f>+ROUND((SUMIFS(MODIFICACIONES!K:K,MODIFICACIONES!L:L,POA!$AF$3,MODIFICACIONES!D:D,POA!A54)+POA!AE54),2)</f>
        <v>500</v>
      </c>
      <c r="AG54" s="150">
        <v>0</v>
      </c>
      <c r="AH54" s="151">
        <f>+ROUND((SUMIFS(MODIFICACIONES!K:K,MODIFICACIONES!L:L,POA!$AH$3,MODIFICACIONES!D:D,POA!A54)+POA!AG54),2)</f>
        <v>0</v>
      </c>
      <c r="AI54" s="150">
        <v>0</v>
      </c>
      <c r="AJ54" s="151">
        <f>+ROUND((SUMIFS(MODIFICACIONES!K:K,MODIFICACIONES!L:L,POA!$AJ$3,MODIFICACIONES!D:D,POA!A54)+POA!AI54),2)</f>
        <v>0</v>
      </c>
      <c r="AK54" s="150">
        <v>0</v>
      </c>
      <c r="AL54" s="151">
        <f>+ROUND((SUMIFS(MODIFICACIONES!K:K,MODIFICACIONES!L:L,POA!$AL$3,MODIFICACIONES!D:D,POA!A54)+POA!AK54),2)</f>
        <v>0</v>
      </c>
      <c r="AM54" s="150">
        <v>0</v>
      </c>
      <c r="AN54" s="151">
        <f>+ROUND((SUMIFS(MODIFICACIONES!K:K,MODIFICACIONES!L:L,POA!$AN$3,MODIFICACIONES!D:D,POA!A54)+POA!AM54),2)</f>
        <v>0</v>
      </c>
      <c r="AO54" s="150">
        <v>0</v>
      </c>
      <c r="AP54" s="151">
        <f>+ROUND((SUMIFS(MODIFICACIONES!K:K,MODIFICACIONES!L:L,POA!$AP$3,MODIFICACIONES!D:D,POA!A54)+POA!AO54),2)</f>
        <v>0</v>
      </c>
      <c r="AQ54" s="150">
        <v>0</v>
      </c>
      <c r="AR54" s="150">
        <f>+SUMIFS(CERTIFICACIONES!H:H,CERTIFICACIONES!A:A,POA!A54,CERTIFICACIONES!I:I,"ACTIVA")</f>
        <v>1536.92</v>
      </c>
      <c r="AS54" s="150">
        <f>+SUMIFS(CERTIFICACIONES!P:P,CERTIFICACIONES!A:A,POA!A54)</f>
        <v>600</v>
      </c>
      <c r="AT54" s="150">
        <f>+SUMIFS(CERTIFICACIONES!Q:Q,CERTIFICACIONES!A:A,POA!A54)</f>
        <v>0</v>
      </c>
      <c r="AU54" s="150">
        <f>+SUMIFS(CERTIFICACIONES!R:R,CERTIFICACIONES!A:A,POA!A54)</f>
        <v>1426.92</v>
      </c>
      <c r="AV54" s="150">
        <f>+SUMIFS(CERTIFICACIONES!T:T,CERTIFICACIONES!A:A,POA!A54)</f>
        <v>0</v>
      </c>
      <c r="AW54" s="150"/>
      <c r="AX54" s="150">
        <f t="shared" si="2"/>
        <v>1193.08</v>
      </c>
      <c r="AY54" s="150">
        <f t="shared" si="3"/>
        <v>-1426.92</v>
      </c>
      <c r="AZ54" s="150">
        <f t="shared" si="4"/>
        <v>600</v>
      </c>
      <c r="BA54" s="150">
        <f t="shared" si="5"/>
        <v>2130</v>
      </c>
      <c r="BB54" s="150"/>
      <c r="BC54" s="152"/>
      <c r="BD54" s="150"/>
      <c r="BE54" s="153"/>
      <c r="BF54" s="154"/>
      <c r="BG54" s="154"/>
      <c r="BH54" s="153"/>
      <c r="BI54" s="153"/>
      <c r="BJ54" s="155"/>
      <c r="BK54" s="155"/>
      <c r="BL54" s="155"/>
      <c r="BM54" s="155"/>
      <c r="BN54" s="155"/>
      <c r="BO54" s="155"/>
      <c r="BP54" s="156"/>
      <c r="BQ54" s="156" t="s">
        <v>481</v>
      </c>
      <c r="BR54" s="153"/>
      <c r="BS54" s="153"/>
      <c r="BT54" s="153"/>
      <c r="BU54" s="153"/>
      <c r="BV54" s="153"/>
      <c r="BW54" s="153"/>
      <c r="BX54" s="41">
        <f t="shared" si="6"/>
        <v>1193.08</v>
      </c>
    </row>
    <row r="55" spans="1:76" ht="13.5" customHeight="1">
      <c r="A55" s="76">
        <v>52</v>
      </c>
      <c r="B55" s="179" t="s">
        <v>110</v>
      </c>
      <c r="C55" s="179" t="s">
        <v>111</v>
      </c>
      <c r="D55" s="179" t="s">
        <v>112</v>
      </c>
      <c r="E55" s="179" t="s">
        <v>112</v>
      </c>
      <c r="F55" s="179" t="s">
        <v>113</v>
      </c>
      <c r="G55" s="199" t="s">
        <v>127</v>
      </c>
      <c r="H55" s="143"/>
      <c r="I55" s="143" t="s">
        <v>287</v>
      </c>
      <c r="J55" s="144" t="s">
        <v>116</v>
      </c>
      <c r="K55" s="145" t="str">
        <f>+MID(L55,1,2)</f>
        <v>53</v>
      </c>
      <c r="L55" s="145">
        <v>530210</v>
      </c>
      <c r="M55" s="146" t="s">
        <v>288</v>
      </c>
      <c r="N55" s="202">
        <v>1701</v>
      </c>
      <c r="O55" s="203">
        <v>1</v>
      </c>
      <c r="P55" s="202">
        <v>0</v>
      </c>
      <c r="Q55" s="202">
        <v>0</v>
      </c>
      <c r="R55" s="149">
        <f t="shared" si="0"/>
        <v>2468.56</v>
      </c>
      <c r="S55" s="150">
        <v>0</v>
      </c>
      <c r="T55" s="151">
        <f>+ROUND((SUMIFS(MODIFICACIONES!K:K,MODIFICACIONES!L:L,POA!$T$3,MODIFICACIONES!D:D,POA!A55)+POA!S55),2)</f>
        <v>0</v>
      </c>
      <c r="U55" s="150">
        <v>0</v>
      </c>
      <c r="V55" s="151">
        <f>+ROUND((SUMIFS(MODIFICACIONES!K:K,MODIFICACIONES!L:L,POA!$V$3,MODIFICACIONES!D:D,POA!A55)+POA!U55),2)</f>
        <v>0</v>
      </c>
      <c r="W55" s="150">
        <v>0</v>
      </c>
      <c r="X55" s="151">
        <f>+ROUND((SUMIFS(MODIFICACIONES!K:K,MODIFICACIONES!L:L,POA!$X$3,MODIFICACIONES!D:D,POA!A55)+POA!W55),2)</f>
        <v>0</v>
      </c>
      <c r="Y55" s="150">
        <v>0</v>
      </c>
      <c r="Z55" s="151">
        <f>+ROUND((SUMIFS(MODIFICACIONES!K:K,MODIFICACIONES!L:L,POA!$Z$3,MODIFICACIONES!D:D,POA!A55)+POA!Y55),2)</f>
        <v>93</v>
      </c>
      <c r="AA55" s="150">
        <v>0</v>
      </c>
      <c r="AB55" s="151">
        <f>+ROUND((SUMIFS(MODIFICACIONES!K:K,MODIFICACIONES!L:L,POA!$AB$3,MODIFICACIONES!D:D,POA!A55)+POA!AA55),2)</f>
        <v>930</v>
      </c>
      <c r="AC55" s="150">
        <v>0</v>
      </c>
      <c r="AD55" s="151">
        <f>+ROUND((SUMIFS(MODIFICACIONES!K:K,MODIFICACIONES!L:L,POA!$AD$3,MODIFICACIONES!D:D,POA!A55)+POA!AC55),2)</f>
        <v>930</v>
      </c>
      <c r="AE55" s="150">
        <v>0</v>
      </c>
      <c r="AF55" s="151">
        <f>+ROUND((SUMIFS(MODIFICACIONES!K:K,MODIFICACIONES!L:L,POA!$AF$3,MODIFICACIONES!D:D,POA!A55)+POA!AE55),2)</f>
        <v>515.55999999999995</v>
      </c>
      <c r="AG55" s="150">
        <v>0</v>
      </c>
      <c r="AH55" s="151">
        <f>+ROUND((SUMIFS(MODIFICACIONES!K:K,MODIFICACIONES!L:L,POA!$AH$3,MODIFICACIONES!D:D,POA!A55)+POA!AG55),2)</f>
        <v>0</v>
      </c>
      <c r="AI55" s="150">
        <v>0</v>
      </c>
      <c r="AJ55" s="151">
        <f>+ROUND((SUMIFS(MODIFICACIONES!K:K,MODIFICACIONES!L:L,POA!$AJ$3,MODIFICACIONES!D:D,POA!A55)+POA!AI55),2)</f>
        <v>0</v>
      </c>
      <c r="AK55" s="150">
        <v>0</v>
      </c>
      <c r="AL55" s="151">
        <f>+ROUND((SUMIFS(MODIFICACIONES!K:K,MODIFICACIONES!L:L,POA!$AL$3,MODIFICACIONES!D:D,POA!A55)+POA!AK55),2)</f>
        <v>0</v>
      </c>
      <c r="AM55" s="150">
        <v>0</v>
      </c>
      <c r="AN55" s="151">
        <f>+ROUND((SUMIFS(MODIFICACIONES!K:K,MODIFICACIONES!L:L,POA!$AN$3,MODIFICACIONES!D:D,POA!A55)+POA!AM55),2)</f>
        <v>0</v>
      </c>
      <c r="AO55" s="150">
        <v>0</v>
      </c>
      <c r="AP55" s="151">
        <f>+ROUND((SUMIFS(MODIFICACIONES!K:K,MODIFICACIONES!L:L,POA!$AP$3,MODIFICACIONES!D:D,POA!A55)+POA!AO55),2)</f>
        <v>0</v>
      </c>
      <c r="AQ55" s="150">
        <v>0</v>
      </c>
      <c r="AR55" s="150">
        <f>+SUMIFS(CERTIFICACIONES!H:H,CERTIFICACIONES!A:A,POA!A55,CERTIFICACIONES!I:I,"ACTIVA")</f>
        <v>2468.56</v>
      </c>
      <c r="AS55" s="150">
        <f>+SUMIFS(CERTIFICACIONES!P:P,CERTIFICACIONES!A:A,POA!A55)</f>
        <v>0</v>
      </c>
      <c r="AT55" s="150">
        <f>+SUMIFS(CERTIFICACIONES!Q:Q,CERTIFICACIONES!A:A,POA!A55)</f>
        <v>0</v>
      </c>
      <c r="AU55" s="150">
        <f>+SUMIFS(CERTIFICACIONES!R:R,CERTIFICACIONES!A:A,POA!A55)</f>
        <v>93</v>
      </c>
      <c r="AV55" s="150">
        <f>+SUMIFS(CERTIFICACIONES!T:T,CERTIFICACIONES!A:A,POA!A55)</f>
        <v>0</v>
      </c>
      <c r="AW55" s="150"/>
      <c r="AX55" s="150">
        <f t="shared" si="2"/>
        <v>0</v>
      </c>
      <c r="AY55" s="150">
        <f t="shared" si="3"/>
        <v>-93</v>
      </c>
      <c r="AZ55" s="150">
        <f t="shared" si="4"/>
        <v>0</v>
      </c>
      <c r="BA55" s="150">
        <f t="shared" si="5"/>
        <v>2468.56</v>
      </c>
      <c r="BB55" s="150"/>
      <c r="BC55" s="152"/>
      <c r="BD55" s="150"/>
      <c r="BE55" s="153"/>
      <c r="BF55" s="154"/>
      <c r="BG55" s="154"/>
      <c r="BH55" s="153"/>
      <c r="BI55" s="153"/>
      <c r="BJ55" s="155"/>
      <c r="BK55" s="155"/>
      <c r="BL55" s="155"/>
      <c r="BM55" s="155"/>
      <c r="BN55" s="155"/>
      <c r="BO55" s="155"/>
      <c r="BP55" s="156"/>
      <c r="BQ55" s="156" t="s">
        <v>474</v>
      </c>
      <c r="BR55" s="153"/>
      <c r="BS55" s="153"/>
      <c r="BT55" s="153"/>
      <c r="BU55" s="153"/>
      <c r="BV55" s="153"/>
      <c r="BW55" s="153"/>
      <c r="BX55" s="41">
        <f t="shared" si="6"/>
        <v>0</v>
      </c>
    </row>
    <row r="56" spans="1:76" ht="13.5" customHeight="1">
      <c r="A56" s="76">
        <v>53</v>
      </c>
      <c r="B56" s="179" t="s">
        <v>110</v>
      </c>
      <c r="C56" s="179" t="s">
        <v>111</v>
      </c>
      <c r="D56" s="179" t="s">
        <v>112</v>
      </c>
      <c r="E56" s="179" t="s">
        <v>112</v>
      </c>
      <c r="F56" s="179" t="s">
        <v>113</v>
      </c>
      <c r="G56" s="199" t="s">
        <v>127</v>
      </c>
      <c r="H56" s="143"/>
      <c r="I56" s="143" t="s">
        <v>290</v>
      </c>
      <c r="J56" s="144" t="s">
        <v>116</v>
      </c>
      <c r="K56" s="145" t="str">
        <f>+MID(L56,1,2)</f>
        <v>53</v>
      </c>
      <c r="L56" s="145">
        <v>530802</v>
      </c>
      <c r="M56" s="207" t="s">
        <v>291</v>
      </c>
      <c r="N56" s="202">
        <v>1701</v>
      </c>
      <c r="O56" s="203">
        <v>1</v>
      </c>
      <c r="P56" s="202">
        <v>0</v>
      </c>
      <c r="Q56" s="202">
        <v>0</v>
      </c>
      <c r="R56" s="149">
        <f t="shared" si="0"/>
        <v>405.38</v>
      </c>
      <c r="S56" s="150">
        <v>0</v>
      </c>
      <c r="T56" s="151">
        <f>+ROUND((SUMIFS(MODIFICACIONES!K:K,MODIFICACIONES!L:L,POA!$T$3,MODIFICACIONES!D:D,POA!A56)+POA!S56),2)</f>
        <v>0</v>
      </c>
      <c r="U56" s="150">
        <v>0</v>
      </c>
      <c r="V56" s="151">
        <f>+ROUND((SUMIFS(MODIFICACIONES!K:K,MODIFICACIONES!L:L,POA!$V$3,MODIFICACIONES!D:D,POA!A56)+POA!U56),2)</f>
        <v>0</v>
      </c>
      <c r="W56" s="150">
        <v>0</v>
      </c>
      <c r="X56" s="151">
        <f>+ROUND((SUMIFS(MODIFICACIONES!K:K,MODIFICACIONES!L:L,POA!$X$3,MODIFICACIONES!D:D,POA!A56)+POA!W56),2)</f>
        <v>0</v>
      </c>
      <c r="Y56" s="150">
        <v>0</v>
      </c>
      <c r="Z56" s="151">
        <f>+ROUND((SUMIFS(MODIFICACIONES!K:K,MODIFICACIONES!L:L,POA!$Z$3,MODIFICACIONES!D:D,POA!A56)+POA!Y56),2)</f>
        <v>0</v>
      </c>
      <c r="AA56" s="150">
        <v>0</v>
      </c>
      <c r="AB56" s="151">
        <f>+ROUND((SUMIFS(MODIFICACIONES!K:K,MODIFICACIONES!L:L,POA!$AB$3,MODIFICACIONES!D:D,POA!A56)+POA!AA56),2)</f>
        <v>0</v>
      </c>
      <c r="AC56" s="150">
        <v>0</v>
      </c>
      <c r="AD56" s="151">
        <f>+ROUND((SUMIFS(MODIFICACIONES!K:K,MODIFICACIONES!L:L,POA!$AD$3,MODIFICACIONES!D:D,POA!A56)+POA!AC56),2)</f>
        <v>405.38</v>
      </c>
      <c r="AE56" s="150">
        <v>0</v>
      </c>
      <c r="AF56" s="151">
        <f>+ROUND((SUMIFS(MODIFICACIONES!K:K,MODIFICACIONES!L:L,POA!$AF$3,MODIFICACIONES!D:D,POA!A56)+POA!AE56),2)</f>
        <v>0</v>
      </c>
      <c r="AG56" s="150">
        <v>0</v>
      </c>
      <c r="AH56" s="151">
        <f>+ROUND((SUMIFS(MODIFICACIONES!K:K,MODIFICACIONES!L:L,POA!$AH$3,MODIFICACIONES!D:D,POA!A56)+POA!AG56),2)</f>
        <v>0</v>
      </c>
      <c r="AI56" s="150">
        <v>0</v>
      </c>
      <c r="AJ56" s="151">
        <f>+ROUND((SUMIFS(MODIFICACIONES!K:K,MODIFICACIONES!L:L,POA!$AJ$3,MODIFICACIONES!D:D,POA!A56)+POA!AI56),2)</f>
        <v>0</v>
      </c>
      <c r="AK56" s="150">
        <v>0</v>
      </c>
      <c r="AL56" s="151">
        <f>+ROUND((SUMIFS(MODIFICACIONES!K:K,MODIFICACIONES!L:L,POA!$AL$3,MODIFICACIONES!D:D,POA!A56)+POA!AK56),2)</f>
        <v>0</v>
      </c>
      <c r="AM56" s="150">
        <v>0</v>
      </c>
      <c r="AN56" s="151">
        <f>+ROUND((SUMIFS(MODIFICACIONES!K:K,MODIFICACIONES!L:L,POA!$AN$3,MODIFICACIONES!D:D,POA!A56)+POA!AM56),2)</f>
        <v>0</v>
      </c>
      <c r="AO56" s="150">
        <v>0</v>
      </c>
      <c r="AP56" s="151">
        <f>+ROUND((SUMIFS(MODIFICACIONES!K:K,MODIFICACIONES!L:L,POA!$AP$3,MODIFICACIONES!D:D,POA!A56)+POA!AO56),2)</f>
        <v>0</v>
      </c>
      <c r="AQ56" s="150">
        <v>0</v>
      </c>
      <c r="AR56" s="150">
        <f>+SUMIFS(CERTIFICACIONES!H:H,CERTIFICACIONES!A:A,POA!A56,CERTIFICACIONES!I:I,"ACTIVA")</f>
        <v>0</v>
      </c>
      <c r="AS56" s="150">
        <f>+SUMIFS(CERTIFICACIONES!P:P,CERTIFICACIONES!A:A,POA!A56)</f>
        <v>0</v>
      </c>
      <c r="AT56" s="150">
        <f>+SUMIFS(CERTIFICACIONES!Q:Q,CERTIFICACIONES!A:A,POA!A56)</f>
        <v>0</v>
      </c>
      <c r="AU56" s="150">
        <f>+SUMIFS(CERTIFICACIONES!R:R,CERTIFICACIONES!A:A,POA!A56)</f>
        <v>0</v>
      </c>
      <c r="AV56" s="150">
        <f>+SUMIFS(CERTIFICACIONES!T:T,CERTIFICACIONES!A:A,POA!A56)</f>
        <v>0</v>
      </c>
      <c r="AW56" s="150"/>
      <c r="AX56" s="150">
        <f t="shared" si="2"/>
        <v>405.38</v>
      </c>
      <c r="AY56" s="150">
        <f t="shared" si="3"/>
        <v>0</v>
      </c>
      <c r="AZ56" s="150">
        <f t="shared" si="4"/>
        <v>0</v>
      </c>
      <c r="BA56" s="150">
        <f t="shared" si="5"/>
        <v>405.38</v>
      </c>
      <c r="BB56" s="150"/>
      <c r="BC56" s="152"/>
      <c r="BD56" s="150"/>
      <c r="BE56" s="153"/>
      <c r="BF56" s="154"/>
      <c r="BG56" s="154"/>
      <c r="BH56" s="153"/>
      <c r="BI56" s="153"/>
      <c r="BJ56" s="155"/>
      <c r="BK56" s="155"/>
      <c r="BL56" s="155"/>
      <c r="BM56" s="155"/>
      <c r="BN56" s="155"/>
      <c r="BO56" s="155"/>
      <c r="BP56" s="156"/>
      <c r="BQ56" s="156" t="s">
        <v>475</v>
      </c>
      <c r="BR56" s="153"/>
      <c r="BS56" s="153"/>
      <c r="BT56" s="153"/>
      <c r="BU56" s="153"/>
      <c r="BV56" s="153"/>
      <c r="BW56" s="153"/>
      <c r="BX56" s="41">
        <f t="shared" si="6"/>
        <v>405.38</v>
      </c>
    </row>
    <row r="57" spans="1:76" ht="13.5" customHeight="1">
      <c r="A57" s="76">
        <v>54</v>
      </c>
      <c r="B57" s="179" t="s">
        <v>110</v>
      </c>
      <c r="C57" s="179" t="s">
        <v>111</v>
      </c>
      <c r="D57" s="179" t="s">
        <v>112</v>
      </c>
      <c r="E57" s="179" t="s">
        <v>112</v>
      </c>
      <c r="F57" s="179" t="s">
        <v>113</v>
      </c>
      <c r="G57" s="199" t="s">
        <v>118</v>
      </c>
      <c r="H57" s="143"/>
      <c r="I57" s="143" t="s">
        <v>294</v>
      </c>
      <c r="J57" s="144" t="s">
        <v>116</v>
      </c>
      <c r="K57" s="145" t="str">
        <f>+MID(L57,1,2)</f>
        <v>53</v>
      </c>
      <c r="L57" s="145">
        <v>530302</v>
      </c>
      <c r="M57" s="146" t="s">
        <v>295</v>
      </c>
      <c r="N57" s="202">
        <v>1701</v>
      </c>
      <c r="O57" s="203">
        <v>1</v>
      </c>
      <c r="P57" s="202">
        <v>0</v>
      </c>
      <c r="Q57" s="202">
        <v>0</v>
      </c>
      <c r="R57" s="149">
        <f t="shared" si="0"/>
        <v>2600</v>
      </c>
      <c r="S57" s="150">
        <v>0</v>
      </c>
      <c r="T57" s="151">
        <f>+ROUND((SUMIFS(MODIFICACIONES!K:K,MODIFICACIONES!L:L,POA!$T$3,MODIFICACIONES!D:D,POA!A57)+POA!S57),2)</f>
        <v>0</v>
      </c>
      <c r="U57" s="150">
        <v>0</v>
      </c>
      <c r="V57" s="151">
        <f>+ROUND((SUMIFS(MODIFICACIONES!K:K,MODIFICACIONES!L:L,POA!$V$3,MODIFICACIONES!D:D,POA!A57)+POA!U57),2)</f>
        <v>0</v>
      </c>
      <c r="W57" s="150">
        <v>0</v>
      </c>
      <c r="X57" s="151">
        <f>+ROUND((SUMIFS(MODIFICACIONES!K:K,MODIFICACIONES!L:L,POA!$X$3,MODIFICACIONES!D:D,POA!A57)+POA!W57),2)</f>
        <v>0</v>
      </c>
      <c r="Y57" s="150">
        <v>0</v>
      </c>
      <c r="Z57" s="151">
        <f>+ROUND((SUMIFS(MODIFICACIONES!K:K,MODIFICACIONES!L:L,POA!$Z$3,MODIFICACIONES!D:D,POA!A57)+POA!Y57),2)</f>
        <v>0</v>
      </c>
      <c r="AA57" s="150">
        <v>0</v>
      </c>
      <c r="AB57" s="151">
        <f>+ROUND((SUMIFS(MODIFICACIONES!K:K,MODIFICACIONES!L:L,POA!$AB$3,MODIFICACIONES!D:D,POA!A57)+POA!AA57),2)</f>
        <v>1000</v>
      </c>
      <c r="AC57" s="150">
        <v>0</v>
      </c>
      <c r="AD57" s="151">
        <f>+ROUND((SUMIFS(MODIFICACIONES!K:K,MODIFICACIONES!L:L,POA!$AD$3,MODIFICACIONES!D:D,POA!A57)+POA!AC57),2)</f>
        <v>1600</v>
      </c>
      <c r="AE57" s="150">
        <v>0</v>
      </c>
      <c r="AF57" s="151">
        <f>+ROUND((SUMIFS(MODIFICACIONES!K:K,MODIFICACIONES!L:L,POA!$AF$3,MODIFICACIONES!D:D,POA!A57)+POA!AE57),2)</f>
        <v>0</v>
      </c>
      <c r="AG57" s="150">
        <v>0</v>
      </c>
      <c r="AH57" s="151">
        <f>+ROUND((SUMIFS(MODIFICACIONES!K:K,MODIFICACIONES!L:L,POA!$AH$3,MODIFICACIONES!D:D,POA!A57)+POA!AG57),2)</f>
        <v>0</v>
      </c>
      <c r="AI57" s="150">
        <v>0</v>
      </c>
      <c r="AJ57" s="151">
        <f>+ROUND((SUMIFS(MODIFICACIONES!K:K,MODIFICACIONES!L:L,POA!$AJ$3,MODIFICACIONES!D:D,POA!A57)+POA!AI57),2)</f>
        <v>0</v>
      </c>
      <c r="AK57" s="150">
        <v>0</v>
      </c>
      <c r="AL57" s="151">
        <f>+ROUND((SUMIFS(MODIFICACIONES!K:K,MODIFICACIONES!L:L,POA!$AL$3,MODIFICACIONES!D:D,POA!A57)+POA!AK57),2)</f>
        <v>0</v>
      </c>
      <c r="AM57" s="150">
        <v>0</v>
      </c>
      <c r="AN57" s="151">
        <f>+ROUND((SUMIFS(MODIFICACIONES!K:K,MODIFICACIONES!L:L,POA!$AN$3,MODIFICACIONES!D:D,POA!A57)+POA!AM57),2)</f>
        <v>0</v>
      </c>
      <c r="AO57" s="150">
        <v>0</v>
      </c>
      <c r="AP57" s="151">
        <f>+ROUND((SUMIFS(MODIFICACIONES!K:K,MODIFICACIONES!L:L,POA!$AP$3,MODIFICACIONES!D:D,POA!A57)+POA!AO57),2)</f>
        <v>0</v>
      </c>
      <c r="AQ57" s="150">
        <v>0</v>
      </c>
      <c r="AR57" s="150">
        <f>+SUMIFS(CERTIFICACIONES!H:H,CERTIFICACIONES!A:A,POA!A57,CERTIFICACIONES!I:I,"ACTIVA")</f>
        <v>1522.08</v>
      </c>
      <c r="AS57" s="150">
        <f>+SUMIFS(CERTIFICACIONES!P:P,CERTIFICACIONES!A:A,POA!A57)</f>
        <v>0</v>
      </c>
      <c r="AT57" s="150">
        <f>+SUMIFS(CERTIFICACIONES!Q:Q,CERTIFICACIONES!A:A,POA!A57)</f>
        <v>0</v>
      </c>
      <c r="AU57" s="150">
        <f>+SUMIFS(CERTIFICACIONES!R:R,CERTIFICACIONES!A:A,POA!A57)</f>
        <v>0</v>
      </c>
      <c r="AV57" s="150">
        <f>+SUMIFS(CERTIFICACIONES!T:T,CERTIFICACIONES!A:A,POA!A57)</f>
        <v>0</v>
      </c>
      <c r="AW57" s="150"/>
      <c r="AX57" s="150">
        <f t="shared" si="2"/>
        <v>1077.92</v>
      </c>
      <c r="AY57" s="150">
        <f t="shared" si="3"/>
        <v>0</v>
      </c>
      <c r="AZ57" s="150">
        <f t="shared" si="4"/>
        <v>0</v>
      </c>
      <c r="BA57" s="150">
        <f t="shared" si="5"/>
        <v>2600</v>
      </c>
      <c r="BB57" s="150"/>
      <c r="BC57" s="152"/>
      <c r="BD57" s="150"/>
      <c r="BE57" s="153"/>
      <c r="BF57" s="154"/>
      <c r="BG57" s="154"/>
      <c r="BH57" s="153"/>
      <c r="BI57" s="153"/>
      <c r="BJ57" s="155"/>
      <c r="BK57" s="155"/>
      <c r="BL57" s="155"/>
      <c r="BM57" s="155"/>
      <c r="BN57" s="155"/>
      <c r="BO57" s="155"/>
      <c r="BP57" s="156"/>
      <c r="BQ57" s="156" t="s">
        <v>476</v>
      </c>
      <c r="BR57" s="153"/>
      <c r="BS57" s="153"/>
      <c r="BT57" s="153"/>
      <c r="BU57" s="153"/>
      <c r="BV57" s="153"/>
      <c r="BW57" s="153"/>
      <c r="BX57" s="41">
        <f t="shared" si="6"/>
        <v>1077.92</v>
      </c>
    </row>
    <row r="58" spans="1:76" ht="13.5" customHeight="1">
      <c r="A58" s="76">
        <v>55</v>
      </c>
      <c r="B58" s="179" t="s">
        <v>110</v>
      </c>
      <c r="C58" s="179" t="s">
        <v>111</v>
      </c>
      <c r="D58" s="179" t="s">
        <v>112</v>
      </c>
      <c r="E58" s="179" t="s">
        <v>112</v>
      </c>
      <c r="F58" s="179" t="s">
        <v>113</v>
      </c>
      <c r="G58" s="199" t="s">
        <v>127</v>
      </c>
      <c r="H58" s="143"/>
      <c r="I58" s="143" t="s">
        <v>298</v>
      </c>
      <c r="J58" s="144" t="s">
        <v>116</v>
      </c>
      <c r="K58" s="145" t="str">
        <f>+MID(L58,1,2)</f>
        <v>51</v>
      </c>
      <c r="L58" s="145">
        <v>510512</v>
      </c>
      <c r="M58" s="146" t="s">
        <v>299</v>
      </c>
      <c r="N58" s="202">
        <v>1701</v>
      </c>
      <c r="O58" s="203">
        <v>1</v>
      </c>
      <c r="P58" s="202">
        <v>0</v>
      </c>
      <c r="Q58" s="202">
        <v>0</v>
      </c>
      <c r="R58" s="149">
        <f t="shared" si="0"/>
        <v>500</v>
      </c>
      <c r="S58" s="150">
        <v>0</v>
      </c>
      <c r="T58" s="151">
        <f>+ROUND((SUMIFS(MODIFICACIONES!K:K,MODIFICACIONES!L:L,POA!$T$3,MODIFICACIONES!D:D,POA!A58)+POA!S58),2)</f>
        <v>0</v>
      </c>
      <c r="U58" s="150">
        <v>0</v>
      </c>
      <c r="V58" s="151">
        <f>+ROUND((SUMIFS(MODIFICACIONES!K:K,MODIFICACIONES!L:L,POA!$V$3,MODIFICACIONES!D:D,POA!A58)+POA!U58),2)</f>
        <v>0</v>
      </c>
      <c r="W58" s="150">
        <v>0</v>
      </c>
      <c r="X58" s="151">
        <f>+ROUND((SUMIFS(MODIFICACIONES!K:K,MODIFICACIONES!L:L,POA!$X$3,MODIFICACIONES!D:D,POA!A58)+POA!W58),2)</f>
        <v>0</v>
      </c>
      <c r="Y58" s="150">
        <v>0</v>
      </c>
      <c r="Z58" s="151">
        <f>+ROUND((SUMIFS(MODIFICACIONES!K:K,MODIFICACIONES!L:L,POA!$Z$3,MODIFICACIONES!D:D,POA!A58)+POA!Y58),2)</f>
        <v>1000</v>
      </c>
      <c r="AA58" s="150">
        <v>0</v>
      </c>
      <c r="AB58" s="151">
        <f>+ROUND((SUMIFS(MODIFICACIONES!K:K,MODIFICACIONES!L:L,POA!$AB$3,MODIFICACIONES!D:D,POA!A58)+POA!AA58),2)</f>
        <v>0</v>
      </c>
      <c r="AC58" s="150">
        <v>0</v>
      </c>
      <c r="AD58" s="151">
        <f>+ROUND((SUMIFS(MODIFICACIONES!K:K,MODIFICACIONES!L:L,POA!$AD$3,MODIFICACIONES!D:D,POA!A58)+POA!AC58),2)</f>
        <v>-500</v>
      </c>
      <c r="AE58" s="150">
        <v>0</v>
      </c>
      <c r="AF58" s="151">
        <f>+ROUND((SUMIFS(MODIFICACIONES!K:K,MODIFICACIONES!L:L,POA!$AF$3,MODIFICACIONES!D:D,POA!A58)+POA!AE58),2)</f>
        <v>0</v>
      </c>
      <c r="AG58" s="150">
        <v>0</v>
      </c>
      <c r="AH58" s="151">
        <f>+ROUND((SUMIFS(MODIFICACIONES!K:K,MODIFICACIONES!L:L,POA!$AH$3,MODIFICACIONES!D:D,POA!A58)+POA!AG58),2)</f>
        <v>0</v>
      </c>
      <c r="AI58" s="150">
        <v>0</v>
      </c>
      <c r="AJ58" s="151">
        <f>+ROUND((SUMIFS(MODIFICACIONES!K:K,MODIFICACIONES!L:L,POA!$AJ$3,MODIFICACIONES!D:D,POA!A58)+POA!AI58),2)</f>
        <v>0</v>
      </c>
      <c r="AK58" s="150">
        <v>0</v>
      </c>
      <c r="AL58" s="151">
        <f>+ROUND((SUMIFS(MODIFICACIONES!K:K,MODIFICACIONES!L:L,POA!$AL$3,MODIFICACIONES!D:D,POA!A58)+POA!AK58),2)</f>
        <v>0</v>
      </c>
      <c r="AM58" s="150">
        <v>0</v>
      </c>
      <c r="AN58" s="151">
        <f>+ROUND((SUMIFS(MODIFICACIONES!K:K,MODIFICACIONES!L:L,POA!$AN$3,MODIFICACIONES!D:D,POA!A58)+POA!AM58),2)</f>
        <v>0</v>
      </c>
      <c r="AO58" s="150">
        <v>0</v>
      </c>
      <c r="AP58" s="151">
        <f>+ROUND((SUMIFS(MODIFICACIONES!K:K,MODIFICACIONES!L:L,POA!$AP$3,MODIFICACIONES!D:D,POA!A58)+POA!AO58),2)</f>
        <v>0</v>
      </c>
      <c r="AQ58" s="150">
        <v>0</v>
      </c>
      <c r="AR58" s="150">
        <f>+SUMIFS(CERTIFICACIONES!H:H,CERTIFICACIONES!A:A,POA!A58,CERTIFICACIONES!I:I,"ACTIVA")</f>
        <v>500</v>
      </c>
      <c r="AS58" s="150">
        <f>+SUMIFS(CERTIFICACIONES!P:P,CERTIFICACIONES!A:A,POA!A58)</f>
        <v>0</v>
      </c>
      <c r="AT58" s="150">
        <f>+SUMIFS(CERTIFICACIONES!Q:Q,CERTIFICACIONES!A:A,POA!A58)</f>
        <v>0</v>
      </c>
      <c r="AU58" s="150">
        <f>+SUMIFS(CERTIFICACIONES!R:R,CERTIFICACIONES!A:A,POA!A58)</f>
        <v>0</v>
      </c>
      <c r="AV58" s="150">
        <f>+SUMIFS(CERTIFICACIONES!T:T,CERTIFICACIONES!A:A,POA!A58)</f>
        <v>0</v>
      </c>
      <c r="AW58" s="150"/>
      <c r="AX58" s="150">
        <f t="shared" si="2"/>
        <v>0</v>
      </c>
      <c r="AY58" s="150">
        <f t="shared" si="3"/>
        <v>0</v>
      </c>
      <c r="AZ58" s="150">
        <f t="shared" si="4"/>
        <v>0</v>
      </c>
      <c r="BA58" s="150">
        <f t="shared" si="5"/>
        <v>500</v>
      </c>
      <c r="BB58" s="150"/>
      <c r="BC58" s="152"/>
      <c r="BD58" s="150"/>
      <c r="BE58" s="153"/>
      <c r="BF58" s="154"/>
      <c r="BG58" s="154"/>
      <c r="BH58" s="153"/>
      <c r="BI58" s="153"/>
      <c r="BJ58" s="155"/>
      <c r="BK58" s="155"/>
      <c r="BL58" s="155"/>
      <c r="BM58" s="155"/>
      <c r="BN58" s="155"/>
      <c r="BO58" s="155"/>
      <c r="BP58" s="156"/>
      <c r="BQ58" s="156"/>
      <c r="BR58" s="153"/>
      <c r="BS58" s="153"/>
      <c r="BT58" s="153"/>
      <c r="BU58" s="153"/>
      <c r="BV58" s="153"/>
      <c r="BW58" s="153"/>
      <c r="BX58" s="41">
        <f t="shared" si="6"/>
        <v>0</v>
      </c>
    </row>
    <row r="59" spans="1:76">
      <c r="A59" s="76">
        <v>56</v>
      </c>
      <c r="B59" s="142" t="s">
        <v>110</v>
      </c>
      <c r="C59" s="143" t="s">
        <v>139</v>
      </c>
      <c r="D59" s="143" t="s">
        <v>112</v>
      </c>
      <c r="E59" s="143" t="s">
        <v>112</v>
      </c>
      <c r="F59" s="179" t="s">
        <v>113</v>
      </c>
      <c r="G59" s="199" t="s">
        <v>127</v>
      </c>
      <c r="H59" s="143"/>
      <c r="I59" s="143" t="s">
        <v>298</v>
      </c>
      <c r="J59" s="144" t="s">
        <v>116</v>
      </c>
      <c r="K59" s="145" t="str">
        <f>+MID(L59,1,2)</f>
        <v>51</v>
      </c>
      <c r="L59" s="145">
        <v>510512</v>
      </c>
      <c r="M59" s="146" t="s">
        <v>299</v>
      </c>
      <c r="N59" s="202">
        <v>1701</v>
      </c>
      <c r="O59" s="203">
        <v>1</v>
      </c>
      <c r="P59" s="202">
        <v>0</v>
      </c>
      <c r="Q59" s="202">
        <v>0</v>
      </c>
      <c r="R59" s="149">
        <f t="shared" si="0"/>
        <v>1000</v>
      </c>
      <c r="S59" s="150">
        <v>0</v>
      </c>
      <c r="T59" s="151">
        <f>+ROUND((SUMIFS(MODIFICACIONES!K:K,MODIFICACIONES!L:L,POA!$T$3,MODIFICACIONES!D:D,POA!A59)+POA!S59),2)</f>
        <v>0</v>
      </c>
      <c r="U59" s="150">
        <v>0</v>
      </c>
      <c r="V59" s="151">
        <f>+ROUND((SUMIFS(MODIFICACIONES!K:K,MODIFICACIONES!L:L,POA!$V$3,MODIFICACIONES!D:D,POA!A59)+POA!U59),2)</f>
        <v>0</v>
      </c>
      <c r="W59" s="150">
        <v>0</v>
      </c>
      <c r="X59" s="151">
        <f>+ROUND((SUMIFS(MODIFICACIONES!K:K,MODIFICACIONES!L:L,POA!$X$3,MODIFICACIONES!D:D,POA!A59)+POA!W59),2)</f>
        <v>0</v>
      </c>
      <c r="Y59" s="150">
        <v>0</v>
      </c>
      <c r="Z59" s="151">
        <f>+ROUND((SUMIFS(MODIFICACIONES!K:K,MODIFICACIONES!L:L,POA!$Z$3,MODIFICACIONES!D:D,POA!A59)+POA!Y59),2)</f>
        <v>3500</v>
      </c>
      <c r="AA59" s="150">
        <v>0</v>
      </c>
      <c r="AB59" s="151">
        <f>+ROUND((SUMIFS(MODIFICACIONES!K:K,MODIFICACIONES!L:L,POA!$AB$3,MODIFICACIONES!D:D,POA!A59)+POA!AA59),2)</f>
        <v>0</v>
      </c>
      <c r="AC59" s="150">
        <v>0</v>
      </c>
      <c r="AD59" s="151">
        <f>+ROUND((SUMIFS(MODIFICACIONES!K:K,MODIFICACIONES!L:L,POA!$AD$3,MODIFICACIONES!D:D,POA!A59)+POA!AC59),2)</f>
        <v>-2500</v>
      </c>
      <c r="AE59" s="150">
        <v>0</v>
      </c>
      <c r="AF59" s="151">
        <f>+ROUND((SUMIFS(MODIFICACIONES!K:K,MODIFICACIONES!L:L,POA!$AF$3,MODIFICACIONES!D:D,POA!A59)+POA!AE59),2)</f>
        <v>0</v>
      </c>
      <c r="AG59" s="150">
        <v>0</v>
      </c>
      <c r="AH59" s="151">
        <f>+ROUND((SUMIFS(MODIFICACIONES!K:K,MODIFICACIONES!L:L,POA!$AH$3,MODIFICACIONES!D:D,POA!A59)+POA!AG59),2)</f>
        <v>0</v>
      </c>
      <c r="AI59" s="150">
        <v>0</v>
      </c>
      <c r="AJ59" s="151">
        <f>+ROUND((SUMIFS(MODIFICACIONES!K:K,MODIFICACIONES!L:L,POA!$AJ$3,MODIFICACIONES!D:D,POA!A59)+POA!AI59),2)</f>
        <v>0</v>
      </c>
      <c r="AK59" s="150">
        <v>0</v>
      </c>
      <c r="AL59" s="151">
        <f>+ROUND((SUMIFS(MODIFICACIONES!K:K,MODIFICACIONES!L:L,POA!$AL$3,MODIFICACIONES!D:D,POA!A59)+POA!AK59),2)</f>
        <v>0</v>
      </c>
      <c r="AM59" s="150">
        <v>0</v>
      </c>
      <c r="AN59" s="151">
        <f>+ROUND((SUMIFS(MODIFICACIONES!K:K,MODIFICACIONES!L:L,POA!$AN$3,MODIFICACIONES!D:D,POA!A59)+POA!AM59),2)</f>
        <v>0</v>
      </c>
      <c r="AO59" s="150">
        <v>0</v>
      </c>
      <c r="AP59" s="151">
        <f>+ROUND((SUMIFS(MODIFICACIONES!K:K,MODIFICACIONES!L:L,POA!$AP$3,MODIFICACIONES!D:D,POA!A59)+POA!AO59),2)</f>
        <v>0</v>
      </c>
      <c r="AQ59" s="150">
        <v>0</v>
      </c>
      <c r="AR59" s="150">
        <f>+SUMIFS(CERTIFICACIONES!H:H,CERTIFICACIONES!A:A,POA!A59,CERTIFICACIONES!I:I,"ACTIVA")</f>
        <v>1000</v>
      </c>
      <c r="AS59" s="150">
        <f>+SUMIFS(CERTIFICACIONES!P:P,CERTIFICACIONES!A:A,POA!A59)</f>
        <v>0</v>
      </c>
      <c r="AT59" s="150">
        <f>+SUMIFS(CERTIFICACIONES!Q:Q,CERTIFICACIONES!A:A,POA!A59)</f>
        <v>0</v>
      </c>
      <c r="AU59" s="150">
        <f>+SUMIFS(CERTIFICACIONES!R:R,CERTIFICACIONES!A:A,POA!A59)</f>
        <v>78.5</v>
      </c>
      <c r="AV59" s="150">
        <f>+SUMIFS(CERTIFICACIONES!T:T,CERTIFICACIONES!A:A,POA!A59)</f>
        <v>0</v>
      </c>
      <c r="AW59" s="150"/>
      <c r="AX59" s="150">
        <f t="shared" si="2"/>
        <v>0</v>
      </c>
      <c r="AY59" s="150">
        <f t="shared" si="3"/>
        <v>-78.5</v>
      </c>
      <c r="AZ59" s="150">
        <f t="shared" si="4"/>
        <v>0</v>
      </c>
      <c r="BA59" s="150">
        <f t="shared" si="5"/>
        <v>1000</v>
      </c>
      <c r="BB59" s="150"/>
      <c r="BC59" s="152"/>
      <c r="BD59" s="150"/>
      <c r="BE59" s="153"/>
      <c r="BF59" s="154"/>
      <c r="BG59" s="154"/>
      <c r="BH59" s="153"/>
      <c r="BI59" s="153"/>
      <c r="BJ59" s="155"/>
      <c r="BK59" s="155"/>
      <c r="BL59" s="155"/>
      <c r="BM59" s="155"/>
      <c r="BN59" s="155"/>
      <c r="BO59" s="155"/>
      <c r="BP59" s="156"/>
      <c r="BQ59" s="156"/>
      <c r="BR59" s="153"/>
      <c r="BS59" s="153"/>
      <c r="BT59" s="153"/>
      <c r="BU59" s="153"/>
      <c r="BV59" s="153"/>
      <c r="BW59" s="153"/>
      <c r="BX59" s="41">
        <f t="shared" si="6"/>
        <v>0</v>
      </c>
    </row>
    <row r="60" spans="1:76" ht="13.5" customHeight="1">
      <c r="A60" s="76">
        <v>57</v>
      </c>
      <c r="B60" s="142" t="s">
        <v>110</v>
      </c>
      <c r="C60" s="143" t="s">
        <v>139</v>
      </c>
      <c r="D60" s="143" t="s">
        <v>112</v>
      </c>
      <c r="E60" s="143" t="s">
        <v>112</v>
      </c>
      <c r="F60" s="143" t="s">
        <v>156</v>
      </c>
      <c r="G60" s="143" t="s">
        <v>236</v>
      </c>
      <c r="H60" s="143"/>
      <c r="I60" s="143" t="s">
        <v>495</v>
      </c>
      <c r="J60" s="144" t="s">
        <v>116</v>
      </c>
      <c r="K60" s="145" t="str">
        <f t="shared" si="1"/>
        <v>53</v>
      </c>
      <c r="L60" s="145">
        <v>530204</v>
      </c>
      <c r="M60" s="146" t="s">
        <v>306</v>
      </c>
      <c r="N60" s="145">
        <v>1701</v>
      </c>
      <c r="O60" s="220">
        <v>2</v>
      </c>
      <c r="P60" s="202">
        <v>0</v>
      </c>
      <c r="Q60" s="202">
        <v>0</v>
      </c>
      <c r="R60" s="252">
        <f t="shared" si="0"/>
        <v>10475</v>
      </c>
      <c r="S60" s="150">
        <v>0</v>
      </c>
      <c r="T60" s="151">
        <f>+ROUND((SUMIFS(MODIFICACIONES!K:K,MODIFICACIONES!L:L,POA!$T$3,MODIFICACIONES!D:D,POA!A60)+POA!S60),2)</f>
        <v>0</v>
      </c>
      <c r="U60" s="150">
        <v>0</v>
      </c>
      <c r="V60" s="151">
        <f>+ROUND((SUMIFS(MODIFICACIONES!K:K,MODIFICACIONES!L:L,POA!$V$3,MODIFICACIONES!D:D,POA!A60)+POA!U60),2)</f>
        <v>0</v>
      </c>
      <c r="W60" s="150">
        <v>0</v>
      </c>
      <c r="X60" s="151">
        <f>+ROUND((SUMIFS(MODIFICACIONES!K:K,MODIFICACIONES!L:L,POA!$X$3,MODIFICACIONES!D:D,POA!A60)+POA!W60),2)</f>
        <v>0</v>
      </c>
      <c r="Y60" s="150">
        <v>0</v>
      </c>
      <c r="Z60" s="151">
        <f>+ROUND((SUMIFS(MODIFICACIONES!K:K,MODIFICACIONES!L:L,POA!$Z$3,MODIFICACIONES!D:D,POA!A60)+POA!Y60),2)</f>
        <v>0</v>
      </c>
      <c r="AA60" s="150">
        <v>0</v>
      </c>
      <c r="AB60" s="151">
        <f>+ROUND((SUMIFS(MODIFICACIONES!K:K,MODIFICACIONES!L:L,POA!$AB$3,MODIFICACIONES!D:D,POA!A60)+POA!AA60),2)</f>
        <v>0</v>
      </c>
      <c r="AC60" s="150">
        <v>0</v>
      </c>
      <c r="AD60" s="151">
        <f>+ROUND((SUMIFS(MODIFICACIONES!K:K,MODIFICACIONES!L:L,POA!$AD$3,MODIFICACIONES!D:D,POA!A60)+POA!AC60),2)</f>
        <v>10475</v>
      </c>
      <c r="AE60" s="150">
        <v>0</v>
      </c>
      <c r="AF60" s="151">
        <f>+ROUND((SUMIFS(MODIFICACIONES!K:K,MODIFICACIONES!L:L,POA!$AF$3,MODIFICACIONES!D:D,POA!A60)+POA!AE60),2)</f>
        <v>0</v>
      </c>
      <c r="AG60" s="150">
        <v>0</v>
      </c>
      <c r="AH60" s="151">
        <f>+ROUND((SUMIFS(MODIFICACIONES!K:K,MODIFICACIONES!L:L,POA!$AH$3,MODIFICACIONES!D:D,POA!A60)+POA!AG60),2)</f>
        <v>0</v>
      </c>
      <c r="AI60" s="150">
        <v>0</v>
      </c>
      <c r="AJ60" s="151">
        <f>+ROUND((SUMIFS(MODIFICACIONES!K:K,MODIFICACIONES!L:L,POA!$AJ$3,MODIFICACIONES!D:D,POA!A60)+POA!AI60),2)</f>
        <v>0</v>
      </c>
      <c r="AK60" s="150">
        <v>0</v>
      </c>
      <c r="AL60" s="151">
        <f>+ROUND((SUMIFS(MODIFICACIONES!K:K,MODIFICACIONES!L:L,POA!$AL$3,MODIFICACIONES!D:D,POA!A60)+POA!AK60),2)</f>
        <v>0</v>
      </c>
      <c r="AM60" s="150">
        <v>0</v>
      </c>
      <c r="AN60" s="151">
        <f>+ROUND((SUMIFS(MODIFICACIONES!K:K,MODIFICACIONES!L:L,POA!$AN$3,MODIFICACIONES!D:D,POA!A60)+POA!AM60),2)</f>
        <v>0</v>
      </c>
      <c r="AO60" s="150">
        <v>0</v>
      </c>
      <c r="AP60" s="151">
        <f>+ROUND((SUMIFS(MODIFICACIONES!K:K,MODIFICACIONES!L:L,POA!$AP$3,MODIFICACIONES!D:D,POA!A60)+POA!AO60),2)</f>
        <v>0</v>
      </c>
      <c r="AQ60" s="150">
        <v>0</v>
      </c>
      <c r="AR60" s="150">
        <f>+SUMIFS(CERTIFICACIONES!H:H,CERTIFICACIONES!A:A,POA!A60,CERTIFICACIONES!I:I,"ACTIVA")</f>
        <v>41575</v>
      </c>
      <c r="AS60" s="150">
        <f>+SUMIFS(CERTIFICACIONES!P:P,CERTIFICACIONES!A:A,POA!A60)</f>
        <v>0</v>
      </c>
      <c r="AT60" s="150">
        <f>+SUMIFS(CERTIFICACIONES!Q:Q,CERTIFICACIONES!A:A,POA!A60)</f>
        <v>0</v>
      </c>
      <c r="AU60" s="150">
        <f>+SUMIFS(CERTIFICACIONES!R:R,CERTIFICACIONES!A:A,POA!A60)</f>
        <v>0</v>
      </c>
      <c r="AV60" s="150">
        <f>+SUMIFS(CERTIFICACIONES!T:T,CERTIFICACIONES!A:A,POA!A60)</f>
        <v>0</v>
      </c>
      <c r="AW60" s="150"/>
      <c r="AX60" s="150">
        <f t="shared" si="2"/>
        <v>-31100</v>
      </c>
      <c r="AY60" s="150">
        <f t="shared" si="3"/>
        <v>0</v>
      </c>
      <c r="AZ60" s="150">
        <f t="shared" si="4"/>
        <v>0</v>
      </c>
      <c r="BA60" s="150">
        <f t="shared" si="5"/>
        <v>10475</v>
      </c>
      <c r="BB60" s="150"/>
      <c r="BC60" s="152"/>
      <c r="BD60" s="150"/>
      <c r="BE60" s="153"/>
      <c r="BF60" s="154"/>
      <c r="BG60" s="154"/>
      <c r="BH60" s="153"/>
      <c r="BI60" s="153"/>
      <c r="BJ60" s="155"/>
      <c r="BK60" s="155"/>
      <c r="BL60" s="155"/>
      <c r="BM60" s="155"/>
      <c r="BN60" s="155"/>
      <c r="BO60" s="155"/>
      <c r="BP60" s="156"/>
      <c r="BQ60" s="156"/>
      <c r="BR60" s="153"/>
      <c r="BS60" s="153"/>
      <c r="BT60" s="153"/>
      <c r="BU60" s="153"/>
      <c r="BV60" s="153"/>
      <c r="BW60" s="153"/>
      <c r="BX60" s="41">
        <f t="shared" si="6"/>
        <v>-31100</v>
      </c>
    </row>
    <row r="61" spans="1:76" ht="13.5" customHeight="1">
      <c r="A61" s="76">
        <v>58</v>
      </c>
      <c r="B61" s="179" t="s">
        <v>110</v>
      </c>
      <c r="C61" s="143" t="s">
        <v>139</v>
      </c>
      <c r="D61" s="179" t="s">
        <v>112</v>
      </c>
      <c r="E61" s="179" t="s">
        <v>112</v>
      </c>
      <c r="F61" s="179" t="s">
        <v>113</v>
      </c>
      <c r="G61" s="199" t="s">
        <v>114</v>
      </c>
      <c r="H61" s="143"/>
      <c r="I61" s="143" t="s">
        <v>425</v>
      </c>
      <c r="J61" s="144" t="s">
        <v>116</v>
      </c>
      <c r="K61" s="145" t="str">
        <f t="shared" si="1"/>
        <v>57</v>
      </c>
      <c r="L61" s="145">
        <v>570219</v>
      </c>
      <c r="M61" s="146" t="s">
        <v>426</v>
      </c>
      <c r="N61" s="145">
        <v>1701</v>
      </c>
      <c r="O61" s="220">
        <v>2</v>
      </c>
      <c r="P61" s="202">
        <v>0</v>
      </c>
      <c r="Q61" s="202">
        <v>0</v>
      </c>
      <c r="R61" s="149">
        <f t="shared" si="0"/>
        <v>30</v>
      </c>
      <c r="S61" s="150">
        <v>0</v>
      </c>
      <c r="T61" s="151">
        <f>+ROUND((SUMIFS(MODIFICACIONES!K:K,MODIFICACIONES!L:L,POA!$T$3,MODIFICACIONES!D:D,POA!A61)+POA!S61),2)</f>
        <v>0</v>
      </c>
      <c r="U61" s="150">
        <v>0</v>
      </c>
      <c r="V61" s="151">
        <f>+ROUND((SUMIFS(MODIFICACIONES!K:K,MODIFICACIONES!L:L,POA!$V$3,MODIFICACIONES!D:D,POA!A61)+POA!U61),2)</f>
        <v>0</v>
      </c>
      <c r="W61" s="150">
        <v>0</v>
      </c>
      <c r="X61" s="151">
        <f>+ROUND((SUMIFS(MODIFICACIONES!K:K,MODIFICACIONES!L:L,POA!$X$3,MODIFICACIONES!D:D,POA!A61)+POA!W61),2)</f>
        <v>0</v>
      </c>
      <c r="Y61" s="150">
        <v>0</v>
      </c>
      <c r="Z61" s="151">
        <f>+ROUND((SUMIFS(MODIFICACIONES!K:K,MODIFICACIONES!L:L,POA!$Z$3,MODIFICACIONES!D:D,POA!A61)+POA!Y61),2)</f>
        <v>0</v>
      </c>
      <c r="AA61" s="150">
        <v>0</v>
      </c>
      <c r="AB61" s="151">
        <f>+ROUND((SUMIFS(MODIFICACIONES!K:K,MODIFICACIONES!L:L,POA!$AB$3,MODIFICACIONES!D:D,POA!A61)+POA!AA61),2)</f>
        <v>0</v>
      </c>
      <c r="AC61" s="150">
        <v>0</v>
      </c>
      <c r="AD61" s="151">
        <f>+ROUND((SUMIFS(MODIFICACIONES!K:K,MODIFICACIONES!L:L,POA!$AD$3,MODIFICACIONES!D:D,POA!A61)+POA!AC61),2)</f>
        <v>30</v>
      </c>
      <c r="AE61" s="150">
        <v>0</v>
      </c>
      <c r="AF61" s="151">
        <f>+ROUND((SUMIFS(MODIFICACIONES!K:K,MODIFICACIONES!L:L,POA!$AF$3,MODIFICACIONES!D:D,POA!A61)+POA!AE61),2)</f>
        <v>0</v>
      </c>
      <c r="AG61" s="150">
        <v>0</v>
      </c>
      <c r="AH61" s="151">
        <f>+ROUND((SUMIFS(MODIFICACIONES!K:K,MODIFICACIONES!L:L,POA!$AH$3,MODIFICACIONES!D:D,POA!A61)+POA!AG61),2)</f>
        <v>0</v>
      </c>
      <c r="AI61" s="150">
        <v>0</v>
      </c>
      <c r="AJ61" s="151">
        <f>+ROUND((SUMIFS(MODIFICACIONES!K:K,MODIFICACIONES!L:L,POA!$AJ$3,MODIFICACIONES!D:D,POA!A61)+POA!AI61),2)</f>
        <v>0</v>
      </c>
      <c r="AK61" s="150">
        <v>0</v>
      </c>
      <c r="AL61" s="151">
        <f>+ROUND((SUMIFS(MODIFICACIONES!K:K,MODIFICACIONES!L:L,POA!$AL$3,MODIFICACIONES!D:D,POA!A61)+POA!AK61),2)</f>
        <v>0</v>
      </c>
      <c r="AM61" s="150">
        <v>0</v>
      </c>
      <c r="AN61" s="151">
        <f>+ROUND((SUMIFS(MODIFICACIONES!K:K,MODIFICACIONES!L:L,POA!$AN$3,MODIFICACIONES!D:D,POA!A61)+POA!AM61),2)</f>
        <v>0</v>
      </c>
      <c r="AO61" s="150">
        <v>0</v>
      </c>
      <c r="AP61" s="151">
        <f>+ROUND((SUMIFS(MODIFICACIONES!K:K,MODIFICACIONES!L:L,POA!$AP$3,MODIFICACIONES!D:D,POA!A61)+POA!AO61),2)</f>
        <v>0</v>
      </c>
      <c r="AQ61" s="150">
        <v>0</v>
      </c>
      <c r="AR61" s="150">
        <f>+SUMIFS(CERTIFICACIONES!H:H,CERTIFICACIONES!A:A,POA!A61,CERTIFICACIONES!I:I,"ACTIVA")</f>
        <v>30</v>
      </c>
      <c r="AS61" s="150">
        <f>+SUMIFS(CERTIFICACIONES!P:P,CERTIFICACIONES!A:A,POA!A61)</f>
        <v>0</v>
      </c>
      <c r="AT61" s="150">
        <f>+SUMIFS(CERTIFICACIONES!Q:Q,CERTIFICACIONES!A:A,POA!A61)</f>
        <v>0</v>
      </c>
      <c r="AU61" s="150">
        <f>+SUMIFS(CERTIFICACIONES!R:R,CERTIFICACIONES!A:A,POA!A61)</f>
        <v>0</v>
      </c>
      <c r="AV61" s="150">
        <f>+SUMIFS(CERTIFICACIONES!T:T,CERTIFICACIONES!A:A,POA!A61)</f>
        <v>0</v>
      </c>
      <c r="AW61" s="150"/>
      <c r="AX61" s="150">
        <f t="shared" si="2"/>
        <v>0</v>
      </c>
      <c r="AY61" s="150">
        <f t="shared" si="3"/>
        <v>0</v>
      </c>
      <c r="AZ61" s="150">
        <f t="shared" si="4"/>
        <v>0</v>
      </c>
      <c r="BA61" s="150">
        <f t="shared" si="5"/>
        <v>30</v>
      </c>
      <c r="BB61" s="150"/>
      <c r="BC61" s="152"/>
      <c r="BD61" s="150"/>
      <c r="BE61" s="153"/>
      <c r="BF61" s="154"/>
      <c r="BG61" s="154"/>
      <c r="BH61" s="153"/>
      <c r="BI61" s="153"/>
      <c r="BJ61" s="155"/>
      <c r="BK61" s="155"/>
      <c r="BL61" s="155"/>
      <c r="BM61" s="155"/>
      <c r="BN61" s="155"/>
      <c r="BO61" s="155"/>
      <c r="BP61" s="156"/>
      <c r="BQ61" s="156" t="s">
        <v>487</v>
      </c>
      <c r="BR61" s="153"/>
      <c r="BS61" s="153"/>
      <c r="BT61" s="153"/>
      <c r="BU61" s="153"/>
      <c r="BV61" s="153"/>
      <c r="BW61" s="153"/>
      <c r="BX61" s="41">
        <f t="shared" si="6"/>
        <v>0</v>
      </c>
    </row>
    <row r="62" spans="1:76" ht="13.5" customHeight="1">
      <c r="A62" s="76">
        <v>59</v>
      </c>
      <c r="B62" s="179" t="s">
        <v>110</v>
      </c>
      <c r="C62" s="179" t="s">
        <v>111</v>
      </c>
      <c r="D62" s="179" t="s">
        <v>112</v>
      </c>
      <c r="E62" s="179" t="s">
        <v>112</v>
      </c>
      <c r="F62" s="179" t="s">
        <v>150</v>
      </c>
      <c r="G62" s="143" t="s">
        <v>452</v>
      </c>
      <c r="H62" s="143"/>
      <c r="I62" s="143" t="s">
        <v>453</v>
      </c>
      <c r="J62" s="144" t="s">
        <v>116</v>
      </c>
      <c r="K62" s="145" t="str">
        <f>+MID(L62,1,2)</f>
        <v>53</v>
      </c>
      <c r="L62" s="201">
        <v>530304</v>
      </c>
      <c r="M62" s="199" t="s">
        <v>184</v>
      </c>
      <c r="N62" s="202">
        <v>1701</v>
      </c>
      <c r="O62" s="203">
        <v>1</v>
      </c>
      <c r="P62" s="202">
        <v>0</v>
      </c>
      <c r="Q62" s="202">
        <v>0</v>
      </c>
      <c r="R62" s="149">
        <f t="shared" si="0"/>
        <v>1065.9000000000001</v>
      </c>
      <c r="S62" s="150">
        <v>0</v>
      </c>
      <c r="T62" s="151">
        <f>+ROUND((SUMIFS(MODIFICACIONES!K:K,MODIFICACIONES!L:L,POA!$T$3,MODIFICACIONES!D:D,POA!A62)+POA!S62),2)</f>
        <v>0</v>
      </c>
      <c r="U62" s="150">
        <v>0</v>
      </c>
      <c r="V62" s="151">
        <f>+ROUND((SUMIFS(MODIFICACIONES!K:K,MODIFICACIONES!L:L,POA!$V$3,MODIFICACIONES!D:D,POA!A62)+POA!U62),2)</f>
        <v>0</v>
      </c>
      <c r="W62" s="150">
        <v>0</v>
      </c>
      <c r="X62" s="151">
        <f>+ROUND((SUMIFS(MODIFICACIONES!K:K,MODIFICACIONES!L:L,POA!$X$3,MODIFICACIONES!D:D,POA!A62)+POA!W62),2)</f>
        <v>0</v>
      </c>
      <c r="Y62" s="150">
        <v>0</v>
      </c>
      <c r="Z62" s="151">
        <f>+ROUND((SUMIFS(MODIFICACIONES!K:K,MODIFICACIONES!L:L,POA!$Z$3,MODIFICACIONES!D:D,POA!A62)+POA!Y62),2)</f>
        <v>0</v>
      </c>
      <c r="AA62" s="150">
        <v>0</v>
      </c>
      <c r="AB62" s="151">
        <f>+ROUND((SUMIFS(MODIFICACIONES!K:K,MODIFICACIONES!L:L,POA!$AB$3,MODIFICACIONES!D:D,POA!A62)+POA!AA62),2)</f>
        <v>0</v>
      </c>
      <c r="AC62" s="150">
        <v>0</v>
      </c>
      <c r="AD62" s="151">
        <f>+ROUND((SUMIFS(MODIFICACIONES!K:K,MODIFICACIONES!L:L,POA!$AD$3,MODIFICACIONES!D:D,POA!A62)+POA!AC62),2)</f>
        <v>0</v>
      </c>
      <c r="AE62" s="150">
        <v>0</v>
      </c>
      <c r="AF62" s="151">
        <f>+ROUND((SUMIFS(MODIFICACIONES!K:K,MODIFICACIONES!L:L,POA!$AF$3,MODIFICACIONES!D:D,POA!A62)+POA!AE62),2)</f>
        <v>1065.9000000000001</v>
      </c>
      <c r="AG62" s="150">
        <v>0</v>
      </c>
      <c r="AH62" s="151">
        <f>+ROUND((SUMIFS(MODIFICACIONES!K:K,MODIFICACIONES!L:L,POA!$AH$3,MODIFICACIONES!D:D,POA!A62)+POA!AG62),2)</f>
        <v>0</v>
      </c>
      <c r="AI62" s="150">
        <v>0</v>
      </c>
      <c r="AJ62" s="151">
        <f>+ROUND((SUMIFS(MODIFICACIONES!K:K,MODIFICACIONES!L:L,POA!$AJ$3,MODIFICACIONES!D:D,POA!A62)+POA!AI62),2)</f>
        <v>0</v>
      </c>
      <c r="AK62" s="150">
        <v>0</v>
      </c>
      <c r="AL62" s="151">
        <f>+ROUND((SUMIFS(MODIFICACIONES!K:K,MODIFICACIONES!L:L,POA!$AL$3,MODIFICACIONES!D:D,POA!A62)+POA!AK62),2)</f>
        <v>0</v>
      </c>
      <c r="AM62" s="150">
        <v>0</v>
      </c>
      <c r="AN62" s="151">
        <f>+ROUND((SUMIFS(MODIFICACIONES!K:K,MODIFICACIONES!L:L,POA!$AN$3,MODIFICACIONES!D:D,POA!A62)+POA!AM62),2)</f>
        <v>0</v>
      </c>
      <c r="AO62" s="150">
        <v>0</v>
      </c>
      <c r="AP62" s="151">
        <f>+ROUND((SUMIFS(MODIFICACIONES!K:K,MODIFICACIONES!L:L,POA!$AP$3,MODIFICACIONES!D:D,POA!A62)+POA!AO62),2)</f>
        <v>0</v>
      </c>
      <c r="AQ62" s="150">
        <v>0</v>
      </c>
      <c r="AR62" s="150">
        <f>+SUMIFS(CERTIFICACIONES!H:H,CERTIFICACIONES!A:A,POA!A62,CERTIFICACIONES!I:I,"ACTIVA")</f>
        <v>1065.9000000000001</v>
      </c>
      <c r="AS62" s="150">
        <f>+SUMIFS(CERTIFICACIONES!P:P,CERTIFICACIONES!A:A,POA!A62)</f>
        <v>0</v>
      </c>
      <c r="AT62" s="150">
        <f>+SUMIFS(CERTIFICACIONES!Q:Q,CERTIFICACIONES!A:A,POA!A62)</f>
        <v>0</v>
      </c>
      <c r="AU62" s="150">
        <f>+SUMIFS(CERTIFICACIONES!R:R,CERTIFICACIONES!A:A,POA!A62)</f>
        <v>0</v>
      </c>
      <c r="AV62" s="150">
        <f>+SUMIFS(CERTIFICACIONES!T:T,CERTIFICACIONES!A:A,POA!A62)</f>
        <v>0</v>
      </c>
      <c r="AW62" s="150"/>
      <c r="AX62" s="150">
        <f t="shared" si="2"/>
        <v>0</v>
      </c>
      <c r="AY62" s="150">
        <f t="shared" si="3"/>
        <v>0</v>
      </c>
      <c r="AZ62" s="150">
        <f t="shared" si="4"/>
        <v>0</v>
      </c>
      <c r="BA62" s="150">
        <f t="shared" si="5"/>
        <v>1065.9000000000001</v>
      </c>
      <c r="BB62" s="150"/>
      <c r="BC62" s="152"/>
      <c r="BD62" s="150"/>
      <c r="BE62" s="153"/>
      <c r="BF62" s="154"/>
      <c r="BG62" s="154"/>
      <c r="BH62" s="153"/>
      <c r="BI62" s="153"/>
      <c r="BJ62" s="155"/>
      <c r="BK62" s="155"/>
      <c r="BL62" s="155"/>
      <c r="BM62" s="155"/>
      <c r="BN62" s="155"/>
      <c r="BO62" s="155"/>
      <c r="BP62" s="156"/>
      <c r="BQ62" s="156" t="s">
        <v>487</v>
      </c>
      <c r="BR62" s="153"/>
      <c r="BS62" s="153"/>
      <c r="BT62" s="153"/>
      <c r="BU62" s="153"/>
      <c r="BV62" s="153"/>
      <c r="BW62" s="153"/>
      <c r="BX62" s="41">
        <f t="shared" si="6"/>
        <v>0</v>
      </c>
    </row>
    <row r="63" spans="1:76" ht="13.5" customHeight="1">
      <c r="A63" s="76">
        <v>60</v>
      </c>
      <c r="B63" s="179" t="s">
        <v>110</v>
      </c>
      <c r="C63" s="179" t="s">
        <v>111</v>
      </c>
      <c r="D63" s="179" t="s">
        <v>112</v>
      </c>
      <c r="E63" s="179" t="s">
        <v>112</v>
      </c>
      <c r="F63" s="143" t="s">
        <v>152</v>
      </c>
      <c r="G63" s="143" t="s">
        <v>154</v>
      </c>
      <c r="H63" s="143"/>
      <c r="I63" s="184" t="s">
        <v>456</v>
      </c>
      <c r="J63" s="144" t="s">
        <v>120</v>
      </c>
      <c r="K63" s="145" t="str">
        <f t="shared" si="1"/>
        <v>53</v>
      </c>
      <c r="L63" s="145">
        <v>530702</v>
      </c>
      <c r="M63" s="146" t="s">
        <v>246</v>
      </c>
      <c r="N63" s="202">
        <v>1701</v>
      </c>
      <c r="O63" s="203">
        <v>1</v>
      </c>
      <c r="P63" s="202">
        <v>0</v>
      </c>
      <c r="Q63" s="202">
        <v>0</v>
      </c>
      <c r="R63" s="149">
        <f t="shared" si="0"/>
        <v>400</v>
      </c>
      <c r="S63" s="150">
        <v>0</v>
      </c>
      <c r="T63" s="151">
        <f>+ROUND((SUMIFS(MODIFICACIONES!K:K,MODIFICACIONES!L:L,POA!$T$3,MODIFICACIONES!D:D,POA!A63)+POA!S63),2)</f>
        <v>0</v>
      </c>
      <c r="U63" s="150">
        <v>0</v>
      </c>
      <c r="V63" s="151">
        <f>+ROUND((SUMIFS(MODIFICACIONES!K:K,MODIFICACIONES!L:L,POA!$V$3,MODIFICACIONES!D:D,POA!A63)+POA!U63),2)</f>
        <v>0</v>
      </c>
      <c r="W63" s="150">
        <v>0</v>
      </c>
      <c r="X63" s="151">
        <f>+ROUND((SUMIFS(MODIFICACIONES!K:K,MODIFICACIONES!L:L,POA!$X$3,MODIFICACIONES!D:D,POA!A63)+POA!W63),2)</f>
        <v>0</v>
      </c>
      <c r="Y63" s="150">
        <v>0</v>
      </c>
      <c r="Z63" s="151">
        <f>+ROUND((SUMIFS(MODIFICACIONES!K:K,MODIFICACIONES!L:L,POA!$Z$3,MODIFICACIONES!D:D,POA!A63)+POA!Y63),2)</f>
        <v>0</v>
      </c>
      <c r="AA63" s="150">
        <v>0</v>
      </c>
      <c r="AB63" s="151">
        <f>+ROUND((SUMIFS(MODIFICACIONES!K:K,MODIFICACIONES!L:L,POA!$AB$3,MODIFICACIONES!D:D,POA!A63)+POA!AA63),2)</f>
        <v>0</v>
      </c>
      <c r="AC63" s="150">
        <v>0</v>
      </c>
      <c r="AD63" s="151">
        <f>+ROUND((SUMIFS(MODIFICACIONES!K:K,MODIFICACIONES!L:L,POA!$AD$3,MODIFICACIONES!D:D,POA!A63)+POA!AC63),2)</f>
        <v>400</v>
      </c>
      <c r="AE63" s="150">
        <v>0</v>
      </c>
      <c r="AF63" s="151">
        <f>+ROUND((SUMIFS(MODIFICACIONES!K:K,MODIFICACIONES!L:L,POA!$AF$3,MODIFICACIONES!D:D,POA!A63)+POA!AE63),2)</f>
        <v>0</v>
      </c>
      <c r="AG63" s="150">
        <v>0</v>
      </c>
      <c r="AH63" s="151">
        <f>+ROUND((SUMIFS(MODIFICACIONES!K:K,MODIFICACIONES!L:L,POA!$AH$3,MODIFICACIONES!D:D,POA!A63)+POA!AG63),2)</f>
        <v>0</v>
      </c>
      <c r="AI63" s="150">
        <v>0</v>
      </c>
      <c r="AJ63" s="151">
        <f>+ROUND((SUMIFS(MODIFICACIONES!K:K,MODIFICACIONES!L:L,POA!$AJ$3,MODIFICACIONES!D:D,POA!A63)+POA!AI63),2)</f>
        <v>0</v>
      </c>
      <c r="AK63" s="150">
        <v>0</v>
      </c>
      <c r="AL63" s="151">
        <f>+ROUND((SUMIFS(MODIFICACIONES!K:K,MODIFICACIONES!L:L,POA!$AL$3,MODIFICACIONES!D:D,POA!A63)+POA!AK63),2)</f>
        <v>0</v>
      </c>
      <c r="AM63" s="150">
        <v>0</v>
      </c>
      <c r="AN63" s="151">
        <f>+ROUND((SUMIFS(MODIFICACIONES!K:K,MODIFICACIONES!L:L,POA!$AN$3,MODIFICACIONES!D:D,POA!A63)+POA!AM63),2)</f>
        <v>0</v>
      </c>
      <c r="AO63" s="150">
        <v>0</v>
      </c>
      <c r="AP63" s="151">
        <f>+ROUND((SUMIFS(MODIFICACIONES!K:K,MODIFICACIONES!L:L,POA!$AP$3,MODIFICACIONES!D:D,POA!A63)+POA!AO63),2)</f>
        <v>0</v>
      </c>
      <c r="AQ63" s="150">
        <v>0</v>
      </c>
      <c r="AR63" s="150">
        <f>+SUMIFS(CERTIFICACIONES!H:H,CERTIFICACIONES!A:A,POA!A63,CERTIFICACIONES!I:I,"ACTIVA")</f>
        <v>400</v>
      </c>
      <c r="AS63" s="150">
        <f>+SUMIFS(CERTIFICACIONES!P:P,CERTIFICACIONES!A:A,POA!A63)</f>
        <v>0</v>
      </c>
      <c r="AT63" s="150">
        <f>+SUMIFS(CERTIFICACIONES!Q:Q,CERTIFICACIONES!A:A,POA!A63)</f>
        <v>0</v>
      </c>
      <c r="AU63" s="150">
        <f>+SUMIFS(CERTIFICACIONES!R:R,CERTIFICACIONES!A:A,POA!A63)</f>
        <v>0</v>
      </c>
      <c r="AV63" s="150">
        <f>+SUMIFS(CERTIFICACIONES!T:T,CERTIFICACIONES!A:A,POA!A63)</f>
        <v>0</v>
      </c>
      <c r="AW63" s="150"/>
      <c r="AX63" s="150">
        <f t="shared" si="2"/>
        <v>0</v>
      </c>
      <c r="AY63" s="150">
        <f t="shared" si="3"/>
        <v>0</v>
      </c>
      <c r="AZ63" s="150">
        <f t="shared" si="4"/>
        <v>0</v>
      </c>
      <c r="BA63" s="150">
        <f t="shared" si="5"/>
        <v>400</v>
      </c>
      <c r="BB63" s="150"/>
      <c r="BC63" s="152"/>
      <c r="BD63" s="150"/>
      <c r="BE63" s="153"/>
      <c r="BF63" s="154"/>
      <c r="BG63" s="154"/>
      <c r="BH63" s="153"/>
      <c r="BI63" s="153"/>
      <c r="BJ63" s="155"/>
      <c r="BK63" s="155"/>
      <c r="BL63" s="155"/>
      <c r="BM63" s="155"/>
      <c r="BN63" s="155"/>
      <c r="BO63" s="155"/>
      <c r="BP63" s="156"/>
      <c r="BQ63" s="156" t="s">
        <v>478</v>
      </c>
      <c r="BR63" s="153"/>
      <c r="BS63" s="153"/>
      <c r="BT63" s="153"/>
      <c r="BU63" s="153"/>
      <c r="BV63" s="153"/>
      <c r="BW63" s="153"/>
      <c r="BX63" s="41">
        <f t="shared" si="6"/>
        <v>0</v>
      </c>
    </row>
    <row r="64" spans="1:76" ht="13.5" customHeight="1">
      <c r="A64" s="76">
        <v>61</v>
      </c>
      <c r="B64" s="213" t="s">
        <v>110</v>
      </c>
      <c r="C64" s="213" t="s">
        <v>111</v>
      </c>
      <c r="D64" s="214" t="s">
        <v>112</v>
      </c>
      <c r="E64" s="214" t="s">
        <v>112</v>
      </c>
      <c r="F64" s="213" t="s">
        <v>113</v>
      </c>
      <c r="G64" s="214" t="s">
        <v>127</v>
      </c>
      <c r="I64" s="214" t="s">
        <v>298</v>
      </c>
      <c r="J64" s="215" t="s">
        <v>116</v>
      </c>
      <c r="K64" s="215">
        <v>51</v>
      </c>
      <c r="L64" s="215">
        <v>510513</v>
      </c>
      <c r="M64" s="214" t="s">
        <v>455</v>
      </c>
      <c r="N64" s="202">
        <v>1700</v>
      </c>
      <c r="O64" s="203">
        <v>1</v>
      </c>
      <c r="P64" s="202">
        <v>0</v>
      </c>
      <c r="Q64" s="202">
        <v>0</v>
      </c>
      <c r="R64" s="149">
        <f t="shared" si="0"/>
        <v>1500</v>
      </c>
      <c r="S64" s="150">
        <v>0</v>
      </c>
      <c r="T64" s="151">
        <f>+ROUND((SUMIFS(MODIFICACIONES!K:K,MODIFICACIONES!L:L,POA!$T$3,MODIFICACIONES!D:D,POA!A64)+POA!S64),2)</f>
        <v>0</v>
      </c>
      <c r="U64" s="150">
        <v>0</v>
      </c>
      <c r="V64" s="151">
        <f>+ROUND((SUMIFS(MODIFICACIONES!K:K,MODIFICACIONES!L:L,POA!$V$3,MODIFICACIONES!D:D,POA!A64)+POA!U64),2)</f>
        <v>0</v>
      </c>
      <c r="W64" s="150">
        <v>0</v>
      </c>
      <c r="X64" s="151">
        <f>+ROUND((SUMIFS(MODIFICACIONES!K:K,MODIFICACIONES!L:L,POA!$X$3,MODIFICACIONES!D:D,POA!A64)+POA!W64),2)</f>
        <v>0</v>
      </c>
      <c r="Y64" s="150">
        <v>0</v>
      </c>
      <c r="Z64" s="151">
        <f>+ROUND((SUMIFS(MODIFICACIONES!K:K,MODIFICACIONES!L:L,POA!$Z$3,MODIFICACIONES!D:D,POA!A64)+POA!Y64),2)</f>
        <v>0</v>
      </c>
      <c r="AA64" s="150">
        <v>0</v>
      </c>
      <c r="AB64" s="151">
        <f>+ROUND((SUMIFS(MODIFICACIONES!K:K,MODIFICACIONES!L:L,POA!$AB$3,MODIFICACIONES!D:D,POA!A64)+POA!AA64),2)</f>
        <v>0</v>
      </c>
      <c r="AC64" s="150">
        <v>0</v>
      </c>
      <c r="AD64" s="151">
        <f>+ROUND((SUMIFS(MODIFICACIONES!K:K,MODIFICACIONES!L:L,POA!$AD$3,MODIFICACIONES!D:D,POA!A64)+POA!AC64),2)</f>
        <v>1500</v>
      </c>
      <c r="AE64" s="150">
        <v>0</v>
      </c>
      <c r="AF64" s="151">
        <f>+ROUND((SUMIFS(MODIFICACIONES!K:K,MODIFICACIONES!L:L,POA!$AF$3,MODIFICACIONES!D:D,POA!A64)+POA!AE64),2)</f>
        <v>0</v>
      </c>
      <c r="AG64" s="150">
        <v>0</v>
      </c>
      <c r="AH64" s="151">
        <f>+ROUND((SUMIFS(MODIFICACIONES!K:K,MODIFICACIONES!L:L,POA!$AH$3,MODIFICACIONES!D:D,POA!A64)+POA!AG64),2)</f>
        <v>0</v>
      </c>
      <c r="AI64" s="150">
        <v>0</v>
      </c>
      <c r="AJ64" s="151">
        <f>+ROUND((SUMIFS(MODIFICACIONES!K:K,MODIFICACIONES!L:L,POA!$AJ$3,MODIFICACIONES!D:D,POA!A64)+POA!AI64),2)</f>
        <v>0</v>
      </c>
      <c r="AK64" s="150">
        <v>0</v>
      </c>
      <c r="AL64" s="151">
        <f>+ROUND((SUMIFS(MODIFICACIONES!K:K,MODIFICACIONES!L:L,POA!$AL$3,MODIFICACIONES!D:D,POA!A64)+POA!AK64),2)</f>
        <v>0</v>
      </c>
      <c r="AM64" s="150">
        <v>0</v>
      </c>
      <c r="AN64" s="151">
        <f>+ROUND((SUMIFS(MODIFICACIONES!K:K,MODIFICACIONES!L:L,POA!$AN$3,MODIFICACIONES!D:D,POA!A64)+POA!AM64),2)</f>
        <v>0</v>
      </c>
      <c r="AO64" s="150">
        <v>0</v>
      </c>
      <c r="AP64" s="151">
        <f>+ROUND((SUMIFS(MODIFICACIONES!K:K,MODIFICACIONES!L:L,POA!$AP$3,MODIFICACIONES!D:D,POA!A64)+POA!AO64),2)</f>
        <v>0</v>
      </c>
      <c r="AQ64" s="150">
        <v>0</v>
      </c>
      <c r="AR64" s="150">
        <f>+SUMIFS(CERTIFICACIONES!H:H,CERTIFICACIONES!A:A,POA!A64,CERTIFICACIONES!I:I,"ACTIVA")</f>
        <v>0</v>
      </c>
      <c r="AS64" s="150">
        <f>+SUMIFS(CERTIFICACIONES!P:P,CERTIFICACIONES!A:A,POA!A64)</f>
        <v>0</v>
      </c>
      <c r="AT64" s="150">
        <f>+SUMIFS(CERTIFICACIONES!Q:Q,CERTIFICACIONES!A:A,POA!A64)</f>
        <v>0</v>
      </c>
      <c r="AU64" s="150">
        <f>+SUMIFS(CERTIFICACIONES!R:R,CERTIFICACIONES!A:A,POA!A64)</f>
        <v>0</v>
      </c>
      <c r="AV64" s="150">
        <f>+SUMIFS(CERTIFICACIONES!T:T,CERTIFICACIONES!A:A,POA!A64)</f>
        <v>0</v>
      </c>
      <c r="AW64" s="150"/>
      <c r="AX64" s="150">
        <f t="shared" si="2"/>
        <v>1500</v>
      </c>
      <c r="AY64" s="150">
        <f t="shared" si="3"/>
        <v>0</v>
      </c>
      <c r="AZ64" s="150">
        <f t="shared" si="4"/>
        <v>0</v>
      </c>
      <c r="BA64" s="150">
        <f t="shared" si="5"/>
        <v>1500</v>
      </c>
      <c r="BB64" s="150"/>
      <c r="BC64" s="152"/>
      <c r="BD64" s="150"/>
      <c r="BE64" s="153"/>
      <c r="BF64" s="154"/>
      <c r="BG64" s="154"/>
      <c r="BH64" s="153"/>
      <c r="BI64" s="153"/>
      <c r="BJ64" s="155"/>
      <c r="BK64" s="155"/>
      <c r="BL64" s="155"/>
      <c r="BM64" s="155"/>
      <c r="BN64" s="155"/>
      <c r="BO64" s="155"/>
      <c r="BP64" s="156"/>
      <c r="BQ64" s="156"/>
      <c r="BR64" s="153"/>
      <c r="BS64" s="153"/>
      <c r="BT64" s="153"/>
      <c r="BU64" s="153"/>
      <c r="BV64" s="153"/>
      <c r="BW64" s="153"/>
      <c r="BX64" s="41">
        <f t="shared" si="6"/>
        <v>1500</v>
      </c>
    </row>
    <row r="65" spans="1:76" ht="13.5" customHeight="1">
      <c r="A65" s="76">
        <v>62</v>
      </c>
      <c r="B65" s="171" t="s">
        <v>110</v>
      </c>
      <c r="C65" s="179" t="s">
        <v>139</v>
      </c>
      <c r="D65" s="179" t="s">
        <v>112</v>
      </c>
      <c r="E65" s="179" t="s">
        <v>112</v>
      </c>
      <c r="F65" s="179" t="s">
        <v>113</v>
      </c>
      <c r="G65" s="199" t="s">
        <v>127</v>
      </c>
      <c r="H65" s="143"/>
      <c r="I65" s="214" t="s">
        <v>510</v>
      </c>
      <c r="J65" s="215" t="s">
        <v>116</v>
      </c>
      <c r="K65" s="145">
        <v>51</v>
      </c>
      <c r="L65" s="145">
        <v>510203</v>
      </c>
      <c r="M65" s="143" t="s">
        <v>170</v>
      </c>
      <c r="N65" s="202">
        <v>1700</v>
      </c>
      <c r="O65" s="147">
        <v>3</v>
      </c>
      <c r="P65" s="202">
        <v>0</v>
      </c>
      <c r="Q65" s="202">
        <v>0</v>
      </c>
      <c r="R65" s="149">
        <f t="shared" si="0"/>
        <v>81596.649999999994</v>
      </c>
      <c r="S65" s="150">
        <v>0</v>
      </c>
      <c r="T65" s="151">
        <f>+ROUND((SUMIFS(MODIFICACIONES!K:K,MODIFICACIONES!L:L,POA!$T$3,MODIFICACIONES!D:D,POA!A65)+POA!S65),2)</f>
        <v>0</v>
      </c>
      <c r="U65" s="150">
        <v>0</v>
      </c>
      <c r="V65" s="151">
        <f>+ROUND((SUMIFS(MODIFICACIONES!K:K,MODIFICACIONES!L:L,POA!$V$3,MODIFICACIONES!D:D,POA!A65)+POA!U65),2)</f>
        <v>0</v>
      </c>
      <c r="W65" s="150">
        <v>0</v>
      </c>
      <c r="X65" s="151">
        <f>+ROUND((SUMIFS(MODIFICACIONES!K:K,MODIFICACIONES!L:L,POA!$X$3,MODIFICACIONES!D:D,POA!A65)+POA!W65),2)</f>
        <v>0</v>
      </c>
      <c r="Y65" s="150">
        <v>0</v>
      </c>
      <c r="Z65" s="151">
        <f>+ROUND((SUMIFS(MODIFICACIONES!K:K,MODIFICACIONES!L:L,POA!$Z$3,MODIFICACIONES!D:D,POA!A65)+POA!Y65),2)</f>
        <v>0</v>
      </c>
      <c r="AA65" s="150">
        <v>0</v>
      </c>
      <c r="AB65" s="151">
        <f>+ROUND((SUMIFS(MODIFICACIONES!K:K,MODIFICACIONES!L:L,POA!$AB$3,MODIFICACIONES!D:D,POA!A65)+POA!AA65),2)</f>
        <v>0</v>
      </c>
      <c r="AC65" s="150">
        <v>0</v>
      </c>
      <c r="AD65" s="151">
        <f>+ROUND((SUMIFS(MODIFICACIONES!K:K,MODIFICACIONES!L:L,POA!$AD$3,MODIFICACIONES!D:D,POA!A65)+POA!AC65),2)</f>
        <v>0</v>
      </c>
      <c r="AE65" s="150">
        <v>0</v>
      </c>
      <c r="AF65" s="151">
        <f>+ROUND((SUMIFS(MODIFICACIONES!K:K,MODIFICACIONES!L:L,POA!$AF$3,MODIFICACIONES!D:D,POA!A65)+POA!AE65),2)</f>
        <v>0</v>
      </c>
      <c r="AG65" s="150">
        <v>0</v>
      </c>
      <c r="AH65" s="151">
        <f>+ROUND((SUMIFS(MODIFICACIONES!K:K,MODIFICACIONES!L:L,POA!$AH$3,MODIFICACIONES!D:D,POA!A65)+POA!AG65),2)</f>
        <v>43230.43</v>
      </c>
      <c r="AI65" s="150">
        <v>0</v>
      </c>
      <c r="AJ65" s="151">
        <f>+ROUND((SUMIFS(MODIFICACIONES!K:K,MODIFICACIONES!L:L,POA!$AJ$3,MODIFICACIONES!D:D,POA!A65)+POA!AI65),2)</f>
        <v>38366.22</v>
      </c>
      <c r="AK65" s="150">
        <v>0</v>
      </c>
      <c r="AL65" s="151">
        <f>+ROUND((SUMIFS(MODIFICACIONES!K:K,MODIFICACIONES!L:L,POA!$AL$3,MODIFICACIONES!D:D,POA!A65)+POA!AK65),2)</f>
        <v>0</v>
      </c>
      <c r="AM65" s="150">
        <v>0</v>
      </c>
      <c r="AN65" s="151">
        <f>+ROUND((SUMIFS(MODIFICACIONES!K:K,MODIFICACIONES!L:L,POA!$AN$3,MODIFICACIONES!D:D,POA!A65)+POA!AM65),2)</f>
        <v>0</v>
      </c>
      <c r="AO65" s="150">
        <v>0</v>
      </c>
      <c r="AP65" s="151">
        <f>+ROUND((SUMIFS(MODIFICACIONES!K:K,MODIFICACIONES!L:L,POA!$AP$3,MODIFICACIONES!D:D,POA!A65)+POA!AO65),2)</f>
        <v>0</v>
      </c>
      <c r="AQ65" s="150">
        <v>0</v>
      </c>
      <c r="AR65" s="150">
        <f>+SUMIFS(CERTIFICACIONES!H:H,CERTIFICACIONES!A:A,POA!A65,CERTIFICACIONES!I:I,"ACTIVA")</f>
        <v>43230.43</v>
      </c>
      <c r="AS65" s="150">
        <f>+SUMIFS(CERTIFICACIONES!P:P,CERTIFICACIONES!A:A,POA!A65)</f>
        <v>0</v>
      </c>
      <c r="AT65" s="150">
        <f>+SUMIFS(CERTIFICACIONES!Q:Q,CERTIFICACIONES!A:A,POA!A65)</f>
        <v>0</v>
      </c>
      <c r="AU65" s="150">
        <f>+SUMIFS(CERTIFICACIONES!R:R,CERTIFICACIONES!A:A,POA!A65)</f>
        <v>0</v>
      </c>
      <c r="AV65" s="150">
        <f>+SUMIFS(CERTIFICACIONES!T:T,CERTIFICACIONES!A:A,POA!A65)</f>
        <v>0</v>
      </c>
      <c r="AW65" s="150"/>
      <c r="AX65" s="150">
        <f t="shared" si="2"/>
        <v>38366.219999999994</v>
      </c>
      <c r="AY65" s="150">
        <f t="shared" si="3"/>
        <v>0</v>
      </c>
      <c r="AZ65" s="150">
        <f t="shared" si="4"/>
        <v>0</v>
      </c>
      <c r="BA65" s="150">
        <f t="shared" si="5"/>
        <v>81596.649999999994</v>
      </c>
      <c r="BB65" s="150"/>
      <c r="BC65" s="152"/>
      <c r="BD65" s="150"/>
      <c r="BE65" s="153"/>
      <c r="BF65" s="154"/>
      <c r="BG65" s="154"/>
      <c r="BH65" s="153"/>
      <c r="BI65" s="153"/>
      <c r="BJ65" s="155"/>
      <c r="BK65" s="155"/>
      <c r="BL65" s="155"/>
      <c r="BM65" s="155"/>
      <c r="BN65" s="155"/>
      <c r="BO65" s="155"/>
      <c r="BP65" s="156"/>
      <c r="BQ65" s="156"/>
      <c r="BR65" s="153"/>
      <c r="BS65" s="153"/>
      <c r="BT65" s="153"/>
      <c r="BU65" s="153"/>
      <c r="BV65" s="153"/>
      <c r="BW65" s="153"/>
      <c r="BX65" s="41">
        <f t="shared" si="6"/>
        <v>38366.219999999994</v>
      </c>
    </row>
    <row r="66" spans="1:76" ht="13.5" customHeight="1">
      <c r="A66" s="76">
        <v>63</v>
      </c>
      <c r="B66" s="213" t="s">
        <v>110</v>
      </c>
      <c r="C66" s="179" t="s">
        <v>139</v>
      </c>
      <c r="D66" s="179" t="s">
        <v>112</v>
      </c>
      <c r="E66" s="179" t="s">
        <v>112</v>
      </c>
      <c r="F66" s="179" t="s">
        <v>113</v>
      </c>
      <c r="G66" s="199" t="s">
        <v>127</v>
      </c>
      <c r="H66" s="143"/>
      <c r="I66" s="214" t="s">
        <v>511</v>
      </c>
      <c r="J66" s="215" t="s">
        <v>116</v>
      </c>
      <c r="K66" s="145">
        <v>51</v>
      </c>
      <c r="L66" s="145">
        <v>510204</v>
      </c>
      <c r="M66" s="143" t="s">
        <v>171</v>
      </c>
      <c r="N66" s="202">
        <v>1700</v>
      </c>
      <c r="O66" s="147">
        <v>3</v>
      </c>
      <c r="P66" s="202">
        <v>0</v>
      </c>
      <c r="Q66" s="202">
        <v>0</v>
      </c>
      <c r="R66" s="149">
        <f t="shared" si="0"/>
        <v>95488.43</v>
      </c>
      <c r="S66" s="150">
        <v>0</v>
      </c>
      <c r="T66" s="151">
        <f>+ROUND((SUMIFS(MODIFICACIONES!K:K,MODIFICACIONES!L:L,POA!$T$3,MODIFICACIONES!D:D,POA!A66)+POA!S66),2)</f>
        <v>0</v>
      </c>
      <c r="U66" s="150">
        <v>0</v>
      </c>
      <c r="V66" s="151">
        <f>+ROUND((SUMIFS(MODIFICACIONES!K:K,MODIFICACIONES!L:L,POA!$V$3,MODIFICACIONES!D:D,POA!A66)+POA!U66),2)</f>
        <v>0</v>
      </c>
      <c r="W66" s="150">
        <v>0</v>
      </c>
      <c r="X66" s="151">
        <f>+ROUND((SUMIFS(MODIFICACIONES!K:K,MODIFICACIONES!L:L,POA!$X$3,MODIFICACIONES!D:D,POA!A66)+POA!W66),2)</f>
        <v>0</v>
      </c>
      <c r="Y66" s="150">
        <v>0</v>
      </c>
      <c r="Z66" s="151">
        <f>+ROUND((SUMIFS(MODIFICACIONES!K:K,MODIFICACIONES!L:L,POA!$Z$3,MODIFICACIONES!D:D,POA!A66)+POA!Y66),2)</f>
        <v>0</v>
      </c>
      <c r="AA66" s="150">
        <v>0</v>
      </c>
      <c r="AB66" s="151">
        <f>+ROUND((SUMIFS(MODIFICACIONES!K:K,MODIFICACIONES!L:L,POA!$AB$3,MODIFICACIONES!D:D,POA!A66)+POA!AA66),2)</f>
        <v>0</v>
      </c>
      <c r="AC66" s="150">
        <v>0</v>
      </c>
      <c r="AD66" s="151">
        <f>+ROUND((SUMIFS(MODIFICACIONES!K:K,MODIFICACIONES!L:L,POA!$AD$3,MODIFICACIONES!D:D,POA!A66)+POA!AC66),2)</f>
        <v>0</v>
      </c>
      <c r="AE66" s="150">
        <v>0</v>
      </c>
      <c r="AF66" s="151">
        <f>+ROUND((SUMIFS(MODIFICACIONES!K:K,MODIFICACIONES!L:L,POA!$AF$3,MODIFICACIONES!D:D,POA!A66)+POA!AE66),2)</f>
        <v>0</v>
      </c>
      <c r="AG66" s="150">
        <v>0</v>
      </c>
      <c r="AH66" s="151">
        <f>+ROUND((SUMIFS(MODIFICACIONES!K:K,MODIFICACIONES!L:L,POA!$AH$3,MODIFICACIONES!D:D,POA!A66)+POA!AG66),2)</f>
        <v>77080</v>
      </c>
      <c r="AI66" s="150">
        <v>0</v>
      </c>
      <c r="AJ66" s="151">
        <f>+ROUND((SUMIFS(MODIFICACIONES!K:K,MODIFICACIONES!L:L,POA!$AJ$3,MODIFICACIONES!D:D,POA!A66)+POA!AI66),2)</f>
        <v>18408.43</v>
      </c>
      <c r="AK66" s="150">
        <v>0</v>
      </c>
      <c r="AL66" s="151">
        <f>+ROUND((SUMIFS(MODIFICACIONES!K:K,MODIFICACIONES!L:L,POA!$AL$3,MODIFICACIONES!D:D,POA!A66)+POA!AK66),2)</f>
        <v>0</v>
      </c>
      <c r="AM66" s="150">
        <v>0</v>
      </c>
      <c r="AN66" s="151">
        <f>+ROUND((SUMIFS(MODIFICACIONES!K:K,MODIFICACIONES!L:L,POA!$AN$3,MODIFICACIONES!D:D,POA!A66)+POA!AM66),2)</f>
        <v>0</v>
      </c>
      <c r="AO66" s="150">
        <v>0</v>
      </c>
      <c r="AP66" s="151">
        <f>+ROUND((SUMIFS(MODIFICACIONES!K:K,MODIFICACIONES!L:L,POA!$AP$3,MODIFICACIONES!D:D,POA!A66)+POA!AO66),2)</f>
        <v>0</v>
      </c>
      <c r="AQ66" s="150">
        <v>0</v>
      </c>
      <c r="AR66" s="150">
        <f>+SUMIFS(CERTIFICACIONES!H:H,CERTIFICACIONES!A:A,POA!A66,CERTIFICACIONES!I:I,"ACTIVA")</f>
        <v>77080</v>
      </c>
      <c r="AS66" s="150">
        <f>+SUMIFS(CERTIFICACIONES!P:P,CERTIFICACIONES!A:A,POA!A66)</f>
        <v>0</v>
      </c>
      <c r="AT66" s="150">
        <f>+SUMIFS(CERTIFICACIONES!Q:Q,CERTIFICACIONES!A:A,POA!A66)</f>
        <v>0</v>
      </c>
      <c r="AU66" s="150">
        <f>+SUMIFS(CERTIFICACIONES!R:R,CERTIFICACIONES!A:A,POA!A66)</f>
        <v>0</v>
      </c>
      <c r="AV66" s="150">
        <f>+SUMIFS(CERTIFICACIONES!T:T,CERTIFICACIONES!A:A,POA!A66)</f>
        <v>0</v>
      </c>
      <c r="AW66" s="150"/>
      <c r="AX66" s="150">
        <f t="shared" si="2"/>
        <v>18408.429999999993</v>
      </c>
      <c r="AY66" s="150">
        <f t="shared" si="3"/>
        <v>0</v>
      </c>
      <c r="AZ66" s="150">
        <f t="shared" si="4"/>
        <v>0</v>
      </c>
      <c r="BA66" s="150">
        <f t="shared" si="5"/>
        <v>95488.43</v>
      </c>
      <c r="BB66" s="150"/>
      <c r="BC66" s="152"/>
      <c r="BD66" s="150"/>
      <c r="BE66" s="153"/>
      <c r="BF66" s="154"/>
      <c r="BG66" s="154"/>
      <c r="BH66" s="156"/>
      <c r="BI66" s="156"/>
      <c r="BJ66" s="155"/>
      <c r="BK66" s="155"/>
      <c r="BL66" s="155"/>
      <c r="BM66" s="155"/>
      <c r="BN66" s="155"/>
      <c r="BO66" s="155"/>
      <c r="BP66" s="171"/>
      <c r="BQ66" s="155"/>
      <c r="BR66" s="172"/>
      <c r="BS66" s="172"/>
      <c r="BT66" s="172"/>
      <c r="BU66" s="172"/>
      <c r="BV66" s="172"/>
      <c r="BW66" s="172"/>
      <c r="BX66" s="41">
        <f t="shared" si="6"/>
        <v>18408.429999999993</v>
      </c>
    </row>
    <row r="67" spans="1:76" ht="13.5" customHeight="1">
      <c r="A67" s="76">
        <v>64</v>
      </c>
      <c r="B67" s="179" t="s">
        <v>110</v>
      </c>
      <c r="C67" s="179" t="s">
        <v>139</v>
      </c>
      <c r="D67" s="179" t="s">
        <v>112</v>
      </c>
      <c r="E67" s="179" t="s">
        <v>112</v>
      </c>
      <c r="F67" s="179" t="s">
        <v>113</v>
      </c>
      <c r="G67" s="199" t="s">
        <v>127</v>
      </c>
      <c r="H67" s="143"/>
      <c r="I67" s="214" t="s">
        <v>512</v>
      </c>
      <c r="J67" s="215" t="s">
        <v>116</v>
      </c>
      <c r="K67" s="145">
        <v>51</v>
      </c>
      <c r="L67" s="145">
        <v>510510</v>
      </c>
      <c r="M67" s="143" t="s">
        <v>173</v>
      </c>
      <c r="N67" s="202">
        <v>1700</v>
      </c>
      <c r="O67" s="147">
        <v>3</v>
      </c>
      <c r="P67" s="202">
        <v>0</v>
      </c>
      <c r="Q67" s="202">
        <v>0</v>
      </c>
      <c r="R67" s="149">
        <f t="shared" si="0"/>
        <v>251515.46</v>
      </c>
      <c r="S67" s="150">
        <v>0</v>
      </c>
      <c r="T67" s="151">
        <f>+ROUND((SUMIFS(MODIFICACIONES!K:K,MODIFICACIONES!L:L,POA!$T$3,MODIFICACIONES!D:D,POA!A67)+POA!S67),2)</f>
        <v>0</v>
      </c>
      <c r="U67" s="150">
        <v>0</v>
      </c>
      <c r="V67" s="151">
        <f>+ROUND((SUMIFS(MODIFICACIONES!K:K,MODIFICACIONES!L:L,POA!$V$3,MODIFICACIONES!D:D,POA!A67)+POA!U67),2)</f>
        <v>0</v>
      </c>
      <c r="W67" s="150">
        <v>0</v>
      </c>
      <c r="X67" s="151">
        <f>+ROUND((SUMIFS(MODIFICACIONES!K:K,MODIFICACIONES!L:L,POA!$X$3,MODIFICACIONES!D:D,POA!A67)+POA!W67),2)</f>
        <v>0</v>
      </c>
      <c r="Y67" s="150">
        <v>0</v>
      </c>
      <c r="Z67" s="151">
        <f>+ROUND((SUMIFS(MODIFICACIONES!K:K,MODIFICACIONES!L:L,POA!$Z$3,MODIFICACIONES!D:D,POA!A67)+POA!Y67),2)</f>
        <v>0</v>
      </c>
      <c r="AA67" s="150">
        <v>0</v>
      </c>
      <c r="AB67" s="151">
        <f>+ROUND((SUMIFS(MODIFICACIONES!K:K,MODIFICACIONES!L:L,POA!$AB$3,MODIFICACIONES!D:D,POA!A67)+POA!AA67),2)</f>
        <v>0</v>
      </c>
      <c r="AC67" s="150">
        <v>0</v>
      </c>
      <c r="AD67" s="151">
        <f>+ROUND((SUMIFS(MODIFICACIONES!K:K,MODIFICACIONES!L:L,POA!$AD$3,MODIFICACIONES!D:D,POA!A67)+POA!AC67),2)</f>
        <v>0</v>
      </c>
      <c r="AE67" s="150">
        <v>0</v>
      </c>
      <c r="AF67" s="151">
        <f>+ROUND((SUMIFS(MODIFICACIONES!K:K,MODIFICACIONES!L:L,POA!$AF$3,MODIFICACIONES!D:D,POA!A67)+POA!AE67),2)</f>
        <v>0</v>
      </c>
      <c r="AG67" s="150">
        <v>0</v>
      </c>
      <c r="AH67" s="151">
        <f>+ROUND((SUMIFS(MODIFICACIONES!K:K,MODIFICACIONES!L:L,POA!$AH$3,MODIFICACIONES!D:D,POA!A67)+POA!AG67),2)</f>
        <v>120566</v>
      </c>
      <c r="AI67" s="150">
        <v>0</v>
      </c>
      <c r="AJ67" s="151">
        <f>+ROUND((SUMIFS(MODIFICACIONES!K:K,MODIFICACIONES!L:L,POA!$AJ$3,MODIFICACIONES!D:D,POA!A67)+POA!AI67),2)</f>
        <v>130949.46</v>
      </c>
      <c r="AK67" s="150">
        <v>0</v>
      </c>
      <c r="AL67" s="151">
        <f>+ROUND((SUMIFS(MODIFICACIONES!K:K,MODIFICACIONES!L:L,POA!$AL$3,MODIFICACIONES!D:D,POA!A67)+POA!AK67),2)</f>
        <v>0</v>
      </c>
      <c r="AM67" s="150">
        <v>0</v>
      </c>
      <c r="AN67" s="151">
        <f>+ROUND((SUMIFS(MODIFICACIONES!K:K,MODIFICACIONES!L:L,POA!$AN$3,MODIFICACIONES!D:D,POA!A67)+POA!AM67),2)</f>
        <v>0</v>
      </c>
      <c r="AO67" s="150">
        <v>0</v>
      </c>
      <c r="AP67" s="151">
        <f>+ROUND((SUMIFS(MODIFICACIONES!K:K,MODIFICACIONES!L:L,POA!$AP$3,MODIFICACIONES!D:D,POA!A67)+POA!AO67),2)</f>
        <v>0</v>
      </c>
      <c r="AQ67" s="150">
        <v>0</v>
      </c>
      <c r="AR67" s="150">
        <f>+SUMIFS(CERTIFICACIONES!H:H,CERTIFICACIONES!A:A,POA!A67,CERTIFICACIONES!I:I,"ACTIVA")</f>
        <v>120566</v>
      </c>
      <c r="AS67" s="150">
        <f>+SUMIFS(CERTIFICACIONES!P:P,CERTIFICACIONES!A:A,POA!A67)</f>
        <v>0</v>
      </c>
      <c r="AT67" s="150">
        <f>+SUMIFS(CERTIFICACIONES!Q:Q,CERTIFICACIONES!A:A,POA!A67)</f>
        <v>0</v>
      </c>
      <c r="AU67" s="150">
        <f>+SUMIFS(CERTIFICACIONES!R:R,CERTIFICACIONES!A:A,POA!A67)</f>
        <v>0</v>
      </c>
      <c r="AV67" s="150">
        <f>+SUMIFS(CERTIFICACIONES!T:T,CERTIFICACIONES!A:A,POA!A67)</f>
        <v>0</v>
      </c>
      <c r="AW67" s="150"/>
      <c r="AX67" s="150">
        <f t="shared" si="2"/>
        <v>130949.45999999999</v>
      </c>
      <c r="AY67" s="150">
        <f t="shared" si="3"/>
        <v>0</v>
      </c>
      <c r="AZ67" s="150">
        <f t="shared" si="4"/>
        <v>0</v>
      </c>
      <c r="BA67" s="150">
        <f t="shared" si="5"/>
        <v>251515.46</v>
      </c>
      <c r="BB67" s="150"/>
      <c r="BC67" s="152"/>
      <c r="BD67" s="150"/>
      <c r="BE67" s="153"/>
      <c r="BF67" s="154"/>
      <c r="BG67" s="154"/>
      <c r="BH67" s="156"/>
      <c r="BI67" s="156"/>
      <c r="BJ67" s="155"/>
      <c r="BK67" s="155"/>
      <c r="BL67" s="155"/>
      <c r="BM67" s="155"/>
      <c r="BN67" s="155"/>
      <c r="BO67" s="155"/>
      <c r="BP67" s="171"/>
      <c r="BQ67" s="155"/>
      <c r="BR67" s="172"/>
      <c r="BS67" s="172"/>
      <c r="BT67" s="172"/>
      <c r="BU67" s="172"/>
      <c r="BV67" s="172"/>
      <c r="BW67" s="172"/>
      <c r="BX67" s="41">
        <f t="shared" si="6"/>
        <v>130949.45999999999</v>
      </c>
    </row>
    <row r="68" spans="1:76" ht="13.5" customHeight="1">
      <c r="A68" s="76">
        <v>65</v>
      </c>
      <c r="B68" s="213" t="s">
        <v>110</v>
      </c>
      <c r="C68" s="179" t="s">
        <v>139</v>
      </c>
      <c r="D68" s="179" t="s">
        <v>112</v>
      </c>
      <c r="E68" s="179" t="s">
        <v>112</v>
      </c>
      <c r="F68" s="179" t="s">
        <v>113</v>
      </c>
      <c r="G68" s="199" t="s">
        <v>127</v>
      </c>
      <c r="H68" s="143"/>
      <c r="I68" s="214" t="s">
        <v>298</v>
      </c>
      <c r="J68" s="215" t="s">
        <v>116</v>
      </c>
      <c r="K68" s="145">
        <v>51</v>
      </c>
      <c r="L68" s="145">
        <v>510512</v>
      </c>
      <c r="M68" s="143" t="s">
        <v>299</v>
      </c>
      <c r="N68" s="202">
        <v>1700</v>
      </c>
      <c r="O68" s="147">
        <v>3</v>
      </c>
      <c r="P68" s="202">
        <v>0</v>
      </c>
      <c r="Q68" s="202">
        <v>0</v>
      </c>
      <c r="R68" s="149">
        <f t="shared" ref="R68:R74" si="7">+ROUND((T68+V68+X68+Z68+AB68+AD68+AF68+AH68+AJ68+AL68+AN68+AP68),2)</f>
        <v>6319.29</v>
      </c>
      <c r="S68" s="150">
        <v>0</v>
      </c>
      <c r="T68" s="151">
        <f>+ROUND((SUMIFS(MODIFICACIONES!K:K,MODIFICACIONES!L:L,POA!$T$3,MODIFICACIONES!D:D,POA!A68)+POA!S68),2)</f>
        <v>0</v>
      </c>
      <c r="U68" s="150">
        <v>0</v>
      </c>
      <c r="V68" s="151">
        <f>+ROUND((SUMIFS(MODIFICACIONES!K:K,MODIFICACIONES!L:L,POA!$V$3,MODIFICACIONES!D:D,POA!A68)+POA!U68),2)</f>
        <v>0</v>
      </c>
      <c r="W68" s="150">
        <v>0</v>
      </c>
      <c r="X68" s="151">
        <f>+ROUND((SUMIFS(MODIFICACIONES!K:K,MODIFICACIONES!L:L,POA!$X$3,MODIFICACIONES!D:D,POA!A68)+POA!W68),2)</f>
        <v>0</v>
      </c>
      <c r="Y68" s="150">
        <v>0</v>
      </c>
      <c r="Z68" s="151">
        <f>+ROUND((SUMIFS(MODIFICACIONES!K:K,MODIFICACIONES!L:L,POA!$Z$3,MODIFICACIONES!D:D,POA!A68)+POA!Y68),2)</f>
        <v>0</v>
      </c>
      <c r="AA68" s="150">
        <v>0</v>
      </c>
      <c r="AB68" s="151">
        <f>+ROUND((SUMIFS(MODIFICACIONES!K:K,MODIFICACIONES!L:L,POA!$AB$3,MODIFICACIONES!D:D,POA!A68)+POA!AA68),2)</f>
        <v>0</v>
      </c>
      <c r="AC68" s="150">
        <v>0</v>
      </c>
      <c r="AD68" s="151">
        <f>+ROUND((SUMIFS(MODIFICACIONES!K:K,MODIFICACIONES!L:L,POA!$AD$3,MODIFICACIONES!D:D,POA!A68)+POA!AC68),2)</f>
        <v>0</v>
      </c>
      <c r="AE68" s="150">
        <v>0</v>
      </c>
      <c r="AF68" s="151">
        <f>+ROUND((SUMIFS(MODIFICACIONES!K:K,MODIFICACIONES!L:L,POA!$AF$3,MODIFICACIONES!D:D,POA!A68)+POA!AE68),2)</f>
        <v>0</v>
      </c>
      <c r="AG68" s="150">
        <v>0</v>
      </c>
      <c r="AH68" s="151">
        <f>+ROUND((SUMIFS(MODIFICACIONES!K:K,MODIFICACIONES!L:L,POA!$AH$3,MODIFICACIONES!D:D,POA!A68)+POA!AG68),2)</f>
        <v>2106.4299999999998</v>
      </c>
      <c r="AI68" s="150">
        <v>0</v>
      </c>
      <c r="AJ68" s="151">
        <f>+ROUND((SUMIFS(MODIFICACIONES!K:K,MODIFICACIONES!L:L,POA!$AJ$3,MODIFICACIONES!D:D,POA!A68)+POA!AI68),2)</f>
        <v>4212.8599999999997</v>
      </c>
      <c r="AK68" s="150">
        <v>0</v>
      </c>
      <c r="AL68" s="151">
        <f>+ROUND((SUMIFS(MODIFICACIONES!K:K,MODIFICACIONES!L:L,POA!$AL$3,MODIFICACIONES!D:D,POA!A68)+POA!AK68),2)</f>
        <v>0</v>
      </c>
      <c r="AM68" s="150">
        <v>0</v>
      </c>
      <c r="AN68" s="151">
        <f>+ROUND((SUMIFS(MODIFICACIONES!K:K,MODIFICACIONES!L:L,POA!$AN$3,MODIFICACIONES!D:D,POA!A68)+POA!AM68),2)</f>
        <v>0</v>
      </c>
      <c r="AO68" s="150">
        <v>0</v>
      </c>
      <c r="AP68" s="151">
        <f>+ROUND((SUMIFS(MODIFICACIONES!K:K,MODIFICACIONES!L:L,POA!$AP$3,MODIFICACIONES!D:D,POA!A68)+POA!AO68),2)</f>
        <v>0</v>
      </c>
      <c r="AQ68" s="150">
        <v>0</v>
      </c>
      <c r="AR68" s="150">
        <f>+SUMIFS(CERTIFICACIONES!H:H,CERTIFICACIONES!A:A,POA!A68,CERTIFICACIONES!I:I,"ACTIVA")</f>
        <v>2106.4299999999998</v>
      </c>
      <c r="AS68" s="150">
        <f>+SUMIFS(CERTIFICACIONES!P:P,CERTIFICACIONES!A:A,POA!A68)</f>
        <v>0</v>
      </c>
      <c r="AT68" s="150">
        <f>+SUMIFS(CERTIFICACIONES!Q:Q,CERTIFICACIONES!A:A,POA!A68)</f>
        <v>0</v>
      </c>
      <c r="AU68" s="150">
        <f>+SUMIFS(CERTIFICACIONES!R:R,CERTIFICACIONES!A:A,POA!A68)</f>
        <v>0</v>
      </c>
      <c r="AV68" s="150">
        <f>+SUMIFS(CERTIFICACIONES!T:T,CERTIFICACIONES!A:A,POA!A68)</f>
        <v>0</v>
      </c>
      <c r="AW68" s="150"/>
      <c r="AX68" s="150">
        <f t="shared" si="2"/>
        <v>4212.8600000000006</v>
      </c>
      <c r="AY68" s="150">
        <f t="shared" si="3"/>
        <v>0</v>
      </c>
      <c r="AZ68" s="150">
        <f t="shared" si="4"/>
        <v>0</v>
      </c>
      <c r="BA68" s="150">
        <f t="shared" si="5"/>
        <v>6319.29</v>
      </c>
      <c r="BB68" s="150"/>
      <c r="BC68" s="152"/>
      <c r="BD68" s="150"/>
      <c r="BE68" s="153"/>
      <c r="BF68" s="154"/>
      <c r="BG68" s="154"/>
      <c r="BH68" s="156"/>
      <c r="BI68" s="156"/>
      <c r="BJ68" s="155"/>
      <c r="BK68" s="155"/>
      <c r="BL68" s="155"/>
      <c r="BM68" s="155"/>
      <c r="BN68" s="155"/>
      <c r="BO68" s="155"/>
      <c r="BP68" s="171"/>
      <c r="BQ68" s="155"/>
      <c r="BR68" s="172"/>
      <c r="BS68" s="172"/>
      <c r="BT68" s="172"/>
      <c r="BU68" s="172"/>
      <c r="BV68" s="172"/>
      <c r="BW68" s="172"/>
      <c r="BX68" s="41">
        <f t="shared" si="6"/>
        <v>4212.8600000000006</v>
      </c>
    </row>
    <row r="69" spans="1:76" ht="13.5" customHeight="1">
      <c r="A69" s="76">
        <v>66</v>
      </c>
      <c r="B69" s="179" t="s">
        <v>110</v>
      </c>
      <c r="C69" s="179" t="s">
        <v>139</v>
      </c>
      <c r="D69" s="179" t="s">
        <v>112</v>
      </c>
      <c r="E69" s="179" t="s">
        <v>112</v>
      </c>
      <c r="F69" s="179" t="s">
        <v>113</v>
      </c>
      <c r="G69" s="199" t="s">
        <v>127</v>
      </c>
      <c r="H69" s="143"/>
      <c r="I69" s="214" t="s">
        <v>512</v>
      </c>
      <c r="J69" s="215" t="s">
        <v>116</v>
      </c>
      <c r="K69" s="145">
        <v>51</v>
      </c>
      <c r="L69" s="145">
        <v>510518</v>
      </c>
      <c r="M69" s="143" t="s">
        <v>179</v>
      </c>
      <c r="N69" s="202">
        <v>1700</v>
      </c>
      <c r="O69" s="147">
        <v>3</v>
      </c>
      <c r="P69" s="202">
        <v>0</v>
      </c>
      <c r="Q69" s="202">
        <v>0</v>
      </c>
      <c r="R69" s="149">
        <f t="shared" si="7"/>
        <v>425691.07</v>
      </c>
      <c r="S69" s="150">
        <v>0</v>
      </c>
      <c r="T69" s="151">
        <f>+ROUND((SUMIFS(MODIFICACIONES!K:K,MODIFICACIONES!L:L,POA!$T$3,MODIFICACIONES!D:D,POA!A69)+POA!S69),2)</f>
        <v>0</v>
      </c>
      <c r="U69" s="150">
        <v>0</v>
      </c>
      <c r="V69" s="151">
        <f>+ROUND((SUMIFS(MODIFICACIONES!K:K,MODIFICACIONES!L:L,POA!$V$3,MODIFICACIONES!D:D,POA!A69)+POA!U69),2)</f>
        <v>0</v>
      </c>
      <c r="W69" s="150">
        <v>0</v>
      </c>
      <c r="X69" s="151">
        <f>+ROUND((SUMIFS(MODIFICACIONES!K:K,MODIFICACIONES!L:L,POA!$X$3,MODIFICACIONES!D:D,POA!A69)+POA!W69),2)</f>
        <v>0</v>
      </c>
      <c r="Y69" s="150">
        <v>0</v>
      </c>
      <c r="Z69" s="151">
        <f>+ROUND((SUMIFS(MODIFICACIONES!K:K,MODIFICACIONES!L:L,POA!$Z$3,MODIFICACIONES!D:D,POA!A69)+POA!Y69),2)</f>
        <v>0</v>
      </c>
      <c r="AA69" s="150">
        <v>0</v>
      </c>
      <c r="AB69" s="151">
        <f>+ROUND((SUMIFS(MODIFICACIONES!K:K,MODIFICACIONES!L:L,POA!$AB$3,MODIFICACIONES!D:D,POA!A69)+POA!AA69),2)</f>
        <v>0</v>
      </c>
      <c r="AC69" s="150">
        <v>0</v>
      </c>
      <c r="AD69" s="151">
        <f>+ROUND((SUMIFS(MODIFICACIONES!K:K,MODIFICACIONES!L:L,POA!$AD$3,MODIFICACIONES!D:D,POA!A69)+POA!AC69),2)</f>
        <v>0</v>
      </c>
      <c r="AE69" s="150">
        <v>0</v>
      </c>
      <c r="AF69" s="151">
        <f>+ROUND((SUMIFS(MODIFICACIONES!K:K,MODIFICACIONES!L:L,POA!$AF$3,MODIFICACIONES!D:D,POA!A69)+POA!AE69),2)</f>
        <v>0</v>
      </c>
      <c r="AG69" s="150">
        <v>0</v>
      </c>
      <c r="AH69" s="151">
        <f>+ROUND((SUMIFS(MODIFICACIONES!K:K,MODIFICACIONES!L:L,POA!$AH$3,MODIFICACIONES!D:D,POA!A69)+POA!AG69),2)</f>
        <v>190246</v>
      </c>
      <c r="AI69" s="150">
        <v>0</v>
      </c>
      <c r="AJ69" s="151">
        <f>+ROUND((SUMIFS(MODIFICACIONES!K:K,MODIFICACIONES!L:L,POA!$AJ$3,MODIFICACIONES!D:D,POA!A69)+POA!AI69),2)</f>
        <v>235445.07</v>
      </c>
      <c r="AK69" s="150">
        <v>0</v>
      </c>
      <c r="AL69" s="151">
        <f>+ROUND((SUMIFS(MODIFICACIONES!K:K,MODIFICACIONES!L:L,POA!$AL$3,MODIFICACIONES!D:D,POA!A69)+POA!AK69),2)</f>
        <v>0</v>
      </c>
      <c r="AM69" s="150">
        <v>0</v>
      </c>
      <c r="AN69" s="151">
        <f>+ROUND((SUMIFS(MODIFICACIONES!K:K,MODIFICACIONES!L:L,POA!$AN$3,MODIFICACIONES!D:D,POA!A69)+POA!AM69),2)</f>
        <v>0</v>
      </c>
      <c r="AO69" s="150">
        <v>0</v>
      </c>
      <c r="AP69" s="151">
        <f>+ROUND((SUMIFS(MODIFICACIONES!K:K,MODIFICACIONES!L:L,POA!$AP$3,MODIFICACIONES!D:D,POA!A69)+POA!AO69),2)</f>
        <v>0</v>
      </c>
      <c r="AQ69" s="150">
        <v>0</v>
      </c>
      <c r="AR69" s="150">
        <f>+SUMIFS(CERTIFICACIONES!H:H,CERTIFICACIONES!A:A,POA!A69,CERTIFICACIONES!I:I,"ACTIVA")</f>
        <v>190246</v>
      </c>
      <c r="AS69" s="150">
        <f>+SUMIFS(CERTIFICACIONES!P:P,CERTIFICACIONES!A:A,POA!A69)</f>
        <v>0</v>
      </c>
      <c r="AT69" s="150">
        <f>+SUMIFS(CERTIFICACIONES!Q:Q,CERTIFICACIONES!A:A,POA!A69)</f>
        <v>0</v>
      </c>
      <c r="AU69" s="150">
        <f>+SUMIFS(CERTIFICACIONES!R:R,CERTIFICACIONES!A:A,POA!A69)</f>
        <v>0</v>
      </c>
      <c r="AV69" s="150">
        <f>+SUMIFS(CERTIFICACIONES!T:T,CERTIFICACIONES!A:A,POA!A69)</f>
        <v>0</v>
      </c>
      <c r="AW69" s="150"/>
      <c r="AX69" s="150">
        <f t="shared" ref="AX69:AX103" si="8">+R69-AR69</f>
        <v>235445.07</v>
      </c>
      <c r="AY69" s="150">
        <f t="shared" ref="AY69:AY103" si="9">+AT69-AU69-AV69</f>
        <v>0</v>
      </c>
      <c r="AZ69" s="150">
        <f t="shared" ref="AZ69:AZ103" si="10">+AS69-AT69</f>
        <v>0</v>
      </c>
      <c r="BA69" s="150">
        <f t="shared" ref="BA69:BA103" si="11">+R69-AS69</f>
        <v>425691.07</v>
      </c>
      <c r="BB69" s="150"/>
      <c r="BC69" s="152"/>
      <c r="BD69" s="150"/>
      <c r="BE69" s="153"/>
      <c r="BF69" s="154"/>
      <c r="BG69" s="154"/>
      <c r="BH69" s="156"/>
      <c r="BI69" s="156"/>
      <c r="BJ69" s="155"/>
      <c r="BK69" s="155"/>
      <c r="BL69" s="155"/>
      <c r="BM69" s="155"/>
      <c r="BN69" s="155"/>
      <c r="BO69" s="155"/>
      <c r="BP69" s="171"/>
      <c r="BQ69" s="155"/>
      <c r="BR69" s="172"/>
      <c r="BS69" s="172"/>
      <c r="BT69" s="172"/>
      <c r="BU69" s="172"/>
      <c r="BV69" s="172"/>
      <c r="BW69" s="172"/>
      <c r="BX69" s="41">
        <f t="shared" ref="BX69:BX103" si="12">+R69-AR69</f>
        <v>235445.07</v>
      </c>
    </row>
    <row r="70" spans="1:76" ht="13.5" customHeight="1">
      <c r="A70" s="76">
        <v>67</v>
      </c>
      <c r="B70" s="213" t="s">
        <v>110</v>
      </c>
      <c r="C70" s="179" t="s">
        <v>139</v>
      </c>
      <c r="D70" s="179" t="s">
        <v>112</v>
      </c>
      <c r="E70" s="179" t="s">
        <v>112</v>
      </c>
      <c r="F70" s="179" t="s">
        <v>113</v>
      </c>
      <c r="G70" s="199" t="s">
        <v>127</v>
      </c>
      <c r="H70" s="143"/>
      <c r="I70" s="214" t="s">
        <v>513</v>
      </c>
      <c r="J70" s="215" t="s">
        <v>116</v>
      </c>
      <c r="K70" s="145">
        <v>51</v>
      </c>
      <c r="L70" s="145">
        <v>510601</v>
      </c>
      <c r="M70" s="143" t="s">
        <v>175</v>
      </c>
      <c r="N70" s="202">
        <v>1700</v>
      </c>
      <c r="O70" s="147">
        <v>3</v>
      </c>
      <c r="P70" s="202">
        <v>0</v>
      </c>
      <c r="Q70" s="202">
        <v>0</v>
      </c>
      <c r="R70" s="149">
        <f t="shared" si="7"/>
        <v>62810.75</v>
      </c>
      <c r="S70" s="150">
        <v>0</v>
      </c>
      <c r="T70" s="151">
        <f>+ROUND((SUMIFS(MODIFICACIONES!K:K,MODIFICACIONES!L:L,POA!$T$3,MODIFICACIONES!D:D,POA!A70)+POA!S70),2)</f>
        <v>0</v>
      </c>
      <c r="U70" s="150">
        <v>0</v>
      </c>
      <c r="V70" s="151">
        <f>+ROUND((SUMIFS(MODIFICACIONES!K:K,MODIFICACIONES!L:L,POA!$V$3,MODIFICACIONES!D:D,POA!A70)+POA!U70),2)</f>
        <v>0</v>
      </c>
      <c r="W70" s="150">
        <v>0</v>
      </c>
      <c r="X70" s="151">
        <f>+ROUND((SUMIFS(MODIFICACIONES!K:K,MODIFICACIONES!L:L,POA!$X$3,MODIFICACIONES!D:D,POA!A70)+POA!W70),2)</f>
        <v>0</v>
      </c>
      <c r="Y70" s="150">
        <v>0</v>
      </c>
      <c r="Z70" s="151">
        <f>+ROUND((SUMIFS(MODIFICACIONES!K:K,MODIFICACIONES!L:L,POA!$Z$3,MODIFICACIONES!D:D,POA!A70)+POA!Y70),2)</f>
        <v>0</v>
      </c>
      <c r="AA70" s="150">
        <v>0</v>
      </c>
      <c r="AB70" s="151">
        <f>+ROUND((SUMIFS(MODIFICACIONES!K:K,MODIFICACIONES!L:L,POA!$AB$3,MODIFICACIONES!D:D,POA!A70)+POA!AA70),2)</f>
        <v>0</v>
      </c>
      <c r="AC70" s="150">
        <v>0</v>
      </c>
      <c r="AD70" s="151">
        <f>+ROUND((SUMIFS(MODIFICACIONES!K:K,MODIFICACIONES!L:L,POA!$AD$3,MODIFICACIONES!D:D,POA!A70)+POA!AC70),2)</f>
        <v>0</v>
      </c>
      <c r="AE70" s="150">
        <v>0</v>
      </c>
      <c r="AF70" s="151">
        <f>+ROUND((SUMIFS(MODIFICACIONES!K:K,MODIFICACIONES!L:L,POA!$AF$3,MODIFICACIONES!D:D,POA!A70)+POA!AE70),2)</f>
        <v>0</v>
      </c>
      <c r="AG70" s="150">
        <v>0</v>
      </c>
      <c r="AH70" s="151">
        <f>+ROUND((SUMIFS(MODIFICACIONES!K:K,MODIFICACIONES!L:L,POA!$AH$3,MODIFICACIONES!D:D,POA!A70)+POA!AG70),2)</f>
        <v>30609.34</v>
      </c>
      <c r="AI70" s="150">
        <v>0</v>
      </c>
      <c r="AJ70" s="151">
        <f>+ROUND((SUMIFS(MODIFICACIONES!K:K,MODIFICACIONES!L:L,POA!$AJ$3,MODIFICACIONES!D:D,POA!A70)+POA!AI70),2)</f>
        <v>32201.41</v>
      </c>
      <c r="AK70" s="150">
        <v>0</v>
      </c>
      <c r="AL70" s="151">
        <f>+ROUND((SUMIFS(MODIFICACIONES!K:K,MODIFICACIONES!L:L,POA!$AL$3,MODIFICACIONES!D:D,POA!A70)+POA!AK70),2)</f>
        <v>0</v>
      </c>
      <c r="AM70" s="150">
        <v>0</v>
      </c>
      <c r="AN70" s="151">
        <f>+ROUND((SUMIFS(MODIFICACIONES!K:K,MODIFICACIONES!L:L,POA!$AN$3,MODIFICACIONES!D:D,POA!A70)+POA!AM70),2)</f>
        <v>0</v>
      </c>
      <c r="AO70" s="150">
        <v>0</v>
      </c>
      <c r="AP70" s="151">
        <f>+ROUND((SUMIFS(MODIFICACIONES!K:K,MODIFICACIONES!L:L,POA!$AP$3,MODIFICACIONES!D:D,POA!A70)+POA!AO70),2)</f>
        <v>0</v>
      </c>
      <c r="AQ70" s="150">
        <v>0</v>
      </c>
      <c r="AR70" s="150">
        <f>+SUMIFS(CERTIFICACIONES!H:H,CERTIFICACIONES!A:A,POA!A70,CERTIFICACIONES!I:I,"ACTIVA")</f>
        <v>30609.34</v>
      </c>
      <c r="AS70" s="150">
        <f>+SUMIFS(CERTIFICACIONES!P:P,CERTIFICACIONES!A:A,POA!A70)</f>
        <v>0</v>
      </c>
      <c r="AT70" s="150">
        <f>+SUMIFS(CERTIFICACIONES!Q:Q,CERTIFICACIONES!A:A,POA!A70)</f>
        <v>0</v>
      </c>
      <c r="AU70" s="150">
        <f>+SUMIFS(CERTIFICACIONES!R:R,CERTIFICACIONES!A:A,POA!A70)</f>
        <v>0</v>
      </c>
      <c r="AV70" s="150">
        <f>+SUMIFS(CERTIFICACIONES!T:T,CERTIFICACIONES!A:A,POA!A70)</f>
        <v>0</v>
      </c>
      <c r="AW70" s="150"/>
      <c r="AX70" s="150">
        <f t="shared" si="8"/>
        <v>32201.41</v>
      </c>
      <c r="AY70" s="150">
        <f t="shared" si="9"/>
        <v>0</v>
      </c>
      <c r="AZ70" s="150">
        <f t="shared" si="10"/>
        <v>0</v>
      </c>
      <c r="BA70" s="150">
        <f t="shared" si="11"/>
        <v>62810.75</v>
      </c>
      <c r="BB70" s="150"/>
      <c r="BC70" s="152"/>
      <c r="BD70" s="150"/>
      <c r="BE70" s="153"/>
      <c r="BF70" s="154"/>
      <c r="BG70" s="154"/>
      <c r="BH70" s="156"/>
      <c r="BI70" s="156"/>
      <c r="BJ70" s="155"/>
      <c r="BK70" s="155"/>
      <c r="BL70" s="155"/>
      <c r="BM70" s="155"/>
      <c r="BN70" s="155"/>
      <c r="BO70" s="155"/>
      <c r="BP70" s="171"/>
      <c r="BQ70" s="155"/>
      <c r="BR70" s="172"/>
      <c r="BS70" s="172"/>
      <c r="BT70" s="172"/>
      <c r="BU70" s="172"/>
      <c r="BV70" s="172"/>
      <c r="BW70" s="172"/>
      <c r="BX70" s="41">
        <f t="shared" si="12"/>
        <v>32201.41</v>
      </c>
    </row>
    <row r="71" spans="1:76" ht="13.5" customHeight="1">
      <c r="A71" s="76">
        <v>68</v>
      </c>
      <c r="B71" s="179" t="s">
        <v>110</v>
      </c>
      <c r="C71" s="179" t="s">
        <v>139</v>
      </c>
      <c r="D71" s="179" t="s">
        <v>112</v>
      </c>
      <c r="E71" s="179" t="s">
        <v>112</v>
      </c>
      <c r="F71" s="179" t="s">
        <v>113</v>
      </c>
      <c r="G71" s="199" t="s">
        <v>127</v>
      </c>
      <c r="H71" s="143"/>
      <c r="I71" s="214" t="s">
        <v>514</v>
      </c>
      <c r="J71" s="215" t="s">
        <v>116</v>
      </c>
      <c r="K71" s="145">
        <v>51</v>
      </c>
      <c r="L71" s="145">
        <v>510602</v>
      </c>
      <c r="M71" s="143" t="s">
        <v>176</v>
      </c>
      <c r="N71" s="202">
        <v>1700</v>
      </c>
      <c r="O71" s="147">
        <v>3</v>
      </c>
      <c r="P71" s="202">
        <v>0</v>
      </c>
      <c r="Q71" s="202">
        <v>0</v>
      </c>
      <c r="R71" s="149">
        <f t="shared" si="7"/>
        <v>71406.52</v>
      </c>
      <c r="S71" s="150">
        <v>0</v>
      </c>
      <c r="T71" s="151">
        <f>+ROUND((SUMIFS(MODIFICACIONES!K:K,MODIFICACIONES!L:L,POA!$T$3,MODIFICACIONES!D:D,POA!A71)+POA!S71),2)</f>
        <v>0</v>
      </c>
      <c r="U71" s="150">
        <v>0</v>
      </c>
      <c r="V71" s="151">
        <f>+ROUND((SUMIFS(MODIFICACIONES!K:K,MODIFICACIONES!L:L,POA!$V$3,MODIFICACIONES!D:D,POA!A71)+POA!U71),2)</f>
        <v>0</v>
      </c>
      <c r="W71" s="150">
        <v>0</v>
      </c>
      <c r="X71" s="151">
        <f>+ROUND((SUMIFS(MODIFICACIONES!K:K,MODIFICACIONES!L:L,POA!$X$3,MODIFICACIONES!D:D,POA!A71)+POA!W71),2)</f>
        <v>0</v>
      </c>
      <c r="Y71" s="150">
        <v>0</v>
      </c>
      <c r="Z71" s="151">
        <f>+ROUND((SUMIFS(MODIFICACIONES!K:K,MODIFICACIONES!L:L,POA!$Z$3,MODIFICACIONES!D:D,POA!A71)+POA!Y71),2)</f>
        <v>0</v>
      </c>
      <c r="AA71" s="150">
        <v>0</v>
      </c>
      <c r="AB71" s="151">
        <f>+ROUND((SUMIFS(MODIFICACIONES!K:K,MODIFICACIONES!L:L,POA!$AB$3,MODIFICACIONES!D:D,POA!A71)+POA!AA71),2)</f>
        <v>0</v>
      </c>
      <c r="AC71" s="150">
        <v>0</v>
      </c>
      <c r="AD71" s="151">
        <f>+ROUND((SUMIFS(MODIFICACIONES!K:K,MODIFICACIONES!L:L,POA!$AD$3,MODIFICACIONES!D:D,POA!A71)+POA!AC71),2)</f>
        <v>0</v>
      </c>
      <c r="AE71" s="150">
        <v>0</v>
      </c>
      <c r="AF71" s="151">
        <f>+ROUND((SUMIFS(MODIFICACIONES!K:K,MODIFICACIONES!L:L,POA!$AF$3,MODIFICACIONES!D:D,POA!A71)+POA!AE71),2)</f>
        <v>0</v>
      </c>
      <c r="AG71" s="150">
        <v>0</v>
      </c>
      <c r="AH71" s="151">
        <f>+ROUND((SUMIFS(MODIFICACIONES!K:K,MODIFICACIONES!L:L,POA!$AH$3,MODIFICACIONES!D:D,POA!A71)+POA!AG71),2)</f>
        <v>33040.300000000003</v>
      </c>
      <c r="AI71" s="150">
        <v>0</v>
      </c>
      <c r="AJ71" s="151">
        <f>+ROUND((SUMIFS(MODIFICACIONES!K:K,MODIFICACIONES!L:L,POA!$AJ$3,MODIFICACIONES!D:D,POA!A71)+POA!AI71),2)</f>
        <v>38366.22</v>
      </c>
      <c r="AK71" s="150">
        <v>0</v>
      </c>
      <c r="AL71" s="151">
        <f>+ROUND((SUMIFS(MODIFICACIONES!K:K,MODIFICACIONES!L:L,POA!$AL$3,MODIFICACIONES!D:D,POA!A71)+POA!AK71),2)</f>
        <v>0</v>
      </c>
      <c r="AM71" s="150">
        <v>0</v>
      </c>
      <c r="AN71" s="151">
        <f>+ROUND((SUMIFS(MODIFICACIONES!K:K,MODIFICACIONES!L:L,POA!$AN$3,MODIFICACIONES!D:D,POA!A71)+POA!AM71),2)</f>
        <v>0</v>
      </c>
      <c r="AO71" s="150">
        <v>0</v>
      </c>
      <c r="AP71" s="151">
        <f>+ROUND((SUMIFS(MODIFICACIONES!K:K,MODIFICACIONES!L:L,POA!$AP$3,MODIFICACIONES!D:D,POA!A71)+POA!AO71),2)</f>
        <v>0</v>
      </c>
      <c r="AQ71" s="150">
        <v>0</v>
      </c>
      <c r="AR71" s="150">
        <f>+SUMIFS(CERTIFICACIONES!H:H,CERTIFICACIONES!A:A,POA!A71,CERTIFICACIONES!I:I,"ACTIVA")</f>
        <v>33040.300000000003</v>
      </c>
      <c r="AS71" s="150">
        <f>+SUMIFS(CERTIFICACIONES!P:P,CERTIFICACIONES!A:A,POA!A71)</f>
        <v>0</v>
      </c>
      <c r="AT71" s="150">
        <f>+SUMIFS(CERTIFICACIONES!Q:Q,CERTIFICACIONES!A:A,POA!A71)</f>
        <v>0</v>
      </c>
      <c r="AU71" s="150">
        <f>+SUMIFS(CERTIFICACIONES!R:R,CERTIFICACIONES!A:A,POA!A71)</f>
        <v>0</v>
      </c>
      <c r="AV71" s="150">
        <f>+SUMIFS(CERTIFICACIONES!T:T,CERTIFICACIONES!A:A,POA!A71)</f>
        <v>0</v>
      </c>
      <c r="AW71" s="150"/>
      <c r="AX71" s="150">
        <f t="shared" si="8"/>
        <v>38366.22</v>
      </c>
      <c r="AY71" s="150">
        <f t="shared" si="9"/>
        <v>0</v>
      </c>
      <c r="AZ71" s="150">
        <f t="shared" si="10"/>
        <v>0</v>
      </c>
      <c r="BA71" s="150">
        <f t="shared" si="11"/>
        <v>71406.52</v>
      </c>
      <c r="BB71" s="150"/>
      <c r="BC71" s="152"/>
      <c r="BD71" s="150"/>
      <c r="BE71" s="165"/>
      <c r="BF71" s="154"/>
      <c r="BG71" s="154"/>
      <c r="BH71" s="156"/>
      <c r="BI71" s="156"/>
      <c r="BJ71" s="164"/>
      <c r="BK71" s="161"/>
      <c r="BL71" s="161"/>
      <c r="BM71" s="161"/>
      <c r="BN71" s="161"/>
      <c r="BO71" s="161"/>
      <c r="BP71" s="171"/>
      <c r="BQ71" s="165"/>
      <c r="BR71" s="173"/>
      <c r="BS71" s="172"/>
      <c r="BT71" s="172"/>
      <c r="BU71" s="172"/>
      <c r="BV71" s="172"/>
      <c r="BW71" s="172"/>
      <c r="BX71" s="41">
        <f t="shared" si="12"/>
        <v>38366.22</v>
      </c>
    </row>
    <row r="72" spans="1:76" ht="13.5" customHeight="1">
      <c r="A72" s="76">
        <v>69</v>
      </c>
      <c r="B72" s="213" t="s">
        <v>110</v>
      </c>
      <c r="C72" s="179" t="s">
        <v>139</v>
      </c>
      <c r="D72" s="179" t="s">
        <v>112</v>
      </c>
      <c r="E72" s="179" t="s">
        <v>112</v>
      </c>
      <c r="F72" s="179" t="s">
        <v>113</v>
      </c>
      <c r="G72" s="199" t="s">
        <v>127</v>
      </c>
      <c r="H72" s="143"/>
      <c r="I72" s="214" t="s">
        <v>515</v>
      </c>
      <c r="J72" s="215" t="s">
        <v>116</v>
      </c>
      <c r="K72" s="145">
        <v>51</v>
      </c>
      <c r="L72" s="145">
        <v>510707</v>
      </c>
      <c r="M72" s="143" t="s">
        <v>137</v>
      </c>
      <c r="N72" s="202">
        <v>1700</v>
      </c>
      <c r="O72" s="147">
        <v>3</v>
      </c>
      <c r="P72" s="202">
        <v>0</v>
      </c>
      <c r="Q72" s="202">
        <v>0</v>
      </c>
      <c r="R72" s="149">
        <f t="shared" si="7"/>
        <v>21487.72</v>
      </c>
      <c r="S72" s="150">
        <v>0</v>
      </c>
      <c r="T72" s="151">
        <f>+ROUND((SUMIFS(MODIFICACIONES!K:K,MODIFICACIONES!L:L,POA!$T$3,MODIFICACIONES!D:D,POA!A72)+POA!S72),2)</f>
        <v>0</v>
      </c>
      <c r="U72" s="150">
        <v>0</v>
      </c>
      <c r="V72" s="151">
        <f>+ROUND((SUMIFS(MODIFICACIONES!K:K,MODIFICACIONES!L:L,POA!$V$3,MODIFICACIONES!D:D,POA!A72)+POA!U72),2)</f>
        <v>0</v>
      </c>
      <c r="W72" s="150">
        <v>0</v>
      </c>
      <c r="X72" s="151">
        <f>+ROUND((SUMIFS(MODIFICACIONES!K:K,MODIFICACIONES!L:L,POA!$X$3,MODIFICACIONES!D:D,POA!A72)+POA!W72),2)</f>
        <v>0</v>
      </c>
      <c r="Y72" s="150">
        <v>0</v>
      </c>
      <c r="Z72" s="151">
        <f>+ROUND((SUMIFS(MODIFICACIONES!K:K,MODIFICACIONES!L:L,POA!$Z$3,MODIFICACIONES!D:D,POA!A72)+POA!Y72),2)</f>
        <v>0</v>
      </c>
      <c r="AA72" s="150">
        <v>0</v>
      </c>
      <c r="AB72" s="151">
        <f>+ROUND((SUMIFS(MODIFICACIONES!K:K,MODIFICACIONES!L:L,POA!$AB$3,MODIFICACIONES!D:D,POA!A72)+POA!AA72),2)</f>
        <v>0</v>
      </c>
      <c r="AC72" s="150">
        <v>0</v>
      </c>
      <c r="AD72" s="151">
        <f>+ROUND((SUMIFS(MODIFICACIONES!K:K,MODIFICACIONES!L:L,POA!$AD$3,MODIFICACIONES!D:D,POA!A72)+POA!AC72),2)</f>
        <v>0</v>
      </c>
      <c r="AE72" s="150">
        <v>0</v>
      </c>
      <c r="AF72" s="151">
        <f>+ROUND((SUMIFS(MODIFICACIONES!K:K,MODIFICACIONES!L:L,POA!$AF$3,MODIFICACIONES!D:D,POA!A72)+POA!AE72),2)</f>
        <v>0</v>
      </c>
      <c r="AG72" s="150">
        <v>0</v>
      </c>
      <c r="AH72" s="151">
        <f>+ROUND((SUMIFS(MODIFICACIONES!K:K,MODIFICACIONES!L:L,POA!$AH$3,MODIFICACIONES!D:D,POA!A72)+POA!AG72),2)</f>
        <v>3121.5</v>
      </c>
      <c r="AI72" s="150">
        <v>0</v>
      </c>
      <c r="AJ72" s="151">
        <f>+ROUND((SUMIFS(MODIFICACIONES!K:K,MODIFICACIONES!L:L,POA!$AJ$3,MODIFICACIONES!D:D,POA!A72)+POA!AI72),2)</f>
        <v>18366.22</v>
      </c>
      <c r="AK72" s="150">
        <v>0</v>
      </c>
      <c r="AL72" s="151">
        <f>+ROUND((SUMIFS(MODIFICACIONES!K:K,MODIFICACIONES!L:L,POA!$AL$3,MODIFICACIONES!D:D,POA!A72)+POA!AK72),2)</f>
        <v>0</v>
      </c>
      <c r="AM72" s="150">
        <v>0</v>
      </c>
      <c r="AN72" s="151">
        <f>+ROUND((SUMIFS(MODIFICACIONES!K:K,MODIFICACIONES!L:L,POA!$AN$3,MODIFICACIONES!D:D,POA!A72)+POA!AM72),2)</f>
        <v>0</v>
      </c>
      <c r="AO72" s="150">
        <v>0</v>
      </c>
      <c r="AP72" s="151">
        <f>+ROUND((SUMIFS(MODIFICACIONES!K:K,MODIFICACIONES!L:L,POA!$AP$3,MODIFICACIONES!D:D,POA!A72)+POA!AO72),2)</f>
        <v>0</v>
      </c>
      <c r="AQ72" s="150">
        <v>0</v>
      </c>
      <c r="AR72" s="150">
        <f>+SUMIFS(CERTIFICACIONES!H:H,CERTIFICACIONES!A:A,POA!A72,CERTIFICACIONES!I:I,"ACTIVA")</f>
        <v>3121.5</v>
      </c>
      <c r="AS72" s="150">
        <f>+SUMIFS(CERTIFICACIONES!P:P,CERTIFICACIONES!A:A,POA!A72)</f>
        <v>0</v>
      </c>
      <c r="AT72" s="150">
        <f>+SUMIFS(CERTIFICACIONES!Q:Q,CERTIFICACIONES!A:A,POA!A72)</f>
        <v>0</v>
      </c>
      <c r="AU72" s="150">
        <f>+SUMIFS(CERTIFICACIONES!R:R,CERTIFICACIONES!A:A,POA!A72)</f>
        <v>0</v>
      </c>
      <c r="AV72" s="150">
        <f>+SUMIFS(CERTIFICACIONES!T:T,CERTIFICACIONES!A:A,POA!A72)</f>
        <v>0</v>
      </c>
      <c r="AW72" s="150"/>
      <c r="AX72" s="150">
        <f t="shared" si="8"/>
        <v>18366.22</v>
      </c>
      <c r="AY72" s="150">
        <f t="shared" si="9"/>
        <v>0</v>
      </c>
      <c r="AZ72" s="150">
        <f t="shared" si="10"/>
        <v>0</v>
      </c>
      <c r="BA72" s="150">
        <f t="shared" si="11"/>
        <v>21487.72</v>
      </c>
      <c r="BB72" s="150"/>
      <c r="BC72" s="152"/>
      <c r="BD72" s="150"/>
      <c r="BE72" s="163"/>
      <c r="BF72" s="154"/>
      <c r="BG72" s="154"/>
      <c r="BH72" s="156"/>
      <c r="BI72" s="156"/>
      <c r="BJ72" s="152"/>
      <c r="BK72" s="163"/>
      <c r="BL72" s="163"/>
      <c r="BM72" s="163"/>
      <c r="BN72" s="163"/>
      <c r="BO72" s="163"/>
      <c r="BP72" s="174"/>
      <c r="BQ72" s="163"/>
      <c r="BR72" s="175"/>
      <c r="BS72" s="175"/>
      <c r="BT72" s="175"/>
      <c r="BU72" s="175"/>
      <c r="BV72" s="175"/>
      <c r="BW72" s="175"/>
      <c r="BX72" s="41">
        <f t="shared" si="12"/>
        <v>18366.22</v>
      </c>
    </row>
    <row r="73" spans="1:76" ht="13.5" customHeight="1">
      <c r="A73" s="76">
        <v>70</v>
      </c>
      <c r="B73" s="142"/>
      <c r="C73" s="179" t="s">
        <v>111</v>
      </c>
      <c r="D73" s="179" t="s">
        <v>112</v>
      </c>
      <c r="E73" s="179" t="s">
        <v>112</v>
      </c>
      <c r="F73" s="179" t="s">
        <v>520</v>
      </c>
      <c r="G73" s="179" t="s">
        <v>520</v>
      </c>
      <c r="H73" s="143"/>
      <c r="I73" s="219" t="s">
        <v>516</v>
      </c>
      <c r="J73" s="217" t="s">
        <v>116</v>
      </c>
      <c r="K73" s="145">
        <v>84</v>
      </c>
      <c r="L73" s="201">
        <v>840107</v>
      </c>
      <c r="M73" s="199" t="s">
        <v>519</v>
      </c>
      <c r="N73" s="202">
        <v>1701</v>
      </c>
      <c r="O73" s="147">
        <v>3</v>
      </c>
      <c r="P73" s="202">
        <v>0</v>
      </c>
      <c r="Q73" s="202">
        <v>0</v>
      </c>
      <c r="R73" s="149">
        <f t="shared" si="7"/>
        <v>2601512.42</v>
      </c>
      <c r="S73" s="150">
        <v>0</v>
      </c>
      <c r="T73" s="151">
        <f>+ROUND((SUMIFS(MODIFICACIONES!K:K,MODIFICACIONES!L:L,POA!$T$3,MODIFICACIONES!D:D,POA!A73)+POA!S73),2)</f>
        <v>0</v>
      </c>
      <c r="U73" s="150">
        <v>0</v>
      </c>
      <c r="V73" s="151">
        <f>+ROUND((SUMIFS(MODIFICACIONES!K:K,MODIFICACIONES!L:L,POA!$V$3,MODIFICACIONES!D:D,POA!A73)+POA!U73),2)</f>
        <v>0</v>
      </c>
      <c r="W73" s="150">
        <v>0</v>
      </c>
      <c r="X73" s="151">
        <f>+ROUND((SUMIFS(MODIFICACIONES!K:K,MODIFICACIONES!L:L,POA!$X$3,MODIFICACIONES!D:D,POA!A73)+POA!W73),2)</f>
        <v>0</v>
      </c>
      <c r="Y73" s="150">
        <v>0</v>
      </c>
      <c r="Z73" s="151">
        <f>+ROUND((SUMIFS(MODIFICACIONES!K:K,MODIFICACIONES!L:L,POA!$Z$3,MODIFICACIONES!D:D,POA!A73)+POA!Y73),2)</f>
        <v>0</v>
      </c>
      <c r="AA73" s="150">
        <v>0</v>
      </c>
      <c r="AB73" s="151">
        <f>+ROUND((SUMIFS(MODIFICACIONES!K:K,MODIFICACIONES!L:L,POA!$AB$3,MODIFICACIONES!D:D,POA!A73)+POA!AA73),2)</f>
        <v>0</v>
      </c>
      <c r="AC73" s="150">
        <v>0</v>
      </c>
      <c r="AD73" s="151">
        <f>+ROUND((SUMIFS(MODIFICACIONES!K:K,MODIFICACIONES!L:L,POA!$AD$3,MODIFICACIONES!D:D,POA!A73)+POA!AC73),2)</f>
        <v>0</v>
      </c>
      <c r="AE73" s="150">
        <v>0</v>
      </c>
      <c r="AF73" s="151">
        <f>+ROUND((SUMIFS(MODIFICACIONES!K:K,MODIFICACIONES!L:L,POA!$AF$3,MODIFICACIONES!D:D,POA!A73)+POA!AE73),2)</f>
        <v>0</v>
      </c>
      <c r="AG73" s="150">
        <v>0</v>
      </c>
      <c r="AH73" s="151">
        <f>+ROUND((SUMIFS(MODIFICACIONES!K:K,MODIFICACIONES!L:L,POA!$AH$3,MODIFICACIONES!D:D,POA!A73)+POA!AG73),2)</f>
        <v>2601512.42</v>
      </c>
      <c r="AI73" s="150">
        <v>0</v>
      </c>
      <c r="AJ73" s="151">
        <f>+ROUND((SUMIFS(MODIFICACIONES!K:K,MODIFICACIONES!L:L,POA!$AJ$3,MODIFICACIONES!D:D,POA!A73)+POA!AI73),2)</f>
        <v>0</v>
      </c>
      <c r="AK73" s="150">
        <v>0</v>
      </c>
      <c r="AL73" s="151">
        <f>+ROUND((SUMIFS(MODIFICACIONES!K:K,MODIFICACIONES!L:L,POA!$AL$3,MODIFICACIONES!D:D,POA!A73)+POA!AK73),2)</f>
        <v>0</v>
      </c>
      <c r="AM73" s="150">
        <v>0</v>
      </c>
      <c r="AN73" s="151">
        <f>+ROUND((SUMIFS(MODIFICACIONES!K:K,MODIFICACIONES!L:L,POA!$AN$3,MODIFICACIONES!D:D,POA!A73)+POA!AM73),2)</f>
        <v>0</v>
      </c>
      <c r="AO73" s="150">
        <v>0</v>
      </c>
      <c r="AP73" s="151">
        <f>+ROUND((SUMIFS(MODIFICACIONES!K:K,MODIFICACIONES!L:L,POA!$AP$3,MODIFICACIONES!D:D,POA!A73)+POA!AO73),2)</f>
        <v>0</v>
      </c>
      <c r="AQ73" s="150">
        <v>0</v>
      </c>
      <c r="AR73" s="150">
        <f>+SUMIFS(CERTIFICACIONES!H:H,CERTIFICACIONES!A:A,POA!A73,CERTIFICACIONES!I:I,"ACTIVA")</f>
        <v>0</v>
      </c>
      <c r="AS73" s="150">
        <f>+SUMIFS(CERTIFICACIONES!P:P,CERTIFICACIONES!A:A,POA!A73)</f>
        <v>0</v>
      </c>
      <c r="AT73" s="150">
        <f>+SUMIFS(CERTIFICACIONES!Q:Q,CERTIFICACIONES!A:A,POA!A73)</f>
        <v>0</v>
      </c>
      <c r="AU73" s="150">
        <f>+SUMIFS(CERTIFICACIONES!R:R,CERTIFICACIONES!A:A,POA!A73)</f>
        <v>0</v>
      </c>
      <c r="AV73" s="150">
        <f>+SUMIFS(CERTIFICACIONES!T:T,CERTIFICACIONES!A:A,POA!A73)</f>
        <v>0</v>
      </c>
      <c r="AW73" s="150"/>
      <c r="AX73" s="150">
        <f t="shared" si="8"/>
        <v>2601512.42</v>
      </c>
      <c r="AY73" s="150">
        <f t="shared" si="9"/>
        <v>0</v>
      </c>
      <c r="AZ73" s="150">
        <f t="shared" si="10"/>
        <v>0</v>
      </c>
      <c r="BA73" s="150">
        <f t="shared" si="11"/>
        <v>2601512.42</v>
      </c>
      <c r="BB73" s="150"/>
      <c r="BC73" s="152"/>
      <c r="BD73" s="150"/>
      <c r="BE73" s="153"/>
      <c r="BF73" s="154"/>
      <c r="BG73" s="154"/>
      <c r="BH73" s="156"/>
      <c r="BI73" s="156"/>
      <c r="BJ73" s="155"/>
      <c r="BK73" s="155"/>
      <c r="BL73" s="155"/>
      <c r="BM73" s="155"/>
      <c r="BN73" s="155"/>
      <c r="BO73" s="155"/>
      <c r="BP73" s="171"/>
      <c r="BQ73" s="155"/>
      <c r="BR73" s="172"/>
      <c r="BS73" s="172"/>
      <c r="BT73" s="172"/>
      <c r="BU73" s="172"/>
      <c r="BV73" s="172"/>
      <c r="BW73" s="172"/>
      <c r="BX73" s="41">
        <f t="shared" si="12"/>
        <v>2601512.42</v>
      </c>
    </row>
    <row r="74" spans="1:76" ht="13.5" customHeight="1">
      <c r="A74" s="76">
        <v>71</v>
      </c>
      <c r="B74" s="142"/>
      <c r="C74" s="179" t="s">
        <v>111</v>
      </c>
      <c r="D74" s="179" t="s">
        <v>112</v>
      </c>
      <c r="E74" s="179" t="s">
        <v>112</v>
      </c>
      <c r="F74" s="179" t="s">
        <v>520</v>
      </c>
      <c r="G74" s="179" t="s">
        <v>520</v>
      </c>
      <c r="H74" s="143"/>
      <c r="I74" s="219" t="s">
        <v>516</v>
      </c>
      <c r="J74" s="144" t="s">
        <v>116</v>
      </c>
      <c r="K74" s="145">
        <v>84</v>
      </c>
      <c r="L74" s="145">
        <v>840107</v>
      </c>
      <c r="M74" s="199" t="s">
        <v>519</v>
      </c>
      <c r="N74" s="251">
        <v>1700</v>
      </c>
      <c r="O74" s="147">
        <v>1</v>
      </c>
      <c r="P74" s="148">
        <v>0</v>
      </c>
      <c r="Q74" s="148">
        <v>0</v>
      </c>
      <c r="R74" s="149">
        <f t="shared" si="7"/>
        <v>3528074.94</v>
      </c>
      <c r="S74" s="150">
        <v>0</v>
      </c>
      <c r="T74" s="151">
        <f>+ROUND((SUMIFS(MODIFICACIONES!K:K,MODIFICACIONES!L:L,POA!$T$3,MODIFICACIONES!D:D,POA!A74)+POA!S74),2)</f>
        <v>0</v>
      </c>
      <c r="U74" s="150">
        <v>0</v>
      </c>
      <c r="V74" s="151">
        <f>+ROUND((SUMIFS(MODIFICACIONES!K:K,MODIFICACIONES!L:L,POA!$V$3,MODIFICACIONES!D:D,POA!A74)+POA!U74),2)</f>
        <v>0</v>
      </c>
      <c r="W74" s="150">
        <v>0</v>
      </c>
      <c r="X74" s="151">
        <f>+ROUND((SUMIFS(MODIFICACIONES!K:K,MODIFICACIONES!L:L,POA!$X$3,MODIFICACIONES!D:D,POA!A74)+POA!W74),2)</f>
        <v>0</v>
      </c>
      <c r="Y74" s="150">
        <v>0</v>
      </c>
      <c r="Z74" s="151">
        <f>+ROUND((SUMIFS(MODIFICACIONES!K:K,MODIFICACIONES!L:L,POA!$Z$3,MODIFICACIONES!D:D,POA!A74)+POA!Y74),2)</f>
        <v>0</v>
      </c>
      <c r="AA74" s="150">
        <v>0</v>
      </c>
      <c r="AB74" s="151">
        <f>+ROUND((SUMIFS(MODIFICACIONES!K:K,MODIFICACIONES!L:L,POA!$AB$3,MODIFICACIONES!D:D,POA!A74)+POA!AA74),2)</f>
        <v>0</v>
      </c>
      <c r="AC74" s="150">
        <v>0</v>
      </c>
      <c r="AD74" s="151">
        <f>+ROUND((SUMIFS(MODIFICACIONES!K:K,MODIFICACIONES!L:L,POA!$AD$3,MODIFICACIONES!D:D,POA!A74)+POA!AC74),2)</f>
        <v>0</v>
      </c>
      <c r="AE74" s="150">
        <v>0</v>
      </c>
      <c r="AF74" s="151">
        <f>+ROUND((SUMIFS(MODIFICACIONES!K:K,MODIFICACIONES!L:L,POA!$AF$3,MODIFICACIONES!D:D,POA!A74)+POA!AE74),2)</f>
        <v>0</v>
      </c>
      <c r="AG74" s="150">
        <v>0</v>
      </c>
      <c r="AH74" s="151">
        <f>+ROUND((SUMIFS(MODIFICACIONES!K:K,MODIFICACIONES!L:L,POA!$AH$3,MODIFICACIONES!D:D,POA!A74)+POA!AG74),2)</f>
        <v>3528074.94</v>
      </c>
      <c r="AI74" s="150">
        <v>0</v>
      </c>
      <c r="AJ74" s="151">
        <f>+ROUND((SUMIFS(MODIFICACIONES!K:K,MODIFICACIONES!L:L,POA!$AJ$3,MODIFICACIONES!D:D,POA!A74)+POA!AI74),2)</f>
        <v>0</v>
      </c>
      <c r="AK74" s="150">
        <v>0</v>
      </c>
      <c r="AL74" s="151">
        <f>+ROUND((SUMIFS(MODIFICACIONES!K:K,MODIFICACIONES!L:L,POA!$AL$3,MODIFICACIONES!D:D,POA!A74)+POA!AK74),2)</f>
        <v>0</v>
      </c>
      <c r="AM74" s="150">
        <v>0</v>
      </c>
      <c r="AN74" s="151">
        <f>+ROUND((SUMIFS(MODIFICACIONES!K:K,MODIFICACIONES!L:L,POA!$AN$3,MODIFICACIONES!D:D,POA!A74)+POA!AM74),2)</f>
        <v>0</v>
      </c>
      <c r="AO74" s="150">
        <v>0</v>
      </c>
      <c r="AP74" s="151">
        <f>+ROUND((SUMIFS(MODIFICACIONES!K:K,MODIFICACIONES!L:L,POA!$AP$3,MODIFICACIONES!D:D,POA!A74)+POA!AO74),2)</f>
        <v>0</v>
      </c>
      <c r="AQ74" s="150">
        <v>0</v>
      </c>
      <c r="AR74" s="150">
        <f>+SUMIFS(CERTIFICACIONES!H:H,CERTIFICACIONES!A:A,POA!A74,CERTIFICACIONES!I:I,"ACTIVA")</f>
        <v>0</v>
      </c>
      <c r="AS74" s="150">
        <f>+SUMIFS(CERTIFICACIONES!P:P,CERTIFICACIONES!A:A,POA!A74)</f>
        <v>0</v>
      </c>
      <c r="AT74" s="150">
        <f>+SUMIFS(CERTIFICACIONES!Q:Q,CERTIFICACIONES!A:A,POA!A74)</f>
        <v>0</v>
      </c>
      <c r="AU74" s="150">
        <f>+SUMIFS(CERTIFICACIONES!R:R,CERTIFICACIONES!A:A,POA!A74)</f>
        <v>0</v>
      </c>
      <c r="AV74" s="150">
        <f>+SUMIFS(CERTIFICACIONES!T:T,CERTIFICACIONES!A:A,POA!A74)</f>
        <v>0</v>
      </c>
      <c r="AW74" s="150"/>
      <c r="AX74" s="150">
        <f t="shared" si="8"/>
        <v>3528074.94</v>
      </c>
      <c r="AY74" s="150">
        <f t="shared" si="9"/>
        <v>0</v>
      </c>
      <c r="AZ74" s="150">
        <f t="shared" si="10"/>
        <v>0</v>
      </c>
      <c r="BA74" s="150">
        <f t="shared" si="11"/>
        <v>3528074.94</v>
      </c>
      <c r="BB74" s="150"/>
      <c r="BC74" s="152"/>
      <c r="BD74" s="150"/>
      <c r="BE74" s="153"/>
      <c r="BF74" s="154"/>
      <c r="BG74" s="154"/>
      <c r="BH74" s="156"/>
      <c r="BI74" s="156"/>
      <c r="BJ74" s="155"/>
      <c r="BK74" s="155"/>
      <c r="BL74" s="155"/>
      <c r="BM74" s="155"/>
      <c r="BN74" s="155"/>
      <c r="BO74" s="155"/>
      <c r="BP74" s="171"/>
      <c r="BQ74" s="155"/>
      <c r="BR74" s="172"/>
      <c r="BS74" s="172"/>
      <c r="BT74" s="172"/>
      <c r="BU74" s="172"/>
      <c r="BV74" s="172"/>
      <c r="BW74" s="172"/>
      <c r="BX74" s="41">
        <f t="shared" si="12"/>
        <v>3528074.94</v>
      </c>
    </row>
    <row r="75" spans="1:76" ht="13.5" customHeight="1">
      <c r="A75" s="76">
        <v>72</v>
      </c>
      <c r="B75" s="142" t="s">
        <v>110</v>
      </c>
      <c r="C75" s="143" t="s">
        <v>139</v>
      </c>
      <c r="D75" s="143" t="s">
        <v>112</v>
      </c>
      <c r="E75" s="143" t="s">
        <v>112</v>
      </c>
      <c r="F75" s="179" t="s">
        <v>113</v>
      </c>
      <c r="G75" s="199" t="s">
        <v>127</v>
      </c>
      <c r="H75" s="143" t="s">
        <v>248</v>
      </c>
      <c r="I75" s="143" t="s">
        <v>546</v>
      </c>
      <c r="J75" s="144" t="s">
        <v>116</v>
      </c>
      <c r="K75" s="145">
        <v>57</v>
      </c>
      <c r="L75" s="145">
        <v>570201</v>
      </c>
      <c r="M75" s="146" t="s">
        <v>249</v>
      </c>
      <c r="N75" s="251">
        <v>1701</v>
      </c>
      <c r="O75" s="147">
        <v>1</v>
      </c>
      <c r="P75" s="148">
        <v>0</v>
      </c>
      <c r="Q75" s="148">
        <v>0</v>
      </c>
      <c r="R75" s="149">
        <f t="shared" ref="R75:R103" si="13">+ROUND((T75+V75+X75+Z75+AB75+AD75+AF75+AH75+AJ75+AL75+AN75+AP75),2)</f>
        <v>1000</v>
      </c>
      <c r="S75" s="150">
        <v>0</v>
      </c>
      <c r="T75" s="151">
        <f>+ROUND((SUMIFS(MODIFICACIONES!K:K,MODIFICACIONES!L:L,POA!$T$3,MODIFICACIONES!D:D,POA!A75)+POA!S75),2)</f>
        <v>0</v>
      </c>
      <c r="U75" s="150">
        <v>0</v>
      </c>
      <c r="V75" s="151">
        <f>+ROUND((SUMIFS(MODIFICACIONES!K:K,MODIFICACIONES!L:L,POA!$V$3,MODIFICACIONES!D:D,POA!A75)+POA!U75),2)</f>
        <v>0</v>
      </c>
      <c r="W75" s="150">
        <v>0</v>
      </c>
      <c r="X75" s="151">
        <f>+ROUND((SUMIFS(MODIFICACIONES!K:K,MODIFICACIONES!L:L,POA!$X$3,MODIFICACIONES!D:D,POA!A75)+POA!W75),2)</f>
        <v>0</v>
      </c>
      <c r="Y75" s="150">
        <v>0</v>
      </c>
      <c r="Z75" s="151">
        <f>+ROUND((SUMIFS(MODIFICACIONES!K:K,MODIFICACIONES!L:L,POA!$Z$3,MODIFICACIONES!D:D,POA!A75)+POA!Y75),2)</f>
        <v>0</v>
      </c>
      <c r="AA75" s="150">
        <v>0</v>
      </c>
      <c r="AB75" s="151">
        <f>+ROUND((SUMIFS(MODIFICACIONES!K:K,MODIFICACIONES!L:L,POA!$AB$3,MODIFICACIONES!D:D,POA!A75)+POA!AA75),2)</f>
        <v>0</v>
      </c>
      <c r="AC75" s="150">
        <v>0</v>
      </c>
      <c r="AD75" s="151">
        <f>+ROUND((SUMIFS(MODIFICACIONES!K:K,MODIFICACIONES!L:L,POA!$AD$3,MODIFICACIONES!D:D,POA!A75)+POA!AC75),2)</f>
        <v>0</v>
      </c>
      <c r="AE75" s="150">
        <v>0</v>
      </c>
      <c r="AF75" s="151">
        <f>+ROUND((SUMIFS(MODIFICACIONES!K:K,MODIFICACIONES!L:L,POA!$AF$3,MODIFICACIONES!D:D,POA!A75)+POA!AE75),2)</f>
        <v>0</v>
      </c>
      <c r="AG75" s="150">
        <v>0</v>
      </c>
      <c r="AH75" s="151">
        <f>+ROUND((SUMIFS(MODIFICACIONES!K:K,MODIFICACIONES!L:L,POA!$AH$3,MODIFICACIONES!D:D,POA!A75)+POA!AG75),2)</f>
        <v>0</v>
      </c>
      <c r="AI75" s="150">
        <v>0</v>
      </c>
      <c r="AJ75" s="151">
        <f>+ROUND((SUMIFS(MODIFICACIONES!K:K,MODIFICACIONES!L:L,POA!$AJ$3,MODIFICACIONES!D:D,POA!A75)+POA!AI75),2)</f>
        <v>0</v>
      </c>
      <c r="AK75" s="150">
        <v>0</v>
      </c>
      <c r="AL75" s="151">
        <f>+ROUND((SUMIFS(MODIFICACIONES!K:K,MODIFICACIONES!L:L,POA!$AL$3,MODIFICACIONES!D:D,POA!A75)+POA!AK75),2)</f>
        <v>0</v>
      </c>
      <c r="AM75" s="150">
        <v>0</v>
      </c>
      <c r="AN75" s="151">
        <f>+ROUND((SUMIFS(MODIFICACIONES!K:K,MODIFICACIONES!L:L,POA!$AN$3,MODIFICACIONES!D:D,POA!A75)+POA!AM75),2)</f>
        <v>1000</v>
      </c>
      <c r="AO75" s="150">
        <v>0</v>
      </c>
      <c r="AP75" s="151">
        <f>+ROUND((SUMIFS(MODIFICACIONES!K:K,MODIFICACIONES!L:L,POA!$AP$3,MODIFICACIONES!D:D,POA!A75)+POA!AO75),2)</f>
        <v>0</v>
      </c>
      <c r="AQ75" s="150">
        <v>0</v>
      </c>
      <c r="AR75" s="150">
        <f>+SUMIFS(CERTIFICACIONES!H:H,CERTIFICACIONES!A:A,POA!A75,CERTIFICACIONES!I:I,"ACTIVA")</f>
        <v>0</v>
      </c>
      <c r="AS75" s="150">
        <f>+SUMIFS(CERTIFICACIONES!P:P,CERTIFICACIONES!A:A,POA!A75)</f>
        <v>0</v>
      </c>
      <c r="AT75" s="150">
        <f>+SUMIFS(CERTIFICACIONES!Q:Q,CERTIFICACIONES!A:A,POA!A75)</f>
        <v>0</v>
      </c>
      <c r="AU75" s="150">
        <f>+SUMIFS(CERTIFICACIONES!R:R,CERTIFICACIONES!A:A,POA!A75)</f>
        <v>0</v>
      </c>
      <c r="AV75" s="150">
        <f>+SUMIFS(CERTIFICACIONES!T:T,CERTIFICACIONES!A:A,POA!A75)</f>
        <v>0</v>
      </c>
      <c r="AW75" s="150"/>
      <c r="AX75" s="150">
        <f t="shared" si="8"/>
        <v>1000</v>
      </c>
      <c r="AY75" s="150">
        <f t="shared" si="9"/>
        <v>0</v>
      </c>
      <c r="AZ75" s="150">
        <f t="shared" si="10"/>
        <v>0</v>
      </c>
      <c r="BA75" s="150">
        <f t="shared" si="11"/>
        <v>1000</v>
      </c>
      <c r="BB75" s="150"/>
      <c r="BC75" s="152"/>
      <c r="BD75" s="150"/>
      <c r="BE75" s="163"/>
      <c r="BF75" s="154"/>
      <c r="BG75" s="154"/>
      <c r="BH75" s="156"/>
      <c r="BI75" s="156"/>
      <c r="BJ75" s="176"/>
      <c r="BK75" s="152"/>
      <c r="BL75" s="152"/>
      <c r="BM75" s="152"/>
      <c r="BN75" s="152"/>
      <c r="BO75" s="152"/>
      <c r="BP75" s="174"/>
      <c r="BQ75" s="165"/>
      <c r="BR75" s="175"/>
      <c r="BS75" s="175"/>
      <c r="BT75" s="175"/>
      <c r="BU75" s="175"/>
      <c r="BV75" s="175"/>
      <c r="BW75" s="175"/>
      <c r="BX75" s="41">
        <f t="shared" si="12"/>
        <v>1000</v>
      </c>
    </row>
    <row r="76" spans="1:76" s="293" customFormat="1" ht="13.5" customHeight="1">
      <c r="A76" s="274">
        <v>73</v>
      </c>
      <c r="B76" s="275" t="s">
        <v>110</v>
      </c>
      <c r="C76" s="276" t="s">
        <v>139</v>
      </c>
      <c r="D76" s="276" t="s">
        <v>112</v>
      </c>
      <c r="E76" s="276" t="s">
        <v>112</v>
      </c>
      <c r="F76" s="276" t="s">
        <v>113</v>
      </c>
      <c r="G76" s="277" t="s">
        <v>118</v>
      </c>
      <c r="H76" s="278"/>
      <c r="I76" s="278" t="s">
        <v>547</v>
      </c>
      <c r="J76" s="279" t="s">
        <v>116</v>
      </c>
      <c r="K76" s="280">
        <v>53</v>
      </c>
      <c r="L76" s="280">
        <v>530208</v>
      </c>
      <c r="M76" s="281" t="s">
        <v>548</v>
      </c>
      <c r="N76" s="282">
        <v>1701</v>
      </c>
      <c r="O76" s="283">
        <v>1</v>
      </c>
      <c r="P76" s="284">
        <v>0</v>
      </c>
      <c r="Q76" s="284">
        <v>0</v>
      </c>
      <c r="R76" s="285">
        <f t="shared" si="13"/>
        <v>38000</v>
      </c>
      <c r="S76" s="286">
        <v>0</v>
      </c>
      <c r="T76" s="287">
        <f>+ROUND((SUMIFS(MODIFICACIONES!K:K,MODIFICACIONES!L:L,POA!$T$3,MODIFICACIONES!D:D,POA!A76)+POA!S76),2)</f>
        <v>0</v>
      </c>
      <c r="U76" s="286">
        <v>0</v>
      </c>
      <c r="V76" s="287">
        <f>+ROUND((SUMIFS(MODIFICACIONES!K:K,MODIFICACIONES!L:L,POA!$V$3,MODIFICACIONES!D:D,POA!A76)+POA!U76),2)</f>
        <v>0</v>
      </c>
      <c r="W76" s="286">
        <v>0</v>
      </c>
      <c r="X76" s="287">
        <f>+ROUND((SUMIFS(MODIFICACIONES!K:K,MODIFICACIONES!L:L,POA!$X$3,MODIFICACIONES!D:D,POA!A76)+POA!W76),2)</f>
        <v>0</v>
      </c>
      <c r="Y76" s="286">
        <v>0</v>
      </c>
      <c r="Z76" s="287">
        <f>+ROUND((SUMIFS(MODIFICACIONES!K:K,MODIFICACIONES!L:L,POA!$Z$3,MODIFICACIONES!D:D,POA!A76)+POA!Y76),2)</f>
        <v>0</v>
      </c>
      <c r="AA76" s="286">
        <v>0</v>
      </c>
      <c r="AB76" s="287">
        <f>+ROUND((SUMIFS(MODIFICACIONES!K:K,MODIFICACIONES!L:L,POA!$AB$3,MODIFICACIONES!D:D,POA!A76)+POA!AA76),2)</f>
        <v>0</v>
      </c>
      <c r="AC76" s="286">
        <v>0</v>
      </c>
      <c r="AD76" s="287">
        <f>+ROUND((SUMIFS(MODIFICACIONES!K:K,MODIFICACIONES!L:L,POA!$AD$3,MODIFICACIONES!D:D,POA!A76)+POA!AC76),2)</f>
        <v>0</v>
      </c>
      <c r="AE76" s="286">
        <v>0</v>
      </c>
      <c r="AF76" s="287">
        <f>+ROUND((SUMIFS(MODIFICACIONES!K:K,MODIFICACIONES!L:L,POA!$AF$3,MODIFICACIONES!D:D,POA!A76)+POA!AE76),2)</f>
        <v>0</v>
      </c>
      <c r="AG76" s="286">
        <v>0</v>
      </c>
      <c r="AH76" s="287">
        <f>+ROUND((SUMIFS(MODIFICACIONES!K:K,MODIFICACIONES!L:L,POA!$AH$3,MODIFICACIONES!D:D,POA!A76)+POA!AG76),2)</f>
        <v>0</v>
      </c>
      <c r="AI76" s="286">
        <v>0</v>
      </c>
      <c r="AJ76" s="287">
        <f>+ROUND((SUMIFS(MODIFICACIONES!K:K,MODIFICACIONES!L:L,POA!$AJ$3,MODIFICACIONES!D:D,POA!A76)+POA!AI76),2)</f>
        <v>0</v>
      </c>
      <c r="AK76" s="286">
        <v>0</v>
      </c>
      <c r="AL76" s="287">
        <f>+ROUND((SUMIFS(MODIFICACIONES!K:K,MODIFICACIONES!L:L,POA!$AL$3,MODIFICACIONES!D:D,POA!A76)+POA!AK76),2)</f>
        <v>38000</v>
      </c>
      <c r="AM76" s="286">
        <v>0</v>
      </c>
      <c r="AN76" s="287">
        <f>+ROUND((SUMIFS(MODIFICACIONES!K:K,MODIFICACIONES!L:L,POA!$AN$3,MODIFICACIONES!D:D,POA!A76)+POA!AM76),2)</f>
        <v>0</v>
      </c>
      <c r="AO76" s="286">
        <v>0</v>
      </c>
      <c r="AP76" s="287">
        <f>+ROUND((SUMIFS(MODIFICACIONES!K:K,MODIFICACIONES!L:L,POA!$AP$3,MODIFICACIONES!D:D,POA!A76)+POA!AO76),2)</f>
        <v>0</v>
      </c>
      <c r="AQ76" s="286">
        <v>0</v>
      </c>
      <c r="AR76" s="286">
        <f>+SUMIFS(CERTIFICACIONES!H:H,CERTIFICACIONES!A:A,POA!A76,CERTIFICACIONES!I:I,"ACTIVA")</f>
        <v>0</v>
      </c>
      <c r="AS76" s="286">
        <f>+SUMIFS(CERTIFICACIONES!P:P,CERTIFICACIONES!A:A,POA!A76)</f>
        <v>0</v>
      </c>
      <c r="AT76" s="286">
        <f>+SUMIFS(CERTIFICACIONES!Q:Q,CERTIFICACIONES!A:A,POA!A76)</f>
        <v>0</v>
      </c>
      <c r="AU76" s="286">
        <f>+SUMIFS(CERTIFICACIONES!R:R,CERTIFICACIONES!A:A,POA!A76)</f>
        <v>0</v>
      </c>
      <c r="AV76" s="286">
        <f>+SUMIFS(CERTIFICACIONES!T:T,CERTIFICACIONES!A:A,POA!A76)</f>
        <v>0</v>
      </c>
      <c r="AW76" s="286"/>
      <c r="AX76" s="286">
        <f t="shared" si="8"/>
        <v>38000</v>
      </c>
      <c r="AY76" s="286">
        <f t="shared" si="9"/>
        <v>0</v>
      </c>
      <c r="AZ76" s="286">
        <f t="shared" si="10"/>
        <v>0</v>
      </c>
      <c r="BA76" s="286">
        <f t="shared" si="11"/>
        <v>38000</v>
      </c>
      <c r="BB76" s="286"/>
      <c r="BC76" s="288"/>
      <c r="BD76" s="286"/>
      <c r="BE76" s="289"/>
      <c r="BF76" s="290"/>
      <c r="BG76" s="290"/>
      <c r="BH76" s="286"/>
      <c r="BI76" s="286"/>
      <c r="BJ76" s="288"/>
      <c r="BK76" s="288"/>
      <c r="BL76" s="288"/>
      <c r="BM76" s="288"/>
      <c r="BN76" s="288"/>
      <c r="BO76" s="288"/>
      <c r="BP76" s="276"/>
      <c r="BQ76" s="288"/>
      <c r="BR76" s="291"/>
      <c r="BS76" s="291"/>
      <c r="BT76" s="291"/>
      <c r="BU76" s="291"/>
      <c r="BV76" s="291"/>
      <c r="BW76" s="291"/>
      <c r="BX76" s="292">
        <f t="shared" si="12"/>
        <v>38000</v>
      </c>
    </row>
    <row r="77" spans="1:76" s="293" customFormat="1" ht="13.5" customHeight="1">
      <c r="A77" s="274">
        <v>74</v>
      </c>
      <c r="B77" s="275" t="s">
        <v>110</v>
      </c>
      <c r="C77" s="276" t="s">
        <v>111</v>
      </c>
      <c r="D77" s="276" t="s">
        <v>112</v>
      </c>
      <c r="E77" s="276" t="s">
        <v>112</v>
      </c>
      <c r="F77" s="276" t="s">
        <v>113</v>
      </c>
      <c r="G77" s="277" t="s">
        <v>118</v>
      </c>
      <c r="H77" s="278"/>
      <c r="I77" s="278" t="s">
        <v>549</v>
      </c>
      <c r="J77" s="279" t="s">
        <v>116</v>
      </c>
      <c r="K77" s="280">
        <v>53</v>
      </c>
      <c r="L77" s="280">
        <v>530209</v>
      </c>
      <c r="M77" s="281" t="s">
        <v>550</v>
      </c>
      <c r="N77" s="282">
        <v>1701</v>
      </c>
      <c r="O77" s="283">
        <v>1</v>
      </c>
      <c r="P77" s="284">
        <v>0</v>
      </c>
      <c r="Q77" s="284">
        <v>0</v>
      </c>
      <c r="R77" s="285">
        <f t="shared" si="13"/>
        <v>23000</v>
      </c>
      <c r="S77" s="286">
        <v>0</v>
      </c>
      <c r="T77" s="287">
        <f>+ROUND((SUMIFS(MODIFICACIONES!K:K,MODIFICACIONES!L:L,POA!$T$3,MODIFICACIONES!D:D,POA!A77)+POA!S77),2)</f>
        <v>0</v>
      </c>
      <c r="U77" s="286">
        <v>0</v>
      </c>
      <c r="V77" s="287">
        <f>+ROUND((SUMIFS(MODIFICACIONES!K:K,MODIFICACIONES!L:L,POA!$V$3,MODIFICACIONES!D:D,POA!A77)+POA!U77),2)</f>
        <v>0</v>
      </c>
      <c r="W77" s="286">
        <v>0</v>
      </c>
      <c r="X77" s="287">
        <f>+ROUND((SUMIFS(MODIFICACIONES!K:K,MODIFICACIONES!L:L,POA!$X$3,MODIFICACIONES!D:D,POA!A77)+POA!W77),2)</f>
        <v>0</v>
      </c>
      <c r="Y77" s="286">
        <v>0</v>
      </c>
      <c r="Z77" s="287">
        <f>+ROUND((SUMIFS(MODIFICACIONES!K:K,MODIFICACIONES!L:L,POA!$Z$3,MODIFICACIONES!D:D,POA!A77)+POA!Y77),2)</f>
        <v>0</v>
      </c>
      <c r="AA77" s="286">
        <v>0</v>
      </c>
      <c r="AB77" s="287">
        <f>+ROUND((SUMIFS(MODIFICACIONES!K:K,MODIFICACIONES!L:L,POA!$AB$3,MODIFICACIONES!D:D,POA!A77)+POA!AA77),2)</f>
        <v>0</v>
      </c>
      <c r="AC77" s="286">
        <v>0</v>
      </c>
      <c r="AD77" s="287">
        <f>+ROUND((SUMIFS(MODIFICACIONES!K:K,MODIFICACIONES!L:L,POA!$AD$3,MODIFICACIONES!D:D,POA!A77)+POA!AC77),2)</f>
        <v>0</v>
      </c>
      <c r="AE77" s="286">
        <v>0</v>
      </c>
      <c r="AF77" s="287">
        <f>+ROUND((SUMIFS(MODIFICACIONES!K:K,MODIFICACIONES!L:L,POA!$AF$3,MODIFICACIONES!D:D,POA!A77)+POA!AE77),2)</f>
        <v>0</v>
      </c>
      <c r="AG77" s="286">
        <v>0</v>
      </c>
      <c r="AH77" s="287">
        <f>+ROUND((SUMIFS(MODIFICACIONES!K:K,MODIFICACIONES!L:L,POA!$AH$3,MODIFICACIONES!D:D,POA!A77)+POA!AG77),2)</f>
        <v>0</v>
      </c>
      <c r="AI77" s="286">
        <v>0</v>
      </c>
      <c r="AJ77" s="287">
        <f>+ROUND((SUMIFS(MODIFICACIONES!K:K,MODIFICACIONES!L:L,POA!$AJ$3,MODIFICACIONES!D:D,POA!A77)+POA!AI77),2)</f>
        <v>0</v>
      </c>
      <c r="AK77" s="286">
        <v>0</v>
      </c>
      <c r="AL77" s="287">
        <f>+ROUND((SUMIFS(MODIFICACIONES!K:K,MODIFICACIONES!L:L,POA!$AL$3,MODIFICACIONES!D:D,POA!A77)+POA!AK77),2)</f>
        <v>0</v>
      </c>
      <c r="AM77" s="286">
        <v>0</v>
      </c>
      <c r="AN77" s="287">
        <f>+ROUND((SUMIFS(MODIFICACIONES!K:K,MODIFICACIONES!L:L,POA!$AN$3,MODIFICACIONES!D:D,POA!A77)+POA!AM77),2)</f>
        <v>23000</v>
      </c>
      <c r="AO77" s="286">
        <v>0</v>
      </c>
      <c r="AP77" s="287">
        <f>+ROUND((SUMIFS(MODIFICACIONES!K:K,MODIFICACIONES!L:L,POA!$AP$3,MODIFICACIONES!D:D,POA!A77)+POA!AO77),2)</f>
        <v>0</v>
      </c>
      <c r="AQ77" s="286">
        <v>0</v>
      </c>
      <c r="AR77" s="286">
        <f>+SUMIFS(CERTIFICACIONES!H:H,CERTIFICACIONES!A:A,POA!A77,CERTIFICACIONES!I:I,"ACTIVA")</f>
        <v>0</v>
      </c>
      <c r="AS77" s="286">
        <f>+SUMIFS(CERTIFICACIONES!P:P,CERTIFICACIONES!A:A,POA!A77)</f>
        <v>0</v>
      </c>
      <c r="AT77" s="286">
        <f>+SUMIFS(CERTIFICACIONES!Q:Q,CERTIFICACIONES!A:A,POA!A77)</f>
        <v>0</v>
      </c>
      <c r="AU77" s="286">
        <f>+SUMIFS(CERTIFICACIONES!R:R,CERTIFICACIONES!A:A,POA!A77)</f>
        <v>0</v>
      </c>
      <c r="AV77" s="286">
        <f>+SUMIFS(CERTIFICACIONES!T:T,CERTIFICACIONES!A:A,POA!A77)</f>
        <v>0</v>
      </c>
      <c r="AW77" s="286"/>
      <c r="AX77" s="286">
        <f t="shared" si="8"/>
        <v>23000</v>
      </c>
      <c r="AY77" s="286">
        <f t="shared" si="9"/>
        <v>0</v>
      </c>
      <c r="AZ77" s="286">
        <f t="shared" si="10"/>
        <v>0</v>
      </c>
      <c r="BA77" s="286">
        <f t="shared" si="11"/>
        <v>23000</v>
      </c>
      <c r="BB77" s="286"/>
      <c r="BC77" s="288"/>
      <c r="BD77" s="286"/>
      <c r="BE77" s="289"/>
      <c r="BF77" s="290"/>
      <c r="BG77" s="289"/>
      <c r="BH77" s="286"/>
      <c r="BI77" s="286"/>
      <c r="BJ77" s="288"/>
      <c r="BK77" s="288"/>
      <c r="BL77" s="288"/>
      <c r="BM77" s="288"/>
      <c r="BN77" s="288"/>
      <c r="BO77" s="288"/>
      <c r="BP77" s="276"/>
      <c r="BQ77" s="276"/>
      <c r="BR77" s="291"/>
      <c r="BS77" s="291"/>
      <c r="BT77" s="291"/>
      <c r="BU77" s="291"/>
      <c r="BV77" s="291"/>
      <c r="BW77" s="291"/>
      <c r="BX77" s="292">
        <f t="shared" si="12"/>
        <v>23000</v>
      </c>
    </row>
    <row r="78" spans="1:76" ht="13.5" customHeight="1">
      <c r="A78" s="76">
        <v>75</v>
      </c>
      <c r="B78" s="142"/>
      <c r="C78" s="143"/>
      <c r="D78" s="143"/>
      <c r="E78" s="143"/>
      <c r="F78" s="143"/>
      <c r="G78" s="143"/>
      <c r="H78" s="143"/>
      <c r="I78" s="143"/>
      <c r="J78" s="144"/>
      <c r="K78" s="145" t="str">
        <f t="shared" ref="K78:K103" si="14">+MID(L78,1,2)</f>
        <v/>
      </c>
      <c r="L78" s="145"/>
      <c r="M78" s="146"/>
      <c r="N78" s="145"/>
      <c r="O78" s="147"/>
      <c r="P78" s="148"/>
      <c r="Q78" s="148"/>
      <c r="R78" s="149">
        <f t="shared" si="13"/>
        <v>0</v>
      </c>
      <c r="S78" s="150">
        <v>0</v>
      </c>
      <c r="T78" s="151">
        <f>+ROUND((SUMIFS(MODIFICACIONES!K:K,MODIFICACIONES!L:L,POA!$T$3,MODIFICACIONES!D:D,POA!A78)+POA!S78),2)</f>
        <v>0</v>
      </c>
      <c r="U78" s="150">
        <v>0</v>
      </c>
      <c r="V78" s="151">
        <f>+ROUND((SUMIFS(MODIFICACIONES!K:K,MODIFICACIONES!L:L,POA!$V$3,MODIFICACIONES!D:D,POA!A78)+POA!U78),2)</f>
        <v>0</v>
      </c>
      <c r="W78" s="150">
        <v>0</v>
      </c>
      <c r="X78" s="151">
        <f>+ROUND((SUMIFS(MODIFICACIONES!K:K,MODIFICACIONES!L:L,POA!$X$3,MODIFICACIONES!D:D,POA!A78)+POA!W78),2)</f>
        <v>0</v>
      </c>
      <c r="Y78" s="150">
        <v>0</v>
      </c>
      <c r="Z78" s="151">
        <f>+ROUND((SUMIFS(MODIFICACIONES!K:K,MODIFICACIONES!L:L,POA!$Z$3,MODIFICACIONES!D:D,POA!A78)+POA!Y78),2)</f>
        <v>0</v>
      </c>
      <c r="AA78" s="150">
        <v>0</v>
      </c>
      <c r="AB78" s="151">
        <f>+ROUND((SUMIFS(MODIFICACIONES!K:K,MODIFICACIONES!L:L,POA!$AB$3,MODIFICACIONES!D:D,POA!A78)+POA!AA78),2)</f>
        <v>0</v>
      </c>
      <c r="AC78" s="150">
        <v>0</v>
      </c>
      <c r="AD78" s="151">
        <f>+ROUND((SUMIFS(MODIFICACIONES!K:K,MODIFICACIONES!L:L,POA!$AD$3,MODIFICACIONES!D:D,POA!A78)+POA!AC78),2)</f>
        <v>0</v>
      </c>
      <c r="AE78" s="150">
        <v>0</v>
      </c>
      <c r="AF78" s="151">
        <f>+ROUND((SUMIFS(MODIFICACIONES!K:K,MODIFICACIONES!L:L,POA!$AF$3,MODIFICACIONES!D:D,POA!A78)+POA!AE78),2)</f>
        <v>0</v>
      </c>
      <c r="AG78" s="150">
        <v>0</v>
      </c>
      <c r="AH78" s="151">
        <f>+ROUND((SUMIFS(MODIFICACIONES!K:K,MODIFICACIONES!L:L,POA!$AH$3,MODIFICACIONES!D:D,POA!A78)+POA!AG78),2)</f>
        <v>0</v>
      </c>
      <c r="AI78" s="150">
        <v>0</v>
      </c>
      <c r="AJ78" s="151">
        <f>+ROUND((SUMIFS(MODIFICACIONES!K:K,MODIFICACIONES!L:L,POA!$AJ$3,MODIFICACIONES!D:D,POA!A78)+POA!AI78),2)</f>
        <v>0</v>
      </c>
      <c r="AK78" s="150">
        <v>0</v>
      </c>
      <c r="AL78" s="151">
        <f>+ROUND((SUMIFS(MODIFICACIONES!K:K,MODIFICACIONES!L:L,POA!$AL$3,MODIFICACIONES!D:D,POA!A78)+POA!AK78),2)</f>
        <v>0</v>
      </c>
      <c r="AM78" s="150">
        <v>0</v>
      </c>
      <c r="AN78" s="151">
        <f>+ROUND((SUMIFS(MODIFICACIONES!K:K,MODIFICACIONES!L:L,POA!$AN$3,MODIFICACIONES!D:D,POA!A78)+POA!AM78),2)</f>
        <v>0</v>
      </c>
      <c r="AO78" s="150">
        <v>0</v>
      </c>
      <c r="AP78" s="151">
        <f>+ROUND((SUMIFS(MODIFICACIONES!K:K,MODIFICACIONES!L:L,POA!$AP$3,MODIFICACIONES!D:D,POA!A78)+POA!AO78),2)</f>
        <v>0</v>
      </c>
      <c r="AQ78" s="150">
        <v>0</v>
      </c>
      <c r="AR78" s="150">
        <f>+SUMIFS(CERTIFICACIONES!H:H,CERTIFICACIONES!A:A,POA!A78,CERTIFICACIONES!I:I,"ACTIVA")</f>
        <v>0</v>
      </c>
      <c r="AS78" s="150">
        <f>+SUMIFS(CERTIFICACIONES!P:P,CERTIFICACIONES!A:A,POA!A78)</f>
        <v>0</v>
      </c>
      <c r="AT78" s="150">
        <f>+SUMIFS(CERTIFICACIONES!Q:Q,CERTIFICACIONES!A:A,POA!A78)</f>
        <v>0</v>
      </c>
      <c r="AU78" s="150">
        <f>+SUMIFS(CERTIFICACIONES!R:R,CERTIFICACIONES!A:A,POA!A78)</f>
        <v>0</v>
      </c>
      <c r="AV78" s="150">
        <f>+SUMIFS(CERTIFICACIONES!T:T,CERTIFICACIONES!A:A,POA!A78)</f>
        <v>0</v>
      </c>
      <c r="AW78" s="150"/>
      <c r="AX78" s="150">
        <f t="shared" si="8"/>
        <v>0</v>
      </c>
      <c r="AY78" s="150">
        <f t="shared" si="9"/>
        <v>0</v>
      </c>
      <c r="AZ78" s="150">
        <f t="shared" si="10"/>
        <v>0</v>
      </c>
      <c r="BA78" s="150">
        <f t="shared" si="11"/>
        <v>0</v>
      </c>
      <c r="BB78" s="150"/>
      <c r="BC78" s="152"/>
      <c r="BD78" s="150"/>
      <c r="BE78" s="153"/>
      <c r="BF78" s="153"/>
      <c r="BG78" s="156"/>
      <c r="BH78" s="156"/>
      <c r="BI78" s="156"/>
      <c r="BJ78" s="155"/>
      <c r="BK78" s="155"/>
      <c r="BL78" s="155"/>
      <c r="BM78" s="155"/>
      <c r="BN78" s="155"/>
      <c r="BO78" s="155"/>
      <c r="BP78" s="171"/>
      <c r="BQ78" s="171"/>
      <c r="BR78" s="172"/>
      <c r="BS78" s="172"/>
      <c r="BT78" s="172"/>
      <c r="BU78" s="172"/>
      <c r="BV78" s="172"/>
      <c r="BW78" s="172"/>
      <c r="BX78" s="41">
        <f t="shared" si="12"/>
        <v>0</v>
      </c>
    </row>
    <row r="79" spans="1:76" ht="13.5" customHeight="1">
      <c r="A79" s="76">
        <v>76</v>
      </c>
      <c r="B79" s="142"/>
      <c r="C79" s="143"/>
      <c r="D79" s="143"/>
      <c r="E79" s="143"/>
      <c r="F79" s="143"/>
      <c r="G79" s="143"/>
      <c r="H79" s="143"/>
      <c r="I79" s="143"/>
      <c r="J79" s="144"/>
      <c r="K79" s="145" t="str">
        <f t="shared" si="14"/>
        <v/>
      </c>
      <c r="L79" s="145"/>
      <c r="M79" s="146"/>
      <c r="N79" s="145"/>
      <c r="O79" s="147"/>
      <c r="P79" s="148"/>
      <c r="Q79" s="148"/>
      <c r="R79" s="149">
        <f t="shared" si="13"/>
        <v>0</v>
      </c>
      <c r="S79" s="150">
        <v>0</v>
      </c>
      <c r="T79" s="151">
        <f>+ROUND((SUMIFS(MODIFICACIONES!K:K,MODIFICACIONES!L:L,POA!$T$3,MODIFICACIONES!D:D,POA!A79)+POA!S79),2)</f>
        <v>0</v>
      </c>
      <c r="U79" s="150">
        <v>0</v>
      </c>
      <c r="V79" s="151">
        <f>+ROUND((SUMIFS(MODIFICACIONES!K:K,MODIFICACIONES!L:L,POA!$V$3,MODIFICACIONES!D:D,POA!A79)+POA!U79),2)</f>
        <v>0</v>
      </c>
      <c r="W79" s="150">
        <v>0</v>
      </c>
      <c r="X79" s="151">
        <f>+ROUND((SUMIFS(MODIFICACIONES!K:K,MODIFICACIONES!L:L,POA!$X$3,MODIFICACIONES!D:D,POA!A79)+POA!W79),2)</f>
        <v>0</v>
      </c>
      <c r="Y79" s="150">
        <v>0</v>
      </c>
      <c r="Z79" s="151">
        <f>+ROUND((SUMIFS(MODIFICACIONES!K:K,MODIFICACIONES!L:L,POA!$Z$3,MODIFICACIONES!D:D,POA!A79)+POA!Y79),2)</f>
        <v>0</v>
      </c>
      <c r="AA79" s="150">
        <v>0</v>
      </c>
      <c r="AB79" s="151">
        <f>+ROUND((SUMIFS(MODIFICACIONES!K:K,MODIFICACIONES!L:L,POA!$AB$3,MODIFICACIONES!D:D,POA!A79)+POA!AA79),2)</f>
        <v>0</v>
      </c>
      <c r="AC79" s="150">
        <v>0</v>
      </c>
      <c r="AD79" s="151">
        <f>+ROUND((SUMIFS(MODIFICACIONES!K:K,MODIFICACIONES!L:L,POA!$AD$3,MODIFICACIONES!D:D,POA!A79)+POA!AC79),2)</f>
        <v>0</v>
      </c>
      <c r="AE79" s="150">
        <v>0</v>
      </c>
      <c r="AF79" s="151">
        <f>+ROUND((SUMIFS(MODIFICACIONES!K:K,MODIFICACIONES!L:L,POA!$AF$3,MODIFICACIONES!D:D,POA!A79)+POA!AE79),2)</f>
        <v>0</v>
      </c>
      <c r="AG79" s="150">
        <v>0</v>
      </c>
      <c r="AH79" s="151">
        <f>+ROUND((SUMIFS(MODIFICACIONES!K:K,MODIFICACIONES!L:L,POA!$AH$3,MODIFICACIONES!D:D,POA!A79)+POA!AG79),2)</f>
        <v>0</v>
      </c>
      <c r="AI79" s="150">
        <v>0</v>
      </c>
      <c r="AJ79" s="151">
        <f>+ROUND((SUMIFS(MODIFICACIONES!K:K,MODIFICACIONES!L:L,POA!$AJ$3,MODIFICACIONES!D:D,POA!A79)+POA!AI79),2)</f>
        <v>0</v>
      </c>
      <c r="AK79" s="150">
        <v>0</v>
      </c>
      <c r="AL79" s="151">
        <f>+ROUND((SUMIFS(MODIFICACIONES!K:K,MODIFICACIONES!L:L,POA!$AL$3,MODIFICACIONES!D:D,POA!A79)+POA!AK79),2)</f>
        <v>0</v>
      </c>
      <c r="AM79" s="150">
        <v>0</v>
      </c>
      <c r="AN79" s="151">
        <f>+ROUND((SUMIFS(MODIFICACIONES!K:K,MODIFICACIONES!L:L,POA!$AN$3,MODIFICACIONES!D:D,POA!A79)+POA!AM79),2)</f>
        <v>0</v>
      </c>
      <c r="AO79" s="150">
        <v>0</v>
      </c>
      <c r="AP79" s="151">
        <f>+ROUND((SUMIFS(MODIFICACIONES!K:K,MODIFICACIONES!L:L,POA!$AP$3,MODIFICACIONES!D:D,POA!A79)+POA!AO79),2)</f>
        <v>0</v>
      </c>
      <c r="AQ79" s="150">
        <v>0</v>
      </c>
      <c r="AR79" s="150">
        <f>+SUMIFS(CERTIFICACIONES!H:H,CERTIFICACIONES!A:A,POA!A79,CERTIFICACIONES!I:I,"ACTIVA")</f>
        <v>0</v>
      </c>
      <c r="AS79" s="150">
        <f>+SUMIFS(CERTIFICACIONES!P:P,CERTIFICACIONES!A:A,POA!A79)</f>
        <v>0</v>
      </c>
      <c r="AT79" s="150">
        <f>+SUMIFS(CERTIFICACIONES!Q:Q,CERTIFICACIONES!A:A,POA!A79)</f>
        <v>0</v>
      </c>
      <c r="AU79" s="150">
        <f>+SUMIFS(CERTIFICACIONES!R:R,CERTIFICACIONES!A:A,POA!A79)</f>
        <v>0</v>
      </c>
      <c r="AV79" s="150">
        <f>+SUMIFS(CERTIFICACIONES!T:T,CERTIFICACIONES!A:A,POA!A79)</f>
        <v>0</v>
      </c>
      <c r="AW79" s="150"/>
      <c r="AX79" s="150">
        <f t="shared" si="8"/>
        <v>0</v>
      </c>
      <c r="AY79" s="150">
        <f t="shared" si="9"/>
        <v>0</v>
      </c>
      <c r="AZ79" s="150">
        <f t="shared" si="10"/>
        <v>0</v>
      </c>
      <c r="BA79" s="150">
        <f t="shared" si="11"/>
        <v>0</v>
      </c>
      <c r="BB79" s="150"/>
      <c r="BC79" s="152"/>
      <c r="BD79" s="150"/>
      <c r="BE79" s="153"/>
      <c r="BF79" s="154"/>
      <c r="BG79" s="153"/>
      <c r="BH79" s="156"/>
      <c r="BI79" s="156"/>
      <c r="BJ79" s="155"/>
      <c r="BK79" s="155"/>
      <c r="BL79" s="155"/>
      <c r="BM79" s="155"/>
      <c r="BN79" s="155"/>
      <c r="BO79" s="155"/>
      <c r="BP79" s="171"/>
      <c r="BQ79" s="171"/>
      <c r="BR79" s="172"/>
      <c r="BS79" s="172"/>
      <c r="BT79" s="172"/>
      <c r="BU79" s="172"/>
      <c r="BV79" s="172"/>
      <c r="BW79" s="172"/>
      <c r="BX79" s="41">
        <f t="shared" si="12"/>
        <v>0</v>
      </c>
    </row>
    <row r="80" spans="1:76" ht="13.5" customHeight="1">
      <c r="A80" s="76">
        <v>77</v>
      </c>
      <c r="B80" s="142"/>
      <c r="C80" s="143"/>
      <c r="D80" s="143"/>
      <c r="E80" s="143"/>
      <c r="F80" s="143"/>
      <c r="G80" s="143"/>
      <c r="H80" s="143"/>
      <c r="I80" s="143"/>
      <c r="J80" s="144"/>
      <c r="K80" s="145" t="str">
        <f t="shared" si="14"/>
        <v/>
      </c>
      <c r="L80" s="145"/>
      <c r="M80" s="146"/>
      <c r="N80" s="145"/>
      <c r="O80" s="147"/>
      <c r="P80" s="148"/>
      <c r="Q80" s="148"/>
      <c r="R80" s="149">
        <f t="shared" si="13"/>
        <v>0</v>
      </c>
      <c r="S80" s="150">
        <v>0</v>
      </c>
      <c r="T80" s="151">
        <f>+ROUND((SUMIFS(MODIFICACIONES!K:K,MODIFICACIONES!L:L,POA!$T$3,MODIFICACIONES!D:D,POA!A80)+POA!S80),2)</f>
        <v>0</v>
      </c>
      <c r="U80" s="150">
        <v>0</v>
      </c>
      <c r="V80" s="151">
        <f>+ROUND((SUMIFS(MODIFICACIONES!K:K,MODIFICACIONES!L:L,POA!$V$3,MODIFICACIONES!D:D,POA!A80)+POA!U80),2)</f>
        <v>0</v>
      </c>
      <c r="W80" s="150">
        <v>0</v>
      </c>
      <c r="X80" s="151">
        <f>+ROUND((SUMIFS(MODIFICACIONES!K:K,MODIFICACIONES!L:L,POA!$X$3,MODIFICACIONES!D:D,POA!A80)+POA!W80),2)</f>
        <v>0</v>
      </c>
      <c r="Y80" s="150">
        <v>0</v>
      </c>
      <c r="Z80" s="151">
        <f>+ROUND((SUMIFS(MODIFICACIONES!K:K,MODIFICACIONES!L:L,POA!$Z$3,MODIFICACIONES!D:D,POA!A80)+POA!Y80),2)</f>
        <v>0</v>
      </c>
      <c r="AA80" s="150">
        <v>0</v>
      </c>
      <c r="AB80" s="151">
        <f>+ROUND((SUMIFS(MODIFICACIONES!K:K,MODIFICACIONES!L:L,POA!$AB$3,MODIFICACIONES!D:D,POA!A80)+POA!AA80),2)</f>
        <v>0</v>
      </c>
      <c r="AC80" s="150">
        <v>0</v>
      </c>
      <c r="AD80" s="151">
        <f>+ROUND((SUMIFS(MODIFICACIONES!K:K,MODIFICACIONES!L:L,POA!$AD$3,MODIFICACIONES!D:D,POA!A80)+POA!AC80),2)</f>
        <v>0</v>
      </c>
      <c r="AE80" s="150">
        <v>0</v>
      </c>
      <c r="AF80" s="151">
        <f>+ROUND((SUMIFS(MODIFICACIONES!K:K,MODIFICACIONES!L:L,POA!$AF$3,MODIFICACIONES!D:D,POA!A80)+POA!AE80),2)</f>
        <v>0</v>
      </c>
      <c r="AG80" s="150">
        <v>0</v>
      </c>
      <c r="AH80" s="151">
        <f>+ROUND((SUMIFS(MODIFICACIONES!K:K,MODIFICACIONES!L:L,POA!$AH$3,MODIFICACIONES!D:D,POA!A80)+POA!AG80),2)</f>
        <v>0</v>
      </c>
      <c r="AI80" s="150">
        <v>0</v>
      </c>
      <c r="AJ80" s="151">
        <f>+ROUND((SUMIFS(MODIFICACIONES!K:K,MODIFICACIONES!L:L,POA!$AJ$3,MODIFICACIONES!D:D,POA!A80)+POA!AI80),2)</f>
        <v>0</v>
      </c>
      <c r="AK80" s="150">
        <v>0</v>
      </c>
      <c r="AL80" s="151">
        <f>+ROUND((SUMIFS(MODIFICACIONES!K:K,MODIFICACIONES!L:L,POA!$AL$3,MODIFICACIONES!D:D,POA!A80)+POA!AK80),2)</f>
        <v>0</v>
      </c>
      <c r="AM80" s="150">
        <v>0</v>
      </c>
      <c r="AN80" s="151">
        <f>+ROUND((SUMIFS(MODIFICACIONES!K:K,MODIFICACIONES!L:L,POA!$AN$3,MODIFICACIONES!D:D,POA!A80)+POA!AM80),2)</f>
        <v>0</v>
      </c>
      <c r="AO80" s="150">
        <v>0</v>
      </c>
      <c r="AP80" s="151">
        <f>+ROUND((SUMIFS(MODIFICACIONES!K:K,MODIFICACIONES!L:L,POA!$AP$3,MODIFICACIONES!D:D,POA!A80)+POA!AO80),2)</f>
        <v>0</v>
      </c>
      <c r="AQ80" s="150">
        <v>0</v>
      </c>
      <c r="AR80" s="150">
        <f>+SUMIFS(CERTIFICACIONES!H:H,CERTIFICACIONES!A:A,POA!A80,CERTIFICACIONES!I:I,"ACTIVA")</f>
        <v>0</v>
      </c>
      <c r="AS80" s="150">
        <f>+SUMIFS(CERTIFICACIONES!P:P,CERTIFICACIONES!A:A,POA!A80)</f>
        <v>0</v>
      </c>
      <c r="AT80" s="150">
        <f>+SUMIFS(CERTIFICACIONES!Q:Q,CERTIFICACIONES!A:A,POA!A80)</f>
        <v>0</v>
      </c>
      <c r="AU80" s="150">
        <f>+SUMIFS(CERTIFICACIONES!R:R,CERTIFICACIONES!A:A,POA!A80)</f>
        <v>0</v>
      </c>
      <c r="AV80" s="150">
        <f>+SUMIFS(CERTIFICACIONES!T:T,CERTIFICACIONES!A:A,POA!A80)</f>
        <v>0</v>
      </c>
      <c r="AW80" s="150"/>
      <c r="AX80" s="150">
        <f t="shared" si="8"/>
        <v>0</v>
      </c>
      <c r="AY80" s="150">
        <f t="shared" si="9"/>
        <v>0</v>
      </c>
      <c r="AZ80" s="150">
        <f t="shared" si="10"/>
        <v>0</v>
      </c>
      <c r="BA80" s="150">
        <f t="shared" si="11"/>
        <v>0</v>
      </c>
      <c r="BB80" s="150"/>
      <c r="BC80" s="152"/>
      <c r="BD80" s="150"/>
      <c r="BE80" s="153"/>
      <c r="BF80" s="153"/>
      <c r="BG80" s="156"/>
      <c r="BH80" s="156"/>
      <c r="BI80" s="156"/>
      <c r="BJ80" s="155"/>
      <c r="BK80" s="155"/>
      <c r="BL80" s="155"/>
      <c r="BM80" s="155"/>
      <c r="BN80" s="155"/>
      <c r="BO80" s="155"/>
      <c r="BP80" s="171"/>
      <c r="BQ80" s="171"/>
      <c r="BR80" s="172"/>
      <c r="BS80" s="172"/>
      <c r="BT80" s="172"/>
      <c r="BU80" s="172"/>
      <c r="BV80" s="172"/>
      <c r="BW80" s="172"/>
      <c r="BX80" s="41">
        <f t="shared" si="12"/>
        <v>0</v>
      </c>
    </row>
    <row r="81" spans="1:76" ht="13.5" customHeight="1">
      <c r="A81" s="76">
        <v>78</v>
      </c>
      <c r="B81" s="142"/>
      <c r="C81" s="143"/>
      <c r="D81" s="143"/>
      <c r="E81" s="143"/>
      <c r="F81" s="143"/>
      <c r="G81" s="143"/>
      <c r="H81" s="143"/>
      <c r="I81" s="143"/>
      <c r="J81" s="144"/>
      <c r="K81" s="145" t="str">
        <f t="shared" si="14"/>
        <v/>
      </c>
      <c r="L81" s="145"/>
      <c r="M81" s="146"/>
      <c r="N81" s="145"/>
      <c r="O81" s="147"/>
      <c r="P81" s="148"/>
      <c r="Q81" s="148"/>
      <c r="R81" s="149">
        <f t="shared" si="13"/>
        <v>0</v>
      </c>
      <c r="S81" s="150">
        <v>0</v>
      </c>
      <c r="T81" s="151">
        <f>+ROUND((SUMIFS(MODIFICACIONES!K:K,MODIFICACIONES!L:L,POA!$T$3,MODIFICACIONES!D:D,POA!A81)+POA!S81),2)</f>
        <v>0</v>
      </c>
      <c r="U81" s="150">
        <v>0</v>
      </c>
      <c r="V81" s="151">
        <f>+ROUND((SUMIFS(MODIFICACIONES!K:K,MODIFICACIONES!L:L,POA!$V$3,MODIFICACIONES!D:D,POA!A81)+POA!U81),2)</f>
        <v>0</v>
      </c>
      <c r="W81" s="150">
        <v>0</v>
      </c>
      <c r="X81" s="151">
        <f>+ROUND((SUMIFS(MODIFICACIONES!K:K,MODIFICACIONES!L:L,POA!$X$3,MODIFICACIONES!D:D,POA!A81)+POA!W81),2)</f>
        <v>0</v>
      </c>
      <c r="Y81" s="150">
        <v>0</v>
      </c>
      <c r="Z81" s="151">
        <f>+ROUND((SUMIFS(MODIFICACIONES!K:K,MODIFICACIONES!L:L,POA!$Z$3,MODIFICACIONES!D:D,POA!A81)+POA!Y81),2)</f>
        <v>0</v>
      </c>
      <c r="AA81" s="150">
        <v>0</v>
      </c>
      <c r="AB81" s="151">
        <f>+ROUND((SUMIFS(MODIFICACIONES!K:K,MODIFICACIONES!L:L,POA!$AB$3,MODIFICACIONES!D:D,POA!A81)+POA!AA81),2)</f>
        <v>0</v>
      </c>
      <c r="AC81" s="150">
        <v>0</v>
      </c>
      <c r="AD81" s="151">
        <f>+ROUND((SUMIFS(MODIFICACIONES!K:K,MODIFICACIONES!L:L,POA!$AD$3,MODIFICACIONES!D:D,POA!A81)+POA!AC81),2)</f>
        <v>0</v>
      </c>
      <c r="AE81" s="150">
        <v>0</v>
      </c>
      <c r="AF81" s="151">
        <f>+ROUND((SUMIFS(MODIFICACIONES!K:K,MODIFICACIONES!L:L,POA!$AF$3,MODIFICACIONES!D:D,POA!A81)+POA!AE81),2)</f>
        <v>0</v>
      </c>
      <c r="AG81" s="150">
        <v>0</v>
      </c>
      <c r="AH81" s="151">
        <f>+ROUND((SUMIFS(MODIFICACIONES!K:K,MODIFICACIONES!L:L,POA!$AH$3,MODIFICACIONES!D:D,POA!A81)+POA!AG81),2)</f>
        <v>0</v>
      </c>
      <c r="AI81" s="150">
        <v>0</v>
      </c>
      <c r="AJ81" s="151">
        <f>+ROUND((SUMIFS(MODIFICACIONES!K:K,MODIFICACIONES!L:L,POA!$AJ$3,MODIFICACIONES!D:D,POA!A81)+POA!AI81),2)</f>
        <v>0</v>
      </c>
      <c r="AK81" s="150">
        <v>0</v>
      </c>
      <c r="AL81" s="151">
        <f>+ROUND((SUMIFS(MODIFICACIONES!K:K,MODIFICACIONES!L:L,POA!$AL$3,MODIFICACIONES!D:D,POA!A81)+POA!AK81),2)</f>
        <v>0</v>
      </c>
      <c r="AM81" s="150">
        <v>0</v>
      </c>
      <c r="AN81" s="151">
        <f>+ROUND((SUMIFS(MODIFICACIONES!K:K,MODIFICACIONES!L:L,POA!$AN$3,MODIFICACIONES!D:D,POA!A81)+POA!AM81),2)</f>
        <v>0</v>
      </c>
      <c r="AO81" s="150">
        <v>0</v>
      </c>
      <c r="AP81" s="151">
        <f>+ROUND((SUMIFS(MODIFICACIONES!K:K,MODIFICACIONES!L:L,POA!$AP$3,MODIFICACIONES!D:D,POA!A81)+POA!AO81),2)</f>
        <v>0</v>
      </c>
      <c r="AQ81" s="150">
        <v>0</v>
      </c>
      <c r="AR81" s="150">
        <f>+SUMIFS(CERTIFICACIONES!H:H,CERTIFICACIONES!A:A,POA!A81,CERTIFICACIONES!I:I,"ACTIVA")</f>
        <v>0</v>
      </c>
      <c r="AS81" s="150">
        <f>+SUMIFS(CERTIFICACIONES!P:P,CERTIFICACIONES!A:A,POA!A81)</f>
        <v>0</v>
      </c>
      <c r="AT81" s="150">
        <f>+SUMIFS(CERTIFICACIONES!Q:Q,CERTIFICACIONES!A:A,POA!A81)</f>
        <v>0</v>
      </c>
      <c r="AU81" s="150">
        <f>+SUMIFS(CERTIFICACIONES!R:R,CERTIFICACIONES!A:A,POA!A81)</f>
        <v>0</v>
      </c>
      <c r="AV81" s="150">
        <f>+SUMIFS(CERTIFICACIONES!T:T,CERTIFICACIONES!A:A,POA!A81)</f>
        <v>0</v>
      </c>
      <c r="AW81" s="150"/>
      <c r="AX81" s="150">
        <f t="shared" si="8"/>
        <v>0</v>
      </c>
      <c r="AY81" s="150">
        <f t="shared" si="9"/>
        <v>0</v>
      </c>
      <c r="AZ81" s="150">
        <f t="shared" si="10"/>
        <v>0</v>
      </c>
      <c r="BA81" s="150">
        <f t="shared" si="11"/>
        <v>0</v>
      </c>
      <c r="BB81" s="150"/>
      <c r="BC81" s="152"/>
      <c r="BD81" s="150"/>
      <c r="BE81" s="153"/>
      <c r="BF81" s="154"/>
      <c r="BG81" s="153"/>
      <c r="BH81" s="156"/>
      <c r="BI81" s="156"/>
      <c r="BJ81" s="155"/>
      <c r="BK81" s="155"/>
      <c r="BL81" s="155"/>
      <c r="BM81" s="155"/>
      <c r="BN81" s="155"/>
      <c r="BO81" s="155"/>
      <c r="BP81" s="171"/>
      <c r="BQ81" s="171"/>
      <c r="BR81" s="172"/>
      <c r="BS81" s="172"/>
      <c r="BT81" s="172"/>
      <c r="BU81" s="172"/>
      <c r="BV81" s="172"/>
      <c r="BW81" s="172"/>
      <c r="BX81" s="41">
        <f t="shared" si="12"/>
        <v>0</v>
      </c>
    </row>
    <row r="82" spans="1:76" ht="13.5" customHeight="1">
      <c r="A82" s="76">
        <v>79</v>
      </c>
      <c r="B82" s="142"/>
      <c r="C82" s="143"/>
      <c r="D82" s="143"/>
      <c r="E82" s="143"/>
      <c r="F82" s="143"/>
      <c r="G82" s="143"/>
      <c r="H82" s="143"/>
      <c r="I82" s="143"/>
      <c r="J82" s="144"/>
      <c r="K82" s="145" t="str">
        <f t="shared" si="14"/>
        <v/>
      </c>
      <c r="L82" s="145"/>
      <c r="M82" s="146"/>
      <c r="N82" s="145"/>
      <c r="O82" s="147"/>
      <c r="P82" s="148"/>
      <c r="Q82" s="148"/>
      <c r="R82" s="149">
        <f t="shared" si="13"/>
        <v>0</v>
      </c>
      <c r="S82" s="150">
        <v>0</v>
      </c>
      <c r="T82" s="151">
        <f>+ROUND((SUMIFS(MODIFICACIONES!K:K,MODIFICACIONES!L:L,POA!$T$3,MODIFICACIONES!D:D,POA!A82)+POA!S82),2)</f>
        <v>0</v>
      </c>
      <c r="U82" s="150">
        <v>0</v>
      </c>
      <c r="V82" s="151">
        <f>+ROUND((SUMIFS(MODIFICACIONES!K:K,MODIFICACIONES!L:L,POA!$V$3,MODIFICACIONES!D:D,POA!A82)+POA!U82),2)</f>
        <v>0</v>
      </c>
      <c r="W82" s="150">
        <v>0</v>
      </c>
      <c r="X82" s="151">
        <f>+ROUND((SUMIFS(MODIFICACIONES!K:K,MODIFICACIONES!L:L,POA!$X$3,MODIFICACIONES!D:D,POA!A82)+POA!W82),2)</f>
        <v>0</v>
      </c>
      <c r="Y82" s="150">
        <v>0</v>
      </c>
      <c r="Z82" s="151">
        <f>+ROUND((SUMIFS(MODIFICACIONES!K:K,MODIFICACIONES!L:L,POA!$Z$3,MODIFICACIONES!D:D,POA!A82)+POA!Y82),2)</f>
        <v>0</v>
      </c>
      <c r="AA82" s="150">
        <v>0</v>
      </c>
      <c r="AB82" s="151">
        <f>+ROUND((SUMIFS(MODIFICACIONES!K:K,MODIFICACIONES!L:L,POA!$AB$3,MODIFICACIONES!D:D,POA!A82)+POA!AA82),2)</f>
        <v>0</v>
      </c>
      <c r="AC82" s="150">
        <v>0</v>
      </c>
      <c r="AD82" s="151">
        <f>+ROUND((SUMIFS(MODIFICACIONES!K:K,MODIFICACIONES!L:L,POA!$AD$3,MODIFICACIONES!D:D,POA!A82)+POA!AC82),2)</f>
        <v>0</v>
      </c>
      <c r="AE82" s="150">
        <v>0</v>
      </c>
      <c r="AF82" s="151">
        <f>+ROUND((SUMIFS(MODIFICACIONES!K:K,MODIFICACIONES!L:L,POA!$AF$3,MODIFICACIONES!D:D,POA!A82)+POA!AE82),2)</f>
        <v>0</v>
      </c>
      <c r="AG82" s="150">
        <v>0</v>
      </c>
      <c r="AH82" s="151">
        <f>+ROUND((SUMIFS(MODIFICACIONES!K:K,MODIFICACIONES!L:L,POA!$AH$3,MODIFICACIONES!D:D,POA!A82)+POA!AG82),2)</f>
        <v>0</v>
      </c>
      <c r="AI82" s="150">
        <v>0</v>
      </c>
      <c r="AJ82" s="151">
        <f>+ROUND((SUMIFS(MODIFICACIONES!K:K,MODIFICACIONES!L:L,POA!$AJ$3,MODIFICACIONES!D:D,POA!A82)+POA!AI82),2)</f>
        <v>0</v>
      </c>
      <c r="AK82" s="150">
        <v>0</v>
      </c>
      <c r="AL82" s="151">
        <f>+ROUND((SUMIFS(MODIFICACIONES!K:K,MODIFICACIONES!L:L,POA!$AL$3,MODIFICACIONES!D:D,POA!A82)+POA!AK82),2)</f>
        <v>0</v>
      </c>
      <c r="AM82" s="150">
        <v>0</v>
      </c>
      <c r="AN82" s="151">
        <f>+ROUND((SUMIFS(MODIFICACIONES!K:K,MODIFICACIONES!L:L,POA!$AN$3,MODIFICACIONES!D:D,POA!A82)+POA!AM82),2)</f>
        <v>0</v>
      </c>
      <c r="AO82" s="150">
        <v>0</v>
      </c>
      <c r="AP82" s="151">
        <f>+ROUND((SUMIFS(MODIFICACIONES!K:K,MODIFICACIONES!L:L,POA!$AP$3,MODIFICACIONES!D:D,POA!A82)+POA!AO82),2)</f>
        <v>0</v>
      </c>
      <c r="AQ82" s="150">
        <v>0</v>
      </c>
      <c r="AR82" s="150">
        <f>+SUMIFS(CERTIFICACIONES!H:H,CERTIFICACIONES!A:A,POA!A82,CERTIFICACIONES!I:I,"ACTIVA")</f>
        <v>0</v>
      </c>
      <c r="AS82" s="150">
        <f>+SUMIFS(CERTIFICACIONES!P:P,CERTIFICACIONES!A:A,POA!A82)</f>
        <v>0</v>
      </c>
      <c r="AT82" s="150">
        <f>+SUMIFS(CERTIFICACIONES!Q:Q,CERTIFICACIONES!A:A,POA!A82)</f>
        <v>0</v>
      </c>
      <c r="AU82" s="150">
        <f>+SUMIFS(CERTIFICACIONES!R:R,CERTIFICACIONES!A:A,POA!A82)</f>
        <v>0</v>
      </c>
      <c r="AV82" s="150">
        <f>+SUMIFS(CERTIFICACIONES!T:T,CERTIFICACIONES!A:A,POA!A82)</f>
        <v>0</v>
      </c>
      <c r="AW82" s="150"/>
      <c r="AX82" s="150">
        <f t="shared" si="8"/>
        <v>0</v>
      </c>
      <c r="AY82" s="150">
        <f t="shared" si="9"/>
        <v>0</v>
      </c>
      <c r="AZ82" s="150">
        <f t="shared" si="10"/>
        <v>0</v>
      </c>
      <c r="BA82" s="150">
        <f t="shared" si="11"/>
        <v>0</v>
      </c>
      <c r="BB82" s="150"/>
      <c r="BC82" s="152"/>
      <c r="BD82" s="150"/>
      <c r="BE82" s="153"/>
      <c r="BF82" s="153"/>
      <c r="BG82" s="156"/>
      <c r="BH82" s="156"/>
      <c r="BI82" s="156"/>
      <c r="BJ82" s="155"/>
      <c r="BK82" s="155"/>
      <c r="BL82" s="155"/>
      <c r="BM82" s="155"/>
      <c r="BN82" s="155"/>
      <c r="BO82" s="155"/>
      <c r="BP82" s="171"/>
      <c r="BQ82" s="171"/>
      <c r="BR82" s="172"/>
      <c r="BS82" s="172"/>
      <c r="BT82" s="172"/>
      <c r="BU82" s="172"/>
      <c r="BV82" s="172"/>
      <c r="BW82" s="172"/>
      <c r="BX82" s="41">
        <f t="shared" si="12"/>
        <v>0</v>
      </c>
    </row>
    <row r="83" spans="1:76" ht="13.5" customHeight="1">
      <c r="A83" s="76">
        <v>80</v>
      </c>
      <c r="B83" s="142"/>
      <c r="C83" s="143"/>
      <c r="D83" s="143"/>
      <c r="E83" s="143"/>
      <c r="F83" s="143"/>
      <c r="G83" s="143"/>
      <c r="H83" s="143"/>
      <c r="I83" s="143"/>
      <c r="J83" s="144"/>
      <c r="K83" s="145" t="str">
        <f t="shared" si="14"/>
        <v/>
      </c>
      <c r="L83" s="145"/>
      <c r="M83" s="146"/>
      <c r="N83" s="145"/>
      <c r="O83" s="147"/>
      <c r="P83" s="148"/>
      <c r="Q83" s="148"/>
      <c r="R83" s="149">
        <f t="shared" si="13"/>
        <v>0</v>
      </c>
      <c r="S83" s="150">
        <v>0</v>
      </c>
      <c r="T83" s="151">
        <f>+ROUND((SUMIFS(MODIFICACIONES!K:K,MODIFICACIONES!L:L,POA!$T$3,MODIFICACIONES!D:D,POA!A83)+POA!S83),2)</f>
        <v>0</v>
      </c>
      <c r="U83" s="150">
        <v>0</v>
      </c>
      <c r="V83" s="151">
        <f>+ROUND((SUMIFS(MODIFICACIONES!K:K,MODIFICACIONES!L:L,POA!$V$3,MODIFICACIONES!D:D,POA!A83)+POA!U83),2)</f>
        <v>0</v>
      </c>
      <c r="W83" s="150">
        <v>0</v>
      </c>
      <c r="X83" s="151">
        <f>+ROUND((SUMIFS(MODIFICACIONES!K:K,MODIFICACIONES!L:L,POA!$X$3,MODIFICACIONES!D:D,POA!A83)+POA!W83),2)</f>
        <v>0</v>
      </c>
      <c r="Y83" s="150">
        <v>0</v>
      </c>
      <c r="Z83" s="151">
        <f>+ROUND((SUMIFS(MODIFICACIONES!K:K,MODIFICACIONES!L:L,POA!$Z$3,MODIFICACIONES!D:D,POA!A83)+POA!Y83),2)</f>
        <v>0</v>
      </c>
      <c r="AA83" s="150">
        <v>0</v>
      </c>
      <c r="AB83" s="151">
        <f>+ROUND((SUMIFS(MODIFICACIONES!K:K,MODIFICACIONES!L:L,POA!$AB$3,MODIFICACIONES!D:D,POA!A83)+POA!AA83),2)</f>
        <v>0</v>
      </c>
      <c r="AC83" s="150">
        <v>0</v>
      </c>
      <c r="AD83" s="151">
        <f>+ROUND((SUMIFS(MODIFICACIONES!K:K,MODIFICACIONES!L:L,POA!$AD$3,MODIFICACIONES!D:D,POA!A83)+POA!AC83),2)</f>
        <v>0</v>
      </c>
      <c r="AE83" s="150">
        <v>0</v>
      </c>
      <c r="AF83" s="151">
        <f>+ROUND((SUMIFS(MODIFICACIONES!K:K,MODIFICACIONES!L:L,POA!$AF$3,MODIFICACIONES!D:D,POA!A83)+POA!AE83),2)</f>
        <v>0</v>
      </c>
      <c r="AG83" s="150">
        <v>0</v>
      </c>
      <c r="AH83" s="151">
        <f>+ROUND((SUMIFS(MODIFICACIONES!K:K,MODIFICACIONES!L:L,POA!$AH$3,MODIFICACIONES!D:D,POA!A83)+POA!AG83),2)</f>
        <v>0</v>
      </c>
      <c r="AI83" s="150">
        <v>0</v>
      </c>
      <c r="AJ83" s="151">
        <f>+ROUND((SUMIFS(MODIFICACIONES!K:K,MODIFICACIONES!L:L,POA!$AJ$3,MODIFICACIONES!D:D,POA!A83)+POA!AI83),2)</f>
        <v>0</v>
      </c>
      <c r="AK83" s="150">
        <v>0</v>
      </c>
      <c r="AL83" s="151">
        <f>+ROUND((SUMIFS(MODIFICACIONES!K:K,MODIFICACIONES!L:L,POA!$AL$3,MODIFICACIONES!D:D,POA!A83)+POA!AK83),2)</f>
        <v>0</v>
      </c>
      <c r="AM83" s="150">
        <v>0</v>
      </c>
      <c r="AN83" s="151">
        <f>+ROUND((SUMIFS(MODIFICACIONES!K:K,MODIFICACIONES!L:L,POA!$AN$3,MODIFICACIONES!D:D,POA!A83)+POA!AM83),2)</f>
        <v>0</v>
      </c>
      <c r="AO83" s="150">
        <v>0</v>
      </c>
      <c r="AP83" s="151">
        <f>+ROUND((SUMIFS(MODIFICACIONES!K:K,MODIFICACIONES!L:L,POA!$AP$3,MODIFICACIONES!D:D,POA!A83)+POA!AO83),2)</f>
        <v>0</v>
      </c>
      <c r="AQ83" s="150">
        <v>0</v>
      </c>
      <c r="AR83" s="150">
        <f>+SUMIFS(CERTIFICACIONES!H:H,CERTIFICACIONES!A:A,POA!A83,CERTIFICACIONES!I:I,"ACTIVA")</f>
        <v>0</v>
      </c>
      <c r="AS83" s="150">
        <f>+SUMIFS(CERTIFICACIONES!P:P,CERTIFICACIONES!A:A,POA!A83)</f>
        <v>0</v>
      </c>
      <c r="AT83" s="150">
        <f>+SUMIFS(CERTIFICACIONES!Q:Q,CERTIFICACIONES!A:A,POA!A83)</f>
        <v>0</v>
      </c>
      <c r="AU83" s="150">
        <f>+SUMIFS(CERTIFICACIONES!R:R,CERTIFICACIONES!A:A,POA!A83)</f>
        <v>0</v>
      </c>
      <c r="AV83" s="150">
        <f>+SUMIFS(CERTIFICACIONES!T:T,CERTIFICACIONES!A:A,POA!A83)</f>
        <v>0</v>
      </c>
      <c r="AW83" s="150"/>
      <c r="AX83" s="150">
        <f t="shared" si="8"/>
        <v>0</v>
      </c>
      <c r="AY83" s="150">
        <f t="shared" si="9"/>
        <v>0</v>
      </c>
      <c r="AZ83" s="150">
        <f t="shared" si="10"/>
        <v>0</v>
      </c>
      <c r="BA83" s="150">
        <f t="shared" si="11"/>
        <v>0</v>
      </c>
      <c r="BB83" s="150"/>
      <c r="BC83" s="152"/>
      <c r="BD83" s="150"/>
      <c r="BE83" s="153"/>
      <c r="BF83" s="154"/>
      <c r="BG83" s="153"/>
      <c r="BH83" s="156"/>
      <c r="BI83" s="156"/>
      <c r="BJ83" s="155"/>
      <c r="BK83" s="155"/>
      <c r="BL83" s="155"/>
      <c r="BM83" s="155"/>
      <c r="BN83" s="155"/>
      <c r="BO83" s="155"/>
      <c r="BP83" s="171"/>
      <c r="BQ83" s="171"/>
      <c r="BR83" s="172"/>
      <c r="BS83" s="172"/>
      <c r="BT83" s="172"/>
      <c r="BU83" s="172"/>
      <c r="BV83" s="172"/>
      <c r="BW83" s="172"/>
      <c r="BX83" s="41">
        <f t="shared" si="12"/>
        <v>0</v>
      </c>
    </row>
    <row r="84" spans="1:76" ht="13.5" customHeight="1">
      <c r="A84" s="76">
        <v>81</v>
      </c>
      <c r="B84" s="142"/>
      <c r="C84" s="143"/>
      <c r="D84" s="143"/>
      <c r="E84" s="143"/>
      <c r="F84" s="143"/>
      <c r="G84" s="143"/>
      <c r="H84" s="143"/>
      <c r="I84" s="143"/>
      <c r="J84" s="144"/>
      <c r="K84" s="145" t="str">
        <f t="shared" si="14"/>
        <v/>
      </c>
      <c r="L84" s="145"/>
      <c r="M84" s="146"/>
      <c r="N84" s="145"/>
      <c r="O84" s="147"/>
      <c r="P84" s="148"/>
      <c r="Q84" s="148"/>
      <c r="R84" s="149">
        <f t="shared" si="13"/>
        <v>0</v>
      </c>
      <c r="S84" s="150">
        <v>0</v>
      </c>
      <c r="T84" s="151">
        <f>+ROUND((SUMIFS(MODIFICACIONES!K:K,MODIFICACIONES!L:L,POA!$T$3,MODIFICACIONES!D:D,POA!A84)+POA!S84),2)</f>
        <v>0</v>
      </c>
      <c r="U84" s="150">
        <v>0</v>
      </c>
      <c r="V84" s="151">
        <f>+ROUND((SUMIFS(MODIFICACIONES!K:K,MODIFICACIONES!L:L,POA!$V$3,MODIFICACIONES!D:D,POA!A84)+POA!U84),2)</f>
        <v>0</v>
      </c>
      <c r="W84" s="150">
        <v>0</v>
      </c>
      <c r="X84" s="151">
        <f>+ROUND((SUMIFS(MODIFICACIONES!K:K,MODIFICACIONES!L:L,POA!$X$3,MODIFICACIONES!D:D,POA!A84)+POA!W84),2)</f>
        <v>0</v>
      </c>
      <c r="Y84" s="150">
        <v>0</v>
      </c>
      <c r="Z84" s="151">
        <f>+ROUND((SUMIFS(MODIFICACIONES!K:K,MODIFICACIONES!L:L,POA!$Z$3,MODIFICACIONES!D:D,POA!A84)+POA!Y84),2)</f>
        <v>0</v>
      </c>
      <c r="AA84" s="150">
        <v>0</v>
      </c>
      <c r="AB84" s="151">
        <f>+ROUND((SUMIFS(MODIFICACIONES!K:K,MODIFICACIONES!L:L,POA!$AB$3,MODIFICACIONES!D:D,POA!A84)+POA!AA84),2)</f>
        <v>0</v>
      </c>
      <c r="AC84" s="150">
        <v>0</v>
      </c>
      <c r="AD84" s="151">
        <f>+ROUND((SUMIFS(MODIFICACIONES!K:K,MODIFICACIONES!L:L,POA!$AD$3,MODIFICACIONES!D:D,POA!A84)+POA!AC84),2)</f>
        <v>0</v>
      </c>
      <c r="AE84" s="150">
        <v>0</v>
      </c>
      <c r="AF84" s="151">
        <f>+ROUND((SUMIFS(MODIFICACIONES!K:K,MODIFICACIONES!L:L,POA!$AF$3,MODIFICACIONES!D:D,POA!A84)+POA!AE84),2)</f>
        <v>0</v>
      </c>
      <c r="AG84" s="150">
        <v>0</v>
      </c>
      <c r="AH84" s="151">
        <f>+ROUND((SUMIFS(MODIFICACIONES!K:K,MODIFICACIONES!L:L,POA!$AH$3,MODIFICACIONES!D:D,POA!A84)+POA!AG84),2)</f>
        <v>0</v>
      </c>
      <c r="AI84" s="150">
        <v>0</v>
      </c>
      <c r="AJ84" s="151">
        <f>+ROUND((SUMIFS(MODIFICACIONES!K:K,MODIFICACIONES!L:L,POA!$AJ$3,MODIFICACIONES!D:D,POA!A84)+POA!AI84),2)</f>
        <v>0</v>
      </c>
      <c r="AK84" s="150">
        <v>0</v>
      </c>
      <c r="AL84" s="151">
        <f>+ROUND((SUMIFS(MODIFICACIONES!K:K,MODIFICACIONES!L:L,POA!$AL$3,MODIFICACIONES!D:D,POA!A84)+POA!AK84),2)</f>
        <v>0</v>
      </c>
      <c r="AM84" s="150">
        <v>0</v>
      </c>
      <c r="AN84" s="151">
        <f>+ROUND((SUMIFS(MODIFICACIONES!K:K,MODIFICACIONES!L:L,POA!$AN$3,MODIFICACIONES!D:D,POA!A84)+POA!AM84),2)</f>
        <v>0</v>
      </c>
      <c r="AO84" s="150">
        <v>0</v>
      </c>
      <c r="AP84" s="151">
        <f>+ROUND((SUMIFS(MODIFICACIONES!K:K,MODIFICACIONES!L:L,POA!$AP$3,MODIFICACIONES!D:D,POA!A84)+POA!AO84),2)</f>
        <v>0</v>
      </c>
      <c r="AQ84" s="150">
        <v>0</v>
      </c>
      <c r="AR84" s="150">
        <f>+SUMIFS(CERTIFICACIONES!H:H,CERTIFICACIONES!A:A,POA!A84,CERTIFICACIONES!I:I,"ACTIVA")</f>
        <v>0</v>
      </c>
      <c r="AS84" s="150">
        <f>+SUMIFS(CERTIFICACIONES!P:P,CERTIFICACIONES!A:A,POA!A84)</f>
        <v>0</v>
      </c>
      <c r="AT84" s="150">
        <f>+SUMIFS(CERTIFICACIONES!Q:Q,CERTIFICACIONES!A:A,POA!A84)</f>
        <v>0</v>
      </c>
      <c r="AU84" s="150">
        <f>+SUMIFS(CERTIFICACIONES!R:R,CERTIFICACIONES!A:A,POA!A84)</f>
        <v>0</v>
      </c>
      <c r="AV84" s="150">
        <f>+SUMIFS(CERTIFICACIONES!T:T,CERTIFICACIONES!A:A,POA!A84)</f>
        <v>0</v>
      </c>
      <c r="AW84" s="150"/>
      <c r="AX84" s="150">
        <f t="shared" si="8"/>
        <v>0</v>
      </c>
      <c r="AY84" s="150">
        <f t="shared" si="9"/>
        <v>0</v>
      </c>
      <c r="AZ84" s="150">
        <f t="shared" si="10"/>
        <v>0</v>
      </c>
      <c r="BA84" s="150">
        <f t="shared" si="11"/>
        <v>0</v>
      </c>
      <c r="BB84" s="150"/>
      <c r="BC84" s="152"/>
      <c r="BD84" s="150"/>
      <c r="BE84" s="153"/>
      <c r="BF84" s="153"/>
      <c r="BG84" s="156"/>
      <c r="BH84" s="156"/>
      <c r="BI84" s="156"/>
      <c r="BJ84" s="155"/>
      <c r="BK84" s="155"/>
      <c r="BL84" s="155"/>
      <c r="BM84" s="155"/>
      <c r="BN84" s="155"/>
      <c r="BO84" s="155"/>
      <c r="BP84" s="171"/>
      <c r="BQ84" s="171"/>
      <c r="BR84" s="172"/>
      <c r="BS84" s="172"/>
      <c r="BT84" s="172"/>
      <c r="BU84" s="172"/>
      <c r="BV84" s="172"/>
      <c r="BW84" s="172"/>
      <c r="BX84" s="41">
        <f t="shared" si="12"/>
        <v>0</v>
      </c>
    </row>
    <row r="85" spans="1:76" ht="13.5" customHeight="1">
      <c r="A85" s="76">
        <v>82</v>
      </c>
      <c r="B85" s="142"/>
      <c r="C85" s="143"/>
      <c r="D85" s="143"/>
      <c r="E85" s="143"/>
      <c r="F85" s="143"/>
      <c r="G85" s="143"/>
      <c r="H85" s="143"/>
      <c r="I85" s="143"/>
      <c r="J85" s="144"/>
      <c r="K85" s="145" t="str">
        <f t="shared" si="14"/>
        <v/>
      </c>
      <c r="L85" s="145"/>
      <c r="M85" s="146"/>
      <c r="N85" s="145"/>
      <c r="O85" s="147"/>
      <c r="P85" s="148"/>
      <c r="Q85" s="148"/>
      <c r="R85" s="149">
        <f t="shared" si="13"/>
        <v>0</v>
      </c>
      <c r="S85" s="150">
        <v>0</v>
      </c>
      <c r="T85" s="151">
        <f>+ROUND((SUMIFS(MODIFICACIONES!K:K,MODIFICACIONES!L:L,POA!$T$3,MODIFICACIONES!D:D,POA!A85)+POA!S85),2)</f>
        <v>0</v>
      </c>
      <c r="U85" s="150">
        <v>0</v>
      </c>
      <c r="V85" s="151">
        <f>+ROUND((SUMIFS(MODIFICACIONES!K:K,MODIFICACIONES!L:L,POA!$V$3,MODIFICACIONES!D:D,POA!A85)+POA!U85),2)</f>
        <v>0</v>
      </c>
      <c r="W85" s="150">
        <v>0</v>
      </c>
      <c r="X85" s="151">
        <f>+ROUND((SUMIFS(MODIFICACIONES!K:K,MODIFICACIONES!L:L,POA!$X$3,MODIFICACIONES!D:D,POA!A85)+POA!W85),2)</f>
        <v>0</v>
      </c>
      <c r="Y85" s="150">
        <v>0</v>
      </c>
      <c r="Z85" s="151">
        <f>+ROUND((SUMIFS(MODIFICACIONES!K:K,MODIFICACIONES!L:L,POA!$Z$3,MODIFICACIONES!D:D,POA!A85)+POA!Y85),2)</f>
        <v>0</v>
      </c>
      <c r="AA85" s="150">
        <v>0</v>
      </c>
      <c r="AB85" s="151">
        <f>+ROUND((SUMIFS(MODIFICACIONES!K:K,MODIFICACIONES!L:L,POA!$AB$3,MODIFICACIONES!D:D,POA!A85)+POA!AA85),2)</f>
        <v>0</v>
      </c>
      <c r="AC85" s="150">
        <v>0</v>
      </c>
      <c r="AD85" s="151">
        <f>+ROUND((SUMIFS(MODIFICACIONES!K:K,MODIFICACIONES!L:L,POA!$AD$3,MODIFICACIONES!D:D,POA!A85)+POA!AC85),2)</f>
        <v>0</v>
      </c>
      <c r="AE85" s="150">
        <v>0</v>
      </c>
      <c r="AF85" s="151">
        <f>+ROUND((SUMIFS(MODIFICACIONES!K:K,MODIFICACIONES!L:L,POA!$AF$3,MODIFICACIONES!D:D,POA!A85)+POA!AE85),2)</f>
        <v>0</v>
      </c>
      <c r="AG85" s="150">
        <v>0</v>
      </c>
      <c r="AH85" s="151">
        <f>+ROUND((SUMIFS(MODIFICACIONES!K:K,MODIFICACIONES!L:L,POA!$AH$3,MODIFICACIONES!D:D,POA!A85)+POA!AG85),2)</f>
        <v>0</v>
      </c>
      <c r="AI85" s="150">
        <v>0</v>
      </c>
      <c r="AJ85" s="151">
        <f>+ROUND((SUMIFS(MODIFICACIONES!K:K,MODIFICACIONES!L:L,POA!$AJ$3,MODIFICACIONES!D:D,POA!A85)+POA!AI85),2)</f>
        <v>0</v>
      </c>
      <c r="AK85" s="150">
        <v>0</v>
      </c>
      <c r="AL85" s="151">
        <f>+ROUND((SUMIFS(MODIFICACIONES!K:K,MODIFICACIONES!L:L,POA!$AL$3,MODIFICACIONES!D:D,POA!A85)+POA!AK85),2)</f>
        <v>0</v>
      </c>
      <c r="AM85" s="150">
        <v>0</v>
      </c>
      <c r="AN85" s="151">
        <f>+ROUND((SUMIFS(MODIFICACIONES!K:K,MODIFICACIONES!L:L,POA!$AN$3,MODIFICACIONES!D:D,POA!A85)+POA!AM85),2)</f>
        <v>0</v>
      </c>
      <c r="AO85" s="150">
        <v>0</v>
      </c>
      <c r="AP85" s="151">
        <f>+ROUND((SUMIFS(MODIFICACIONES!K:K,MODIFICACIONES!L:L,POA!$AP$3,MODIFICACIONES!D:D,POA!A85)+POA!AO85),2)</f>
        <v>0</v>
      </c>
      <c r="AQ85" s="150">
        <v>0</v>
      </c>
      <c r="AR85" s="150">
        <f>+SUMIFS(CERTIFICACIONES!H:H,CERTIFICACIONES!A:A,POA!A85,CERTIFICACIONES!I:I,"ACTIVA")</f>
        <v>0</v>
      </c>
      <c r="AS85" s="150">
        <f>+SUMIFS(CERTIFICACIONES!P:P,CERTIFICACIONES!A:A,POA!A85)</f>
        <v>0</v>
      </c>
      <c r="AT85" s="150">
        <f>+SUMIFS(CERTIFICACIONES!Q:Q,CERTIFICACIONES!A:A,POA!A85)</f>
        <v>0</v>
      </c>
      <c r="AU85" s="150">
        <f>+SUMIFS(CERTIFICACIONES!R:R,CERTIFICACIONES!A:A,POA!A85)</f>
        <v>0</v>
      </c>
      <c r="AV85" s="150">
        <f>+SUMIFS(CERTIFICACIONES!T:T,CERTIFICACIONES!A:A,POA!A85)</f>
        <v>0</v>
      </c>
      <c r="AW85" s="150"/>
      <c r="AX85" s="150">
        <f t="shared" si="8"/>
        <v>0</v>
      </c>
      <c r="AY85" s="150">
        <f t="shared" si="9"/>
        <v>0</v>
      </c>
      <c r="AZ85" s="150">
        <f t="shared" si="10"/>
        <v>0</v>
      </c>
      <c r="BA85" s="150">
        <f t="shared" si="11"/>
        <v>0</v>
      </c>
      <c r="BB85" s="150"/>
      <c r="BC85" s="152"/>
      <c r="BD85" s="150"/>
      <c r="BE85" s="153"/>
      <c r="BF85" s="154"/>
      <c r="BG85" s="153"/>
      <c r="BH85" s="156"/>
      <c r="BI85" s="156"/>
      <c r="BJ85" s="155"/>
      <c r="BK85" s="155"/>
      <c r="BL85" s="155"/>
      <c r="BM85" s="155"/>
      <c r="BN85" s="155"/>
      <c r="BO85" s="155"/>
      <c r="BP85" s="171"/>
      <c r="BQ85" s="171"/>
      <c r="BR85" s="172"/>
      <c r="BS85" s="172"/>
      <c r="BT85" s="172"/>
      <c r="BU85" s="172"/>
      <c r="BV85" s="172"/>
      <c r="BW85" s="172"/>
      <c r="BX85" s="41">
        <f t="shared" si="12"/>
        <v>0</v>
      </c>
    </row>
    <row r="86" spans="1:76" ht="13.5" customHeight="1">
      <c r="A86" s="76">
        <v>83</v>
      </c>
      <c r="B86" s="142"/>
      <c r="C86" s="143"/>
      <c r="D86" s="143"/>
      <c r="E86" s="143"/>
      <c r="F86" s="143"/>
      <c r="G86" s="143"/>
      <c r="H86" s="143"/>
      <c r="I86" s="143"/>
      <c r="J86" s="144"/>
      <c r="K86" s="145" t="str">
        <f t="shared" si="14"/>
        <v/>
      </c>
      <c r="L86" s="145"/>
      <c r="M86" s="146"/>
      <c r="N86" s="145"/>
      <c r="O86" s="147"/>
      <c r="P86" s="148"/>
      <c r="Q86" s="148"/>
      <c r="R86" s="149">
        <f t="shared" si="13"/>
        <v>0</v>
      </c>
      <c r="S86" s="150">
        <v>0</v>
      </c>
      <c r="T86" s="151">
        <f>+ROUND((SUMIFS(MODIFICACIONES!K:K,MODIFICACIONES!L:L,POA!$T$3,MODIFICACIONES!D:D,POA!A86)+POA!S86),2)</f>
        <v>0</v>
      </c>
      <c r="U86" s="150">
        <v>0</v>
      </c>
      <c r="V86" s="151">
        <f>+ROUND((SUMIFS(MODIFICACIONES!K:K,MODIFICACIONES!L:L,POA!$V$3,MODIFICACIONES!D:D,POA!A86)+POA!U86),2)</f>
        <v>0</v>
      </c>
      <c r="W86" s="150">
        <v>0</v>
      </c>
      <c r="X86" s="151">
        <f>+ROUND((SUMIFS(MODIFICACIONES!K:K,MODIFICACIONES!L:L,POA!$X$3,MODIFICACIONES!D:D,POA!A86)+POA!W86),2)</f>
        <v>0</v>
      </c>
      <c r="Y86" s="150">
        <v>0</v>
      </c>
      <c r="Z86" s="151">
        <f>+ROUND((SUMIFS(MODIFICACIONES!K:K,MODIFICACIONES!L:L,POA!$Z$3,MODIFICACIONES!D:D,POA!A86)+POA!Y86),2)</f>
        <v>0</v>
      </c>
      <c r="AA86" s="150">
        <v>0</v>
      </c>
      <c r="AB86" s="151">
        <f>+ROUND((SUMIFS(MODIFICACIONES!K:K,MODIFICACIONES!L:L,POA!$AB$3,MODIFICACIONES!D:D,POA!A86)+POA!AA86),2)</f>
        <v>0</v>
      </c>
      <c r="AC86" s="150">
        <v>0</v>
      </c>
      <c r="AD86" s="151">
        <f>+ROUND((SUMIFS(MODIFICACIONES!K:K,MODIFICACIONES!L:L,POA!$AD$3,MODIFICACIONES!D:D,POA!A86)+POA!AC86),2)</f>
        <v>0</v>
      </c>
      <c r="AE86" s="150">
        <v>0</v>
      </c>
      <c r="AF86" s="151">
        <f>+ROUND((SUMIFS(MODIFICACIONES!K:K,MODIFICACIONES!L:L,POA!$AF$3,MODIFICACIONES!D:D,POA!A86)+POA!AE86),2)</f>
        <v>0</v>
      </c>
      <c r="AG86" s="150">
        <v>0</v>
      </c>
      <c r="AH86" s="151">
        <f>+ROUND((SUMIFS(MODIFICACIONES!K:K,MODIFICACIONES!L:L,POA!$AH$3,MODIFICACIONES!D:D,POA!A86)+POA!AG86),2)</f>
        <v>0</v>
      </c>
      <c r="AI86" s="150">
        <v>0</v>
      </c>
      <c r="AJ86" s="151">
        <f>+ROUND((SUMIFS(MODIFICACIONES!K:K,MODIFICACIONES!L:L,POA!$AJ$3,MODIFICACIONES!D:D,POA!A86)+POA!AI86),2)</f>
        <v>0</v>
      </c>
      <c r="AK86" s="150">
        <v>0</v>
      </c>
      <c r="AL86" s="151">
        <f>+ROUND((SUMIFS(MODIFICACIONES!K:K,MODIFICACIONES!L:L,POA!$AL$3,MODIFICACIONES!D:D,POA!A86)+POA!AK86),2)</f>
        <v>0</v>
      </c>
      <c r="AM86" s="150">
        <v>0</v>
      </c>
      <c r="AN86" s="151">
        <f>+ROUND((SUMIFS(MODIFICACIONES!K:K,MODIFICACIONES!L:L,POA!$AN$3,MODIFICACIONES!D:D,POA!A86)+POA!AM86),2)</f>
        <v>0</v>
      </c>
      <c r="AO86" s="150">
        <v>0</v>
      </c>
      <c r="AP86" s="151">
        <f>+ROUND((SUMIFS(MODIFICACIONES!K:K,MODIFICACIONES!L:L,POA!$AP$3,MODIFICACIONES!D:D,POA!A86)+POA!AO86),2)</f>
        <v>0</v>
      </c>
      <c r="AQ86" s="150">
        <v>0</v>
      </c>
      <c r="AR86" s="150">
        <f>+SUMIFS(CERTIFICACIONES!H:H,CERTIFICACIONES!A:A,POA!A86,CERTIFICACIONES!I:I,"ACTIVA")</f>
        <v>0</v>
      </c>
      <c r="AS86" s="150">
        <f>+SUMIFS(CERTIFICACIONES!P:P,CERTIFICACIONES!A:A,POA!A86)</f>
        <v>0</v>
      </c>
      <c r="AT86" s="150">
        <f>+SUMIFS(CERTIFICACIONES!Q:Q,CERTIFICACIONES!A:A,POA!A86)</f>
        <v>0</v>
      </c>
      <c r="AU86" s="150">
        <f>+SUMIFS(CERTIFICACIONES!R:R,CERTIFICACIONES!A:A,POA!A86)</f>
        <v>0</v>
      </c>
      <c r="AV86" s="150">
        <f>+SUMIFS(CERTIFICACIONES!T:T,CERTIFICACIONES!A:A,POA!A86)</f>
        <v>0</v>
      </c>
      <c r="AW86" s="150"/>
      <c r="AX86" s="150">
        <f t="shared" si="8"/>
        <v>0</v>
      </c>
      <c r="AY86" s="150">
        <f t="shared" si="9"/>
        <v>0</v>
      </c>
      <c r="AZ86" s="150">
        <f t="shared" si="10"/>
        <v>0</v>
      </c>
      <c r="BA86" s="150">
        <f t="shared" si="11"/>
        <v>0</v>
      </c>
      <c r="BB86" s="150"/>
      <c r="BC86" s="152"/>
      <c r="BD86" s="150"/>
      <c r="BE86" s="153"/>
      <c r="BF86" s="153"/>
      <c r="BG86" s="156"/>
      <c r="BH86" s="156"/>
      <c r="BI86" s="156"/>
      <c r="BJ86" s="155"/>
      <c r="BK86" s="155"/>
      <c r="BL86" s="155"/>
      <c r="BM86" s="155"/>
      <c r="BN86" s="155"/>
      <c r="BO86" s="155"/>
      <c r="BP86" s="171"/>
      <c r="BQ86" s="171"/>
      <c r="BR86" s="172"/>
      <c r="BS86" s="172"/>
      <c r="BT86" s="172"/>
      <c r="BU86" s="172"/>
      <c r="BV86" s="172"/>
      <c r="BW86" s="172"/>
      <c r="BX86" s="41">
        <f t="shared" si="12"/>
        <v>0</v>
      </c>
    </row>
    <row r="87" spans="1:76" ht="13.5" customHeight="1">
      <c r="A87" s="76">
        <v>84</v>
      </c>
      <c r="B87" s="142"/>
      <c r="C87" s="143"/>
      <c r="D87" s="143"/>
      <c r="E87" s="143"/>
      <c r="F87" s="143"/>
      <c r="G87" s="143"/>
      <c r="H87" s="143"/>
      <c r="I87" s="143"/>
      <c r="J87" s="144"/>
      <c r="K87" s="145" t="str">
        <f t="shared" si="14"/>
        <v/>
      </c>
      <c r="L87" s="145"/>
      <c r="M87" s="146"/>
      <c r="N87" s="145"/>
      <c r="O87" s="147"/>
      <c r="P87" s="148"/>
      <c r="Q87" s="148"/>
      <c r="R87" s="149">
        <f t="shared" si="13"/>
        <v>0</v>
      </c>
      <c r="S87" s="150">
        <v>0</v>
      </c>
      <c r="T87" s="151">
        <f>+ROUND((SUMIFS(MODIFICACIONES!K:K,MODIFICACIONES!L:L,POA!$T$3,MODIFICACIONES!D:D,POA!A87)+POA!S87),2)</f>
        <v>0</v>
      </c>
      <c r="U87" s="150">
        <v>0</v>
      </c>
      <c r="V87" s="151">
        <f>+ROUND((SUMIFS(MODIFICACIONES!K:K,MODIFICACIONES!L:L,POA!$V$3,MODIFICACIONES!D:D,POA!A87)+POA!U87),2)</f>
        <v>0</v>
      </c>
      <c r="W87" s="150">
        <v>0</v>
      </c>
      <c r="X87" s="151">
        <f>+ROUND((SUMIFS(MODIFICACIONES!K:K,MODIFICACIONES!L:L,POA!$X$3,MODIFICACIONES!D:D,POA!A87)+POA!W87),2)</f>
        <v>0</v>
      </c>
      <c r="Y87" s="150">
        <v>0</v>
      </c>
      <c r="Z87" s="151">
        <f>+ROUND((SUMIFS(MODIFICACIONES!K:K,MODIFICACIONES!L:L,POA!$Z$3,MODIFICACIONES!D:D,POA!A87)+POA!Y87),2)</f>
        <v>0</v>
      </c>
      <c r="AA87" s="150">
        <v>0</v>
      </c>
      <c r="AB87" s="151">
        <f>+ROUND((SUMIFS(MODIFICACIONES!K:K,MODIFICACIONES!L:L,POA!$AB$3,MODIFICACIONES!D:D,POA!A87)+POA!AA87),2)</f>
        <v>0</v>
      </c>
      <c r="AC87" s="150">
        <v>0</v>
      </c>
      <c r="AD87" s="151">
        <f>+ROUND((SUMIFS(MODIFICACIONES!K:K,MODIFICACIONES!L:L,POA!$AD$3,MODIFICACIONES!D:D,POA!A87)+POA!AC87),2)</f>
        <v>0</v>
      </c>
      <c r="AE87" s="150">
        <v>0</v>
      </c>
      <c r="AF87" s="151">
        <f>+ROUND((SUMIFS(MODIFICACIONES!K:K,MODIFICACIONES!L:L,POA!$AF$3,MODIFICACIONES!D:D,POA!A87)+POA!AE87),2)</f>
        <v>0</v>
      </c>
      <c r="AG87" s="150">
        <v>0</v>
      </c>
      <c r="AH87" s="151">
        <f>+ROUND((SUMIFS(MODIFICACIONES!K:K,MODIFICACIONES!L:L,POA!$AH$3,MODIFICACIONES!D:D,POA!A87)+POA!AG87),2)</f>
        <v>0</v>
      </c>
      <c r="AI87" s="150">
        <v>0</v>
      </c>
      <c r="AJ87" s="151">
        <f>+ROUND((SUMIFS(MODIFICACIONES!K:K,MODIFICACIONES!L:L,POA!$AJ$3,MODIFICACIONES!D:D,POA!A87)+POA!AI87),2)</f>
        <v>0</v>
      </c>
      <c r="AK87" s="150">
        <v>0</v>
      </c>
      <c r="AL87" s="151">
        <f>+ROUND((SUMIFS(MODIFICACIONES!K:K,MODIFICACIONES!L:L,POA!$AL$3,MODIFICACIONES!D:D,POA!A87)+POA!AK87),2)</f>
        <v>0</v>
      </c>
      <c r="AM87" s="150">
        <v>0</v>
      </c>
      <c r="AN87" s="151">
        <f>+ROUND((SUMIFS(MODIFICACIONES!K:K,MODIFICACIONES!L:L,POA!$AN$3,MODIFICACIONES!D:D,POA!A87)+POA!AM87),2)</f>
        <v>0</v>
      </c>
      <c r="AO87" s="150">
        <v>0</v>
      </c>
      <c r="AP87" s="151">
        <f>+ROUND((SUMIFS(MODIFICACIONES!K:K,MODIFICACIONES!L:L,POA!$AP$3,MODIFICACIONES!D:D,POA!A87)+POA!AO87),2)</f>
        <v>0</v>
      </c>
      <c r="AQ87" s="150">
        <v>0</v>
      </c>
      <c r="AR87" s="150">
        <f>+SUMIFS(CERTIFICACIONES!H:H,CERTIFICACIONES!A:A,POA!A87,CERTIFICACIONES!I:I,"ACTIVA")</f>
        <v>0</v>
      </c>
      <c r="AS87" s="150">
        <f>+SUMIFS(CERTIFICACIONES!P:P,CERTIFICACIONES!A:A,POA!A87)</f>
        <v>0</v>
      </c>
      <c r="AT87" s="150">
        <f>+SUMIFS(CERTIFICACIONES!Q:Q,CERTIFICACIONES!A:A,POA!A87)</f>
        <v>0</v>
      </c>
      <c r="AU87" s="150">
        <f>+SUMIFS(CERTIFICACIONES!R:R,CERTIFICACIONES!A:A,POA!A87)</f>
        <v>0</v>
      </c>
      <c r="AV87" s="150">
        <f>+SUMIFS(CERTIFICACIONES!T:T,CERTIFICACIONES!A:A,POA!A87)</f>
        <v>0</v>
      </c>
      <c r="AW87" s="150"/>
      <c r="AX87" s="150">
        <f t="shared" si="8"/>
        <v>0</v>
      </c>
      <c r="AY87" s="150">
        <f t="shared" si="9"/>
        <v>0</v>
      </c>
      <c r="AZ87" s="150">
        <f t="shared" si="10"/>
        <v>0</v>
      </c>
      <c r="BA87" s="177">
        <f t="shared" si="11"/>
        <v>0</v>
      </c>
      <c r="BB87" s="150"/>
      <c r="BC87" s="152"/>
      <c r="BD87" s="150"/>
      <c r="BE87" s="153"/>
      <c r="BF87" s="154"/>
      <c r="BG87" s="153"/>
      <c r="BH87" s="156"/>
      <c r="BI87" s="156"/>
      <c r="BJ87" s="155"/>
      <c r="BK87" s="155"/>
      <c r="BL87" s="155"/>
      <c r="BM87" s="155"/>
      <c r="BN87" s="155"/>
      <c r="BO87" s="155"/>
      <c r="BP87" s="171"/>
      <c r="BQ87" s="171"/>
      <c r="BR87" s="172"/>
      <c r="BS87" s="172"/>
      <c r="BT87" s="172"/>
      <c r="BU87" s="172"/>
      <c r="BV87" s="172"/>
      <c r="BW87" s="172"/>
      <c r="BX87" s="41">
        <f t="shared" si="12"/>
        <v>0</v>
      </c>
    </row>
    <row r="88" spans="1:76" ht="13.5" customHeight="1">
      <c r="A88" s="76">
        <v>85</v>
      </c>
      <c r="B88" s="142"/>
      <c r="C88" s="143"/>
      <c r="D88" s="143"/>
      <c r="E88" s="143"/>
      <c r="F88" s="143"/>
      <c r="G88" s="143"/>
      <c r="H88" s="143"/>
      <c r="I88" s="143"/>
      <c r="J88" s="144"/>
      <c r="K88" s="145" t="str">
        <f t="shared" si="14"/>
        <v/>
      </c>
      <c r="L88" s="145"/>
      <c r="M88" s="146"/>
      <c r="N88" s="145"/>
      <c r="O88" s="147"/>
      <c r="P88" s="148"/>
      <c r="Q88" s="148"/>
      <c r="R88" s="149">
        <f t="shared" si="13"/>
        <v>0</v>
      </c>
      <c r="S88" s="150">
        <v>0</v>
      </c>
      <c r="T88" s="151">
        <f>+ROUND((SUMIFS(MODIFICACIONES!K:K,MODIFICACIONES!L:L,POA!$T$3,MODIFICACIONES!D:D,POA!A88)+POA!S88),2)</f>
        <v>0</v>
      </c>
      <c r="U88" s="150">
        <v>0</v>
      </c>
      <c r="V88" s="151">
        <f>+ROUND((SUMIFS(MODIFICACIONES!K:K,MODIFICACIONES!L:L,POA!$V$3,MODIFICACIONES!D:D,POA!A88)+POA!U88),2)</f>
        <v>0</v>
      </c>
      <c r="W88" s="150">
        <v>0</v>
      </c>
      <c r="X88" s="151">
        <f>+ROUND((SUMIFS(MODIFICACIONES!K:K,MODIFICACIONES!L:L,POA!$X$3,MODIFICACIONES!D:D,POA!A88)+POA!W88),2)</f>
        <v>0</v>
      </c>
      <c r="Y88" s="150">
        <v>0</v>
      </c>
      <c r="Z88" s="151">
        <f>+ROUND((SUMIFS(MODIFICACIONES!K:K,MODIFICACIONES!L:L,POA!$Z$3,MODIFICACIONES!D:D,POA!A88)+POA!Y88),2)</f>
        <v>0</v>
      </c>
      <c r="AA88" s="150">
        <v>0</v>
      </c>
      <c r="AB88" s="151">
        <f>+ROUND((SUMIFS(MODIFICACIONES!K:K,MODIFICACIONES!L:L,POA!$AB$3,MODIFICACIONES!D:D,POA!A88)+POA!AA88),2)</f>
        <v>0</v>
      </c>
      <c r="AC88" s="150">
        <v>0</v>
      </c>
      <c r="AD88" s="151">
        <f>+ROUND((SUMIFS(MODIFICACIONES!K:K,MODIFICACIONES!L:L,POA!$AD$3,MODIFICACIONES!D:D,POA!A88)+POA!AC88),2)</f>
        <v>0</v>
      </c>
      <c r="AE88" s="150">
        <v>0</v>
      </c>
      <c r="AF88" s="151">
        <f>+ROUND((SUMIFS(MODIFICACIONES!K:K,MODIFICACIONES!L:L,POA!$AF$3,MODIFICACIONES!D:D,POA!A88)+POA!AE88),2)</f>
        <v>0</v>
      </c>
      <c r="AG88" s="150">
        <v>0</v>
      </c>
      <c r="AH88" s="151">
        <f>+ROUND((SUMIFS(MODIFICACIONES!K:K,MODIFICACIONES!L:L,POA!$AH$3,MODIFICACIONES!D:D,POA!A88)+POA!AG88),2)</f>
        <v>0</v>
      </c>
      <c r="AI88" s="150">
        <v>0</v>
      </c>
      <c r="AJ88" s="151">
        <f>+ROUND((SUMIFS(MODIFICACIONES!K:K,MODIFICACIONES!L:L,POA!$AJ$3,MODIFICACIONES!D:D,POA!A88)+POA!AI88),2)</f>
        <v>0</v>
      </c>
      <c r="AK88" s="150">
        <v>0</v>
      </c>
      <c r="AL88" s="151">
        <f>+ROUND((SUMIFS(MODIFICACIONES!K:K,MODIFICACIONES!L:L,POA!$AL$3,MODIFICACIONES!D:D,POA!A88)+POA!AK88),2)</f>
        <v>0</v>
      </c>
      <c r="AM88" s="150">
        <v>0</v>
      </c>
      <c r="AN88" s="151">
        <f>+ROUND((SUMIFS(MODIFICACIONES!K:K,MODIFICACIONES!L:L,POA!$AN$3,MODIFICACIONES!D:D,POA!A88)+POA!AM88),2)</f>
        <v>0</v>
      </c>
      <c r="AO88" s="150">
        <v>0</v>
      </c>
      <c r="AP88" s="151">
        <f>+ROUND((SUMIFS(MODIFICACIONES!K:K,MODIFICACIONES!L:L,POA!$AP$3,MODIFICACIONES!D:D,POA!A88)+POA!AO88),2)</f>
        <v>0</v>
      </c>
      <c r="AQ88" s="150">
        <v>0</v>
      </c>
      <c r="AR88" s="150">
        <f>+SUMIFS(CERTIFICACIONES!H:H,CERTIFICACIONES!A:A,POA!A88,CERTIFICACIONES!I:I,"ACTIVA")</f>
        <v>0</v>
      </c>
      <c r="AS88" s="150">
        <f>+SUMIFS(CERTIFICACIONES!P:P,CERTIFICACIONES!A:A,POA!A88)</f>
        <v>0</v>
      </c>
      <c r="AT88" s="150">
        <f>+SUMIFS(CERTIFICACIONES!Q:Q,CERTIFICACIONES!A:A,POA!A88)</f>
        <v>0</v>
      </c>
      <c r="AU88" s="150">
        <f>+SUMIFS(CERTIFICACIONES!R:R,CERTIFICACIONES!A:A,POA!A88)</f>
        <v>0</v>
      </c>
      <c r="AV88" s="150">
        <f>+SUMIFS(CERTIFICACIONES!T:T,CERTIFICACIONES!A:A,POA!A88)</f>
        <v>0</v>
      </c>
      <c r="AW88" s="150"/>
      <c r="AX88" s="150">
        <f t="shared" si="8"/>
        <v>0</v>
      </c>
      <c r="AY88" s="150">
        <f t="shared" si="9"/>
        <v>0</v>
      </c>
      <c r="AZ88" s="150">
        <f t="shared" si="10"/>
        <v>0</v>
      </c>
      <c r="BA88" s="150">
        <f t="shared" si="11"/>
        <v>0</v>
      </c>
      <c r="BB88" s="150"/>
      <c r="BC88" s="152"/>
      <c r="BD88" s="150"/>
      <c r="BE88" s="153"/>
      <c r="BF88" s="153"/>
      <c r="BG88" s="156"/>
      <c r="BH88" s="156"/>
      <c r="BI88" s="156"/>
      <c r="BJ88" s="155"/>
      <c r="BK88" s="155"/>
      <c r="BL88" s="155"/>
      <c r="BM88" s="155"/>
      <c r="BN88" s="155"/>
      <c r="BO88" s="155"/>
      <c r="BP88" s="171"/>
      <c r="BQ88" s="171"/>
      <c r="BR88" s="172"/>
      <c r="BS88" s="172"/>
      <c r="BT88" s="172"/>
      <c r="BU88" s="172"/>
      <c r="BV88" s="172"/>
      <c r="BW88" s="172"/>
      <c r="BX88" s="41">
        <f t="shared" si="12"/>
        <v>0</v>
      </c>
    </row>
    <row r="89" spans="1:76" ht="13.5" customHeight="1">
      <c r="A89" s="76">
        <v>86</v>
      </c>
      <c r="B89" s="142"/>
      <c r="C89" s="143"/>
      <c r="D89" s="143"/>
      <c r="E89" s="143"/>
      <c r="F89" s="143"/>
      <c r="G89" s="143"/>
      <c r="H89" s="143"/>
      <c r="I89" s="143"/>
      <c r="J89" s="144"/>
      <c r="K89" s="145" t="str">
        <f t="shared" si="14"/>
        <v/>
      </c>
      <c r="L89" s="145"/>
      <c r="M89" s="146"/>
      <c r="N89" s="145"/>
      <c r="O89" s="147"/>
      <c r="P89" s="148"/>
      <c r="Q89" s="148"/>
      <c r="R89" s="149">
        <f t="shared" si="13"/>
        <v>0</v>
      </c>
      <c r="S89" s="150">
        <v>0</v>
      </c>
      <c r="T89" s="151">
        <f>+ROUND((SUMIFS(MODIFICACIONES!K:K,MODIFICACIONES!L:L,POA!$T$3,MODIFICACIONES!D:D,POA!A89)+POA!S89),2)</f>
        <v>0</v>
      </c>
      <c r="U89" s="150">
        <v>0</v>
      </c>
      <c r="V89" s="151">
        <f>+ROUND((SUMIFS(MODIFICACIONES!K:K,MODIFICACIONES!L:L,POA!$V$3,MODIFICACIONES!D:D,POA!A89)+POA!U89),2)</f>
        <v>0</v>
      </c>
      <c r="W89" s="150">
        <v>0</v>
      </c>
      <c r="X89" s="151">
        <f>+ROUND((SUMIFS(MODIFICACIONES!K:K,MODIFICACIONES!L:L,POA!$X$3,MODIFICACIONES!D:D,POA!A89)+POA!W89),2)</f>
        <v>0</v>
      </c>
      <c r="Y89" s="150">
        <v>0</v>
      </c>
      <c r="Z89" s="151">
        <f>+ROUND((SUMIFS(MODIFICACIONES!K:K,MODIFICACIONES!L:L,POA!$Z$3,MODIFICACIONES!D:D,POA!A89)+POA!Y89),2)</f>
        <v>0</v>
      </c>
      <c r="AA89" s="150">
        <v>0</v>
      </c>
      <c r="AB89" s="151">
        <f>+ROUND((SUMIFS(MODIFICACIONES!K:K,MODIFICACIONES!L:L,POA!$AB$3,MODIFICACIONES!D:D,POA!A89)+POA!AA89),2)</f>
        <v>0</v>
      </c>
      <c r="AC89" s="150">
        <v>0</v>
      </c>
      <c r="AD89" s="151">
        <f>+ROUND((SUMIFS(MODIFICACIONES!K:K,MODIFICACIONES!L:L,POA!$AD$3,MODIFICACIONES!D:D,POA!A89)+POA!AC89),2)</f>
        <v>0</v>
      </c>
      <c r="AE89" s="150">
        <v>0</v>
      </c>
      <c r="AF89" s="151">
        <f>+ROUND((SUMIFS(MODIFICACIONES!K:K,MODIFICACIONES!L:L,POA!$AF$3,MODIFICACIONES!D:D,POA!A89)+POA!AE89),2)</f>
        <v>0</v>
      </c>
      <c r="AG89" s="150">
        <v>0</v>
      </c>
      <c r="AH89" s="151">
        <f>+ROUND((SUMIFS(MODIFICACIONES!K:K,MODIFICACIONES!L:L,POA!$AH$3,MODIFICACIONES!D:D,POA!A89)+POA!AG89),2)</f>
        <v>0</v>
      </c>
      <c r="AI89" s="150">
        <v>0</v>
      </c>
      <c r="AJ89" s="151">
        <f>+ROUND((SUMIFS(MODIFICACIONES!K:K,MODIFICACIONES!L:L,POA!$AJ$3,MODIFICACIONES!D:D,POA!A89)+POA!AI89),2)</f>
        <v>0</v>
      </c>
      <c r="AK89" s="150">
        <v>0</v>
      </c>
      <c r="AL89" s="151">
        <f>+ROUND((SUMIFS(MODIFICACIONES!K:K,MODIFICACIONES!L:L,POA!$AL$3,MODIFICACIONES!D:D,POA!A89)+POA!AK89),2)</f>
        <v>0</v>
      </c>
      <c r="AM89" s="150">
        <v>0</v>
      </c>
      <c r="AN89" s="151">
        <f>+ROUND((SUMIFS(MODIFICACIONES!K:K,MODIFICACIONES!L:L,POA!$AN$3,MODIFICACIONES!D:D,POA!A89)+POA!AM89),2)</f>
        <v>0</v>
      </c>
      <c r="AO89" s="150">
        <v>0</v>
      </c>
      <c r="AP89" s="151">
        <f>+ROUND((SUMIFS(MODIFICACIONES!K:K,MODIFICACIONES!L:L,POA!$AP$3,MODIFICACIONES!D:D,POA!A89)+POA!AO89),2)</f>
        <v>0</v>
      </c>
      <c r="AQ89" s="150">
        <v>0</v>
      </c>
      <c r="AR89" s="150">
        <f>+SUMIFS(CERTIFICACIONES!H:H,CERTIFICACIONES!A:A,POA!A89,CERTIFICACIONES!I:I,"ACTIVA")</f>
        <v>0</v>
      </c>
      <c r="AS89" s="150">
        <f>+SUMIFS(CERTIFICACIONES!P:P,CERTIFICACIONES!A:A,POA!A89)</f>
        <v>0</v>
      </c>
      <c r="AT89" s="150">
        <f>+SUMIFS(CERTIFICACIONES!Q:Q,CERTIFICACIONES!A:A,POA!A89)</f>
        <v>0</v>
      </c>
      <c r="AU89" s="150">
        <f>+SUMIFS(CERTIFICACIONES!R:R,CERTIFICACIONES!A:A,POA!A89)</f>
        <v>0</v>
      </c>
      <c r="AV89" s="150">
        <f>+SUMIFS(CERTIFICACIONES!T:T,CERTIFICACIONES!A:A,POA!A89)</f>
        <v>0</v>
      </c>
      <c r="AW89" s="150"/>
      <c r="AX89" s="150">
        <f t="shared" si="8"/>
        <v>0</v>
      </c>
      <c r="AY89" s="150">
        <f t="shared" si="9"/>
        <v>0</v>
      </c>
      <c r="AZ89" s="150">
        <f t="shared" si="10"/>
        <v>0</v>
      </c>
      <c r="BA89" s="150">
        <f t="shared" si="11"/>
        <v>0</v>
      </c>
      <c r="BB89" s="150"/>
      <c r="BC89" s="152"/>
      <c r="BD89" s="150"/>
      <c r="BE89" s="153"/>
      <c r="BF89" s="153"/>
      <c r="BG89" s="156"/>
      <c r="BH89" s="156"/>
      <c r="BI89" s="156"/>
      <c r="BJ89" s="155"/>
      <c r="BK89" s="155"/>
      <c r="BL89" s="155"/>
      <c r="BM89" s="155"/>
      <c r="BN89" s="155"/>
      <c r="BO89" s="155"/>
      <c r="BP89" s="171"/>
      <c r="BQ89" s="171"/>
      <c r="BR89" s="172"/>
      <c r="BS89" s="172"/>
      <c r="BT89" s="172"/>
      <c r="BU89" s="172"/>
      <c r="BV89" s="172"/>
      <c r="BW89" s="172"/>
      <c r="BX89" s="41">
        <f t="shared" si="12"/>
        <v>0</v>
      </c>
    </row>
    <row r="90" spans="1:76" ht="13.5" customHeight="1">
      <c r="A90" s="76">
        <v>87</v>
      </c>
      <c r="B90" s="142"/>
      <c r="C90" s="143"/>
      <c r="D90" s="143"/>
      <c r="E90" s="143"/>
      <c r="F90" s="143"/>
      <c r="G90" s="143"/>
      <c r="H90" s="143"/>
      <c r="I90" s="143"/>
      <c r="J90" s="144"/>
      <c r="K90" s="145" t="str">
        <f t="shared" si="14"/>
        <v/>
      </c>
      <c r="L90" s="145"/>
      <c r="M90" s="146"/>
      <c r="N90" s="145"/>
      <c r="O90" s="147"/>
      <c r="P90" s="148"/>
      <c r="Q90" s="148"/>
      <c r="R90" s="149">
        <f t="shared" si="13"/>
        <v>0</v>
      </c>
      <c r="S90" s="150">
        <v>0</v>
      </c>
      <c r="T90" s="151">
        <f>+ROUND((SUMIFS(MODIFICACIONES!K:K,MODIFICACIONES!L:L,POA!$T$3,MODIFICACIONES!D:D,POA!A90)+POA!S90),2)</f>
        <v>0</v>
      </c>
      <c r="U90" s="150">
        <v>0</v>
      </c>
      <c r="V90" s="151">
        <f>+ROUND((SUMIFS(MODIFICACIONES!K:K,MODIFICACIONES!L:L,POA!$V$3,MODIFICACIONES!D:D,POA!A90)+POA!U90),2)</f>
        <v>0</v>
      </c>
      <c r="W90" s="150">
        <v>0</v>
      </c>
      <c r="X90" s="151">
        <f>+ROUND((SUMIFS(MODIFICACIONES!K:K,MODIFICACIONES!L:L,POA!$X$3,MODIFICACIONES!D:D,POA!A90)+POA!W90),2)</f>
        <v>0</v>
      </c>
      <c r="Y90" s="150">
        <v>0</v>
      </c>
      <c r="Z90" s="151">
        <f>+ROUND((SUMIFS(MODIFICACIONES!K:K,MODIFICACIONES!L:L,POA!$Z$3,MODIFICACIONES!D:D,POA!A90)+POA!Y90),2)</f>
        <v>0</v>
      </c>
      <c r="AA90" s="150">
        <v>0</v>
      </c>
      <c r="AB90" s="151">
        <f>+ROUND((SUMIFS(MODIFICACIONES!K:K,MODIFICACIONES!L:L,POA!$AB$3,MODIFICACIONES!D:D,POA!A90)+POA!AA90),2)</f>
        <v>0</v>
      </c>
      <c r="AC90" s="150">
        <v>0</v>
      </c>
      <c r="AD90" s="151">
        <f>+ROUND((SUMIFS(MODIFICACIONES!K:K,MODIFICACIONES!L:L,POA!$AD$3,MODIFICACIONES!D:D,POA!A90)+POA!AC90),2)</f>
        <v>0</v>
      </c>
      <c r="AE90" s="150">
        <v>0</v>
      </c>
      <c r="AF90" s="151">
        <f>+ROUND((SUMIFS(MODIFICACIONES!K:K,MODIFICACIONES!L:L,POA!$AF$3,MODIFICACIONES!D:D,POA!A90)+POA!AE90),2)</f>
        <v>0</v>
      </c>
      <c r="AG90" s="150">
        <v>0</v>
      </c>
      <c r="AH90" s="151">
        <f>+ROUND((SUMIFS(MODIFICACIONES!K:K,MODIFICACIONES!L:L,POA!$AH$3,MODIFICACIONES!D:D,POA!A90)+POA!AG90),2)</f>
        <v>0</v>
      </c>
      <c r="AI90" s="150">
        <v>0</v>
      </c>
      <c r="AJ90" s="151">
        <f>+ROUND((SUMIFS(MODIFICACIONES!K:K,MODIFICACIONES!L:L,POA!$AJ$3,MODIFICACIONES!D:D,POA!A90)+POA!AI90),2)</f>
        <v>0</v>
      </c>
      <c r="AK90" s="150">
        <v>0</v>
      </c>
      <c r="AL90" s="151">
        <f>+ROUND((SUMIFS(MODIFICACIONES!K:K,MODIFICACIONES!L:L,POA!$AL$3,MODIFICACIONES!D:D,POA!A90)+POA!AK90),2)</f>
        <v>0</v>
      </c>
      <c r="AM90" s="150">
        <v>0</v>
      </c>
      <c r="AN90" s="151">
        <f>+ROUND((SUMIFS(MODIFICACIONES!K:K,MODIFICACIONES!L:L,POA!$AN$3,MODIFICACIONES!D:D,POA!A90)+POA!AM90),2)</f>
        <v>0</v>
      </c>
      <c r="AO90" s="150">
        <v>0</v>
      </c>
      <c r="AP90" s="151">
        <f>+ROUND((SUMIFS(MODIFICACIONES!K:K,MODIFICACIONES!L:L,POA!$AP$3,MODIFICACIONES!D:D,POA!A90)+POA!AO90),2)</f>
        <v>0</v>
      </c>
      <c r="AQ90" s="150">
        <v>0</v>
      </c>
      <c r="AR90" s="150">
        <f>+SUMIFS(CERTIFICACIONES!H:H,CERTIFICACIONES!A:A,POA!A90,CERTIFICACIONES!I:I,"ACTIVA")</f>
        <v>0</v>
      </c>
      <c r="AS90" s="150">
        <f>+SUMIFS(CERTIFICACIONES!P:P,CERTIFICACIONES!A:A,POA!A90)</f>
        <v>0</v>
      </c>
      <c r="AT90" s="150">
        <f>+SUMIFS(CERTIFICACIONES!Q:Q,CERTIFICACIONES!A:A,POA!A90)</f>
        <v>0</v>
      </c>
      <c r="AU90" s="150">
        <f>+SUMIFS(CERTIFICACIONES!R:R,CERTIFICACIONES!A:A,POA!A90)</f>
        <v>0</v>
      </c>
      <c r="AV90" s="150">
        <f>+SUMIFS(CERTIFICACIONES!T:T,CERTIFICACIONES!A:A,POA!A90)</f>
        <v>0</v>
      </c>
      <c r="AW90" s="150"/>
      <c r="AX90" s="150">
        <f t="shared" si="8"/>
        <v>0</v>
      </c>
      <c r="AY90" s="150">
        <f t="shared" si="9"/>
        <v>0</v>
      </c>
      <c r="AZ90" s="150">
        <f t="shared" si="10"/>
        <v>0</v>
      </c>
      <c r="BA90" s="150">
        <f t="shared" si="11"/>
        <v>0</v>
      </c>
      <c r="BB90" s="150"/>
      <c r="BC90" s="152"/>
      <c r="BD90" s="150"/>
      <c r="BE90" s="153"/>
      <c r="BF90" s="154"/>
      <c r="BG90" s="153"/>
      <c r="BH90" s="156"/>
      <c r="BI90" s="156"/>
      <c r="BJ90" s="155"/>
      <c r="BK90" s="155"/>
      <c r="BL90" s="155"/>
      <c r="BM90" s="155"/>
      <c r="BN90" s="155"/>
      <c r="BO90" s="155"/>
      <c r="BP90" s="171"/>
      <c r="BQ90" s="171"/>
      <c r="BR90" s="172"/>
      <c r="BS90" s="172"/>
      <c r="BT90" s="172"/>
      <c r="BU90" s="172"/>
      <c r="BV90" s="172"/>
      <c r="BW90" s="172"/>
      <c r="BX90" s="41">
        <f t="shared" si="12"/>
        <v>0</v>
      </c>
    </row>
    <row r="91" spans="1:76" ht="13.5" customHeight="1">
      <c r="A91" s="76">
        <v>88</v>
      </c>
      <c r="B91" s="142"/>
      <c r="C91" s="143"/>
      <c r="D91" s="143"/>
      <c r="E91" s="143"/>
      <c r="F91" s="143"/>
      <c r="G91" s="143"/>
      <c r="H91" s="143"/>
      <c r="I91" s="143"/>
      <c r="J91" s="144"/>
      <c r="K91" s="145" t="str">
        <f t="shared" si="14"/>
        <v/>
      </c>
      <c r="L91" s="145"/>
      <c r="M91" s="146"/>
      <c r="N91" s="145"/>
      <c r="O91" s="147"/>
      <c r="P91" s="148"/>
      <c r="Q91" s="148"/>
      <c r="R91" s="149">
        <f t="shared" si="13"/>
        <v>0</v>
      </c>
      <c r="S91" s="150">
        <v>0</v>
      </c>
      <c r="T91" s="151">
        <f>+ROUND((SUMIFS(MODIFICACIONES!K:K,MODIFICACIONES!L:L,POA!$T$3,MODIFICACIONES!D:D,POA!A91)+POA!S91),2)</f>
        <v>0</v>
      </c>
      <c r="U91" s="150">
        <v>0</v>
      </c>
      <c r="V91" s="151">
        <f>+ROUND((SUMIFS(MODIFICACIONES!K:K,MODIFICACIONES!L:L,POA!$V$3,MODIFICACIONES!D:D,POA!A91)+POA!U91),2)</f>
        <v>0</v>
      </c>
      <c r="W91" s="150">
        <v>0</v>
      </c>
      <c r="X91" s="151">
        <f>+ROUND((SUMIFS(MODIFICACIONES!K:K,MODIFICACIONES!L:L,POA!$X$3,MODIFICACIONES!D:D,POA!A91)+POA!W91),2)</f>
        <v>0</v>
      </c>
      <c r="Y91" s="150">
        <v>0</v>
      </c>
      <c r="Z91" s="151">
        <f>+ROUND((SUMIFS(MODIFICACIONES!K:K,MODIFICACIONES!L:L,POA!$Z$3,MODIFICACIONES!D:D,POA!A91)+POA!Y91),2)</f>
        <v>0</v>
      </c>
      <c r="AA91" s="150">
        <v>0</v>
      </c>
      <c r="AB91" s="151">
        <f>+ROUND((SUMIFS(MODIFICACIONES!K:K,MODIFICACIONES!L:L,POA!$AB$3,MODIFICACIONES!D:D,POA!A91)+POA!AA91),2)</f>
        <v>0</v>
      </c>
      <c r="AC91" s="150">
        <v>0</v>
      </c>
      <c r="AD91" s="151">
        <f>+ROUND((SUMIFS(MODIFICACIONES!K:K,MODIFICACIONES!L:L,POA!$AD$3,MODIFICACIONES!D:D,POA!A91)+POA!AC91),2)</f>
        <v>0</v>
      </c>
      <c r="AE91" s="150">
        <v>0</v>
      </c>
      <c r="AF91" s="151">
        <f>+ROUND((SUMIFS(MODIFICACIONES!K:K,MODIFICACIONES!L:L,POA!$AF$3,MODIFICACIONES!D:D,POA!A91)+POA!AE91),2)</f>
        <v>0</v>
      </c>
      <c r="AG91" s="150">
        <v>0</v>
      </c>
      <c r="AH91" s="151">
        <f>+ROUND((SUMIFS(MODIFICACIONES!K:K,MODIFICACIONES!L:L,POA!$AH$3,MODIFICACIONES!D:D,POA!A91)+POA!AG91),2)</f>
        <v>0</v>
      </c>
      <c r="AI91" s="150">
        <v>0</v>
      </c>
      <c r="AJ91" s="151">
        <f>+ROUND((SUMIFS(MODIFICACIONES!K:K,MODIFICACIONES!L:L,POA!$AJ$3,MODIFICACIONES!D:D,POA!A91)+POA!AI91),2)</f>
        <v>0</v>
      </c>
      <c r="AK91" s="150">
        <v>0</v>
      </c>
      <c r="AL91" s="151">
        <f>+ROUND((SUMIFS(MODIFICACIONES!K:K,MODIFICACIONES!L:L,POA!$AL$3,MODIFICACIONES!D:D,POA!A91)+POA!AK91),2)</f>
        <v>0</v>
      </c>
      <c r="AM91" s="150">
        <v>0</v>
      </c>
      <c r="AN91" s="151">
        <f>+ROUND((SUMIFS(MODIFICACIONES!K:K,MODIFICACIONES!L:L,POA!$AN$3,MODIFICACIONES!D:D,POA!A91)+POA!AM91),2)</f>
        <v>0</v>
      </c>
      <c r="AO91" s="150">
        <v>0</v>
      </c>
      <c r="AP91" s="151">
        <f>+ROUND((SUMIFS(MODIFICACIONES!K:K,MODIFICACIONES!L:L,POA!$AP$3,MODIFICACIONES!D:D,POA!A91)+POA!AO91),2)</f>
        <v>0</v>
      </c>
      <c r="AQ91" s="150">
        <v>0</v>
      </c>
      <c r="AR91" s="150">
        <f>+SUMIFS(CERTIFICACIONES!H:H,CERTIFICACIONES!A:A,POA!A91,CERTIFICACIONES!I:I,"ACTIVA")</f>
        <v>0</v>
      </c>
      <c r="AS91" s="150">
        <f>+SUMIFS(CERTIFICACIONES!P:P,CERTIFICACIONES!A:A,POA!A91)</f>
        <v>0</v>
      </c>
      <c r="AT91" s="150">
        <f>+SUMIFS(CERTIFICACIONES!Q:Q,CERTIFICACIONES!A:A,POA!A91)</f>
        <v>0</v>
      </c>
      <c r="AU91" s="150">
        <f>+SUMIFS(CERTIFICACIONES!R:R,CERTIFICACIONES!A:A,POA!A91)</f>
        <v>0</v>
      </c>
      <c r="AV91" s="150">
        <f>+SUMIFS(CERTIFICACIONES!T:T,CERTIFICACIONES!A:A,POA!A91)</f>
        <v>0</v>
      </c>
      <c r="AW91" s="150"/>
      <c r="AX91" s="150">
        <f t="shared" si="8"/>
        <v>0</v>
      </c>
      <c r="AY91" s="150">
        <f t="shared" si="9"/>
        <v>0</v>
      </c>
      <c r="AZ91" s="150">
        <f t="shared" si="10"/>
        <v>0</v>
      </c>
      <c r="BA91" s="150">
        <f t="shared" si="11"/>
        <v>0</v>
      </c>
      <c r="BB91" s="150"/>
      <c r="BC91" s="152"/>
      <c r="BD91" s="150"/>
      <c r="BE91" s="153"/>
      <c r="BF91" s="154"/>
      <c r="BG91" s="153"/>
      <c r="BH91" s="156"/>
      <c r="BI91" s="156"/>
      <c r="BJ91" s="155"/>
      <c r="BK91" s="155"/>
      <c r="BL91" s="155"/>
      <c r="BM91" s="155"/>
      <c r="BN91" s="155"/>
      <c r="BO91" s="155"/>
      <c r="BP91" s="171"/>
      <c r="BQ91" s="171"/>
      <c r="BR91" s="172"/>
      <c r="BS91" s="172"/>
      <c r="BT91" s="172"/>
      <c r="BU91" s="172"/>
      <c r="BV91" s="172"/>
      <c r="BW91" s="172"/>
      <c r="BX91" s="41">
        <f t="shared" si="12"/>
        <v>0</v>
      </c>
    </row>
    <row r="92" spans="1:76" ht="13.5" customHeight="1">
      <c r="A92" s="76">
        <v>89</v>
      </c>
      <c r="B92" s="142"/>
      <c r="C92" s="143"/>
      <c r="D92" s="143"/>
      <c r="E92" s="143"/>
      <c r="F92" s="143"/>
      <c r="G92" s="143"/>
      <c r="H92" s="143"/>
      <c r="I92" s="143"/>
      <c r="J92" s="144"/>
      <c r="K92" s="145" t="str">
        <f t="shared" si="14"/>
        <v/>
      </c>
      <c r="L92" s="145"/>
      <c r="M92" s="146"/>
      <c r="N92" s="145"/>
      <c r="O92" s="147"/>
      <c r="P92" s="148"/>
      <c r="Q92" s="148"/>
      <c r="R92" s="149">
        <f t="shared" si="13"/>
        <v>0</v>
      </c>
      <c r="S92" s="150">
        <v>0</v>
      </c>
      <c r="T92" s="151">
        <f>+ROUND((SUMIFS(MODIFICACIONES!K:K,MODIFICACIONES!L:L,POA!$T$3,MODIFICACIONES!D:D,POA!A92)+POA!S92),2)</f>
        <v>0</v>
      </c>
      <c r="U92" s="150">
        <v>0</v>
      </c>
      <c r="V92" s="151">
        <f>+ROUND((SUMIFS(MODIFICACIONES!K:K,MODIFICACIONES!L:L,POA!$V$3,MODIFICACIONES!D:D,POA!A92)+POA!U92),2)</f>
        <v>0</v>
      </c>
      <c r="W92" s="150">
        <v>0</v>
      </c>
      <c r="X92" s="151">
        <f>+ROUND((SUMIFS(MODIFICACIONES!K:K,MODIFICACIONES!L:L,POA!$X$3,MODIFICACIONES!D:D,POA!A92)+POA!W92),2)</f>
        <v>0</v>
      </c>
      <c r="Y92" s="150">
        <v>0</v>
      </c>
      <c r="Z92" s="151">
        <f>+ROUND((SUMIFS(MODIFICACIONES!K:K,MODIFICACIONES!L:L,POA!$Z$3,MODIFICACIONES!D:D,POA!A92)+POA!Y92),2)</f>
        <v>0</v>
      </c>
      <c r="AA92" s="150">
        <v>0</v>
      </c>
      <c r="AB92" s="151">
        <f>+ROUND((SUMIFS(MODIFICACIONES!K:K,MODIFICACIONES!L:L,POA!$AB$3,MODIFICACIONES!D:D,POA!A92)+POA!AA92),2)</f>
        <v>0</v>
      </c>
      <c r="AC92" s="150">
        <v>0</v>
      </c>
      <c r="AD92" s="151">
        <f>+ROUND((SUMIFS(MODIFICACIONES!K:K,MODIFICACIONES!L:L,POA!$AD$3,MODIFICACIONES!D:D,POA!A92)+POA!AC92),2)</f>
        <v>0</v>
      </c>
      <c r="AE92" s="150">
        <v>0</v>
      </c>
      <c r="AF92" s="151">
        <f>+ROUND((SUMIFS(MODIFICACIONES!K:K,MODIFICACIONES!L:L,POA!$AF$3,MODIFICACIONES!D:D,POA!A92)+POA!AE92),2)</f>
        <v>0</v>
      </c>
      <c r="AG92" s="150">
        <v>0</v>
      </c>
      <c r="AH92" s="151">
        <f>+ROUND((SUMIFS(MODIFICACIONES!K:K,MODIFICACIONES!L:L,POA!$AH$3,MODIFICACIONES!D:D,POA!A92)+POA!AG92),2)</f>
        <v>0</v>
      </c>
      <c r="AI92" s="150">
        <v>0</v>
      </c>
      <c r="AJ92" s="151">
        <f>+ROUND((SUMIFS(MODIFICACIONES!K:K,MODIFICACIONES!L:L,POA!$AJ$3,MODIFICACIONES!D:D,POA!A92)+POA!AI92),2)</f>
        <v>0</v>
      </c>
      <c r="AK92" s="150">
        <v>0</v>
      </c>
      <c r="AL92" s="151">
        <f>+ROUND((SUMIFS(MODIFICACIONES!K:K,MODIFICACIONES!L:L,POA!$AL$3,MODIFICACIONES!D:D,POA!A92)+POA!AK92),2)</f>
        <v>0</v>
      </c>
      <c r="AM92" s="150">
        <v>0</v>
      </c>
      <c r="AN92" s="151">
        <f>+ROUND((SUMIFS(MODIFICACIONES!K:K,MODIFICACIONES!L:L,POA!$AN$3,MODIFICACIONES!D:D,POA!A92)+POA!AM92),2)</f>
        <v>0</v>
      </c>
      <c r="AO92" s="150">
        <v>0</v>
      </c>
      <c r="AP92" s="151">
        <f>+ROUND((SUMIFS(MODIFICACIONES!K:K,MODIFICACIONES!L:L,POA!$AP$3,MODIFICACIONES!D:D,POA!A92)+POA!AO92),2)</f>
        <v>0</v>
      </c>
      <c r="AQ92" s="150">
        <v>0</v>
      </c>
      <c r="AR92" s="150">
        <f>+SUMIFS(CERTIFICACIONES!H:H,CERTIFICACIONES!A:A,POA!A92,CERTIFICACIONES!I:I,"ACTIVA")</f>
        <v>0</v>
      </c>
      <c r="AS92" s="150">
        <f>+SUMIFS(CERTIFICACIONES!P:P,CERTIFICACIONES!A:A,POA!A92)</f>
        <v>0</v>
      </c>
      <c r="AT92" s="150">
        <f>+SUMIFS(CERTIFICACIONES!Q:Q,CERTIFICACIONES!A:A,POA!A92)</f>
        <v>0</v>
      </c>
      <c r="AU92" s="150">
        <f>+SUMIFS(CERTIFICACIONES!R:R,CERTIFICACIONES!A:A,POA!A92)</f>
        <v>0</v>
      </c>
      <c r="AV92" s="150">
        <f>+SUMIFS(CERTIFICACIONES!T:T,CERTIFICACIONES!A:A,POA!A92)</f>
        <v>0</v>
      </c>
      <c r="AW92" s="150"/>
      <c r="AX92" s="150">
        <f t="shared" si="8"/>
        <v>0</v>
      </c>
      <c r="AY92" s="150">
        <f t="shared" si="9"/>
        <v>0</v>
      </c>
      <c r="AZ92" s="150">
        <f t="shared" si="10"/>
        <v>0</v>
      </c>
      <c r="BA92" s="150">
        <f t="shared" si="11"/>
        <v>0</v>
      </c>
      <c r="BB92" s="150"/>
      <c r="BC92" s="152"/>
      <c r="BD92" s="150"/>
      <c r="BE92" s="153"/>
      <c r="BF92" s="153"/>
      <c r="BG92" s="156"/>
      <c r="BH92" s="156"/>
      <c r="BI92" s="156"/>
      <c r="BJ92" s="155"/>
      <c r="BK92" s="155"/>
      <c r="BL92" s="155"/>
      <c r="BM92" s="155"/>
      <c r="BN92" s="155"/>
      <c r="BO92" s="155"/>
      <c r="BP92" s="171"/>
      <c r="BQ92" s="171"/>
      <c r="BR92" s="172"/>
      <c r="BS92" s="172"/>
      <c r="BT92" s="172"/>
      <c r="BU92" s="172"/>
      <c r="BV92" s="172"/>
      <c r="BW92" s="172"/>
      <c r="BX92" s="41">
        <f t="shared" si="12"/>
        <v>0</v>
      </c>
    </row>
    <row r="93" spans="1:76" ht="13.5" customHeight="1">
      <c r="A93" s="76">
        <v>90</v>
      </c>
      <c r="B93" s="142"/>
      <c r="C93" s="143"/>
      <c r="D93" s="143"/>
      <c r="E93" s="143"/>
      <c r="F93" s="143"/>
      <c r="G93" s="143"/>
      <c r="H93" s="143"/>
      <c r="I93" s="143"/>
      <c r="J93" s="144"/>
      <c r="K93" s="145" t="str">
        <f t="shared" si="14"/>
        <v/>
      </c>
      <c r="L93" s="145"/>
      <c r="M93" s="146"/>
      <c r="N93" s="145"/>
      <c r="O93" s="147"/>
      <c r="P93" s="148"/>
      <c r="Q93" s="148"/>
      <c r="R93" s="149">
        <f t="shared" si="13"/>
        <v>0</v>
      </c>
      <c r="S93" s="150">
        <v>0</v>
      </c>
      <c r="T93" s="151">
        <f>+ROUND((SUMIFS(MODIFICACIONES!K:K,MODIFICACIONES!L:L,POA!$T$3,MODIFICACIONES!D:D,POA!A93)+POA!S93),2)</f>
        <v>0</v>
      </c>
      <c r="U93" s="150">
        <v>0</v>
      </c>
      <c r="V93" s="151">
        <f>+ROUND((SUMIFS(MODIFICACIONES!K:K,MODIFICACIONES!L:L,POA!$V$3,MODIFICACIONES!D:D,POA!A93)+POA!U93),2)</f>
        <v>0</v>
      </c>
      <c r="W93" s="150">
        <v>0</v>
      </c>
      <c r="X93" s="151">
        <f>+ROUND((SUMIFS(MODIFICACIONES!K:K,MODIFICACIONES!L:L,POA!$X$3,MODIFICACIONES!D:D,POA!A93)+POA!W93),2)</f>
        <v>0</v>
      </c>
      <c r="Y93" s="150">
        <v>0</v>
      </c>
      <c r="Z93" s="151">
        <f>+ROUND((SUMIFS(MODIFICACIONES!K:K,MODIFICACIONES!L:L,POA!$Z$3,MODIFICACIONES!D:D,POA!A93)+POA!Y93),2)</f>
        <v>0</v>
      </c>
      <c r="AA93" s="150">
        <v>0</v>
      </c>
      <c r="AB93" s="151">
        <f>+ROUND((SUMIFS(MODIFICACIONES!K:K,MODIFICACIONES!L:L,POA!$AB$3,MODIFICACIONES!D:D,POA!A93)+POA!AA93),2)</f>
        <v>0</v>
      </c>
      <c r="AC93" s="150">
        <v>0</v>
      </c>
      <c r="AD93" s="151">
        <f>+ROUND((SUMIFS(MODIFICACIONES!K:K,MODIFICACIONES!L:L,POA!$AD$3,MODIFICACIONES!D:D,POA!A93)+POA!AC93),2)</f>
        <v>0</v>
      </c>
      <c r="AE93" s="150">
        <v>0</v>
      </c>
      <c r="AF93" s="151">
        <f>+ROUND((SUMIFS(MODIFICACIONES!K:K,MODIFICACIONES!L:L,POA!$AF$3,MODIFICACIONES!D:D,POA!A93)+POA!AE93),2)</f>
        <v>0</v>
      </c>
      <c r="AG93" s="150">
        <v>0</v>
      </c>
      <c r="AH93" s="151">
        <f>+ROUND((SUMIFS(MODIFICACIONES!K:K,MODIFICACIONES!L:L,POA!$AH$3,MODIFICACIONES!D:D,POA!A93)+POA!AG93),2)</f>
        <v>0</v>
      </c>
      <c r="AI93" s="150">
        <v>0</v>
      </c>
      <c r="AJ93" s="151">
        <f>+ROUND((SUMIFS(MODIFICACIONES!K:K,MODIFICACIONES!L:L,POA!$AJ$3,MODIFICACIONES!D:D,POA!A93)+POA!AI93),2)</f>
        <v>0</v>
      </c>
      <c r="AK93" s="150">
        <v>0</v>
      </c>
      <c r="AL93" s="151">
        <f>+ROUND((SUMIFS(MODIFICACIONES!K:K,MODIFICACIONES!L:L,POA!$AL$3,MODIFICACIONES!D:D,POA!A93)+POA!AK93),2)</f>
        <v>0</v>
      </c>
      <c r="AM93" s="150">
        <v>0</v>
      </c>
      <c r="AN93" s="151">
        <f>+ROUND((SUMIFS(MODIFICACIONES!K:K,MODIFICACIONES!L:L,POA!$AN$3,MODIFICACIONES!D:D,POA!A93)+POA!AM93),2)</f>
        <v>0</v>
      </c>
      <c r="AO93" s="150">
        <v>0</v>
      </c>
      <c r="AP93" s="151">
        <f>+ROUND((SUMIFS(MODIFICACIONES!K:K,MODIFICACIONES!L:L,POA!$AP$3,MODIFICACIONES!D:D,POA!A93)+POA!AO93),2)</f>
        <v>0</v>
      </c>
      <c r="AQ93" s="150">
        <v>0</v>
      </c>
      <c r="AR93" s="150">
        <f>+SUMIFS(CERTIFICACIONES!H:H,CERTIFICACIONES!A:A,POA!A93,CERTIFICACIONES!I:I,"ACTIVA")</f>
        <v>0</v>
      </c>
      <c r="AS93" s="150">
        <f>+SUMIFS(CERTIFICACIONES!P:P,CERTIFICACIONES!A:A,POA!A93)</f>
        <v>0</v>
      </c>
      <c r="AT93" s="150">
        <f>+SUMIFS(CERTIFICACIONES!Q:Q,CERTIFICACIONES!A:A,POA!A93)</f>
        <v>0</v>
      </c>
      <c r="AU93" s="150">
        <f>+SUMIFS(CERTIFICACIONES!R:R,CERTIFICACIONES!A:A,POA!A93)</f>
        <v>0</v>
      </c>
      <c r="AV93" s="150">
        <f>+SUMIFS(CERTIFICACIONES!T:T,CERTIFICACIONES!A:A,POA!A93)</f>
        <v>0</v>
      </c>
      <c r="AW93" s="150"/>
      <c r="AX93" s="150">
        <f t="shared" si="8"/>
        <v>0</v>
      </c>
      <c r="AY93" s="150">
        <f t="shared" si="9"/>
        <v>0</v>
      </c>
      <c r="AZ93" s="150">
        <f t="shared" si="10"/>
        <v>0</v>
      </c>
      <c r="BA93" s="150">
        <f t="shared" si="11"/>
        <v>0</v>
      </c>
      <c r="BB93" s="150"/>
      <c r="BC93" s="152"/>
      <c r="BD93" s="150"/>
      <c r="BE93" s="153"/>
      <c r="BF93" s="154"/>
      <c r="BG93" s="154"/>
      <c r="BH93" s="156"/>
      <c r="BI93" s="156"/>
      <c r="BJ93" s="155"/>
      <c r="BK93" s="155"/>
      <c r="BL93" s="155"/>
      <c r="BM93" s="155"/>
      <c r="BN93" s="155"/>
      <c r="BO93" s="155"/>
      <c r="BP93" s="171"/>
      <c r="BQ93" s="155"/>
      <c r="BR93" s="172"/>
      <c r="BS93" s="172"/>
      <c r="BT93" s="172"/>
      <c r="BU93" s="172"/>
      <c r="BV93" s="172"/>
      <c r="BW93" s="172"/>
      <c r="BX93" s="41">
        <f t="shared" si="12"/>
        <v>0</v>
      </c>
    </row>
    <row r="94" spans="1:76" ht="13.5" customHeight="1">
      <c r="A94" s="76">
        <v>91</v>
      </c>
      <c r="B94" s="142"/>
      <c r="C94" s="143"/>
      <c r="D94" s="143"/>
      <c r="E94" s="143"/>
      <c r="F94" s="143"/>
      <c r="G94" s="143"/>
      <c r="H94" s="143"/>
      <c r="I94" s="143"/>
      <c r="J94" s="144"/>
      <c r="K94" s="145" t="str">
        <f t="shared" si="14"/>
        <v/>
      </c>
      <c r="L94" s="145"/>
      <c r="M94" s="146"/>
      <c r="N94" s="145"/>
      <c r="O94" s="147"/>
      <c r="P94" s="148"/>
      <c r="Q94" s="148"/>
      <c r="R94" s="149">
        <f t="shared" si="13"/>
        <v>0</v>
      </c>
      <c r="S94" s="150">
        <v>0</v>
      </c>
      <c r="T94" s="151">
        <f>+ROUND((SUMIFS(MODIFICACIONES!K:K,MODIFICACIONES!L:L,POA!$T$3,MODIFICACIONES!D:D,POA!A94)+POA!S94),2)</f>
        <v>0</v>
      </c>
      <c r="U94" s="150">
        <v>0</v>
      </c>
      <c r="V94" s="151">
        <f>+ROUND((SUMIFS(MODIFICACIONES!K:K,MODIFICACIONES!L:L,POA!$V$3,MODIFICACIONES!D:D,POA!A94)+POA!U94),2)</f>
        <v>0</v>
      </c>
      <c r="W94" s="150">
        <v>0</v>
      </c>
      <c r="X94" s="151">
        <f>+ROUND((SUMIFS(MODIFICACIONES!K:K,MODIFICACIONES!L:L,POA!$X$3,MODIFICACIONES!D:D,POA!A94)+POA!W94),2)</f>
        <v>0</v>
      </c>
      <c r="Y94" s="150">
        <v>0</v>
      </c>
      <c r="Z94" s="151">
        <f>+ROUND((SUMIFS(MODIFICACIONES!K:K,MODIFICACIONES!L:L,POA!$Z$3,MODIFICACIONES!D:D,POA!A94)+POA!Y94),2)</f>
        <v>0</v>
      </c>
      <c r="AA94" s="150">
        <v>0</v>
      </c>
      <c r="AB94" s="151">
        <f>+ROUND((SUMIFS(MODIFICACIONES!K:K,MODIFICACIONES!L:L,POA!$AB$3,MODIFICACIONES!D:D,POA!A94)+POA!AA94),2)</f>
        <v>0</v>
      </c>
      <c r="AC94" s="150">
        <v>0</v>
      </c>
      <c r="AD94" s="151">
        <f>+ROUND((SUMIFS(MODIFICACIONES!K:K,MODIFICACIONES!L:L,POA!$AD$3,MODIFICACIONES!D:D,POA!A94)+POA!AC94),2)</f>
        <v>0</v>
      </c>
      <c r="AE94" s="150">
        <v>0</v>
      </c>
      <c r="AF94" s="151">
        <f>+ROUND((SUMIFS(MODIFICACIONES!K:K,MODIFICACIONES!L:L,POA!$AF$3,MODIFICACIONES!D:D,POA!A94)+POA!AE94),2)</f>
        <v>0</v>
      </c>
      <c r="AG94" s="150">
        <v>0</v>
      </c>
      <c r="AH94" s="151">
        <f>+ROUND((SUMIFS(MODIFICACIONES!K:K,MODIFICACIONES!L:L,POA!$AH$3,MODIFICACIONES!D:D,POA!A94)+POA!AG94),2)</f>
        <v>0</v>
      </c>
      <c r="AI94" s="150">
        <v>0</v>
      </c>
      <c r="AJ94" s="151">
        <f>+ROUND((SUMIFS(MODIFICACIONES!K:K,MODIFICACIONES!L:L,POA!$AJ$3,MODIFICACIONES!D:D,POA!A94)+POA!AI94),2)</f>
        <v>0</v>
      </c>
      <c r="AK94" s="150">
        <v>0</v>
      </c>
      <c r="AL94" s="151">
        <f>+ROUND((SUMIFS(MODIFICACIONES!K:K,MODIFICACIONES!L:L,POA!$AL$3,MODIFICACIONES!D:D,POA!A94)+POA!AK94),2)</f>
        <v>0</v>
      </c>
      <c r="AM94" s="150">
        <v>0</v>
      </c>
      <c r="AN94" s="151">
        <f>+ROUND((SUMIFS(MODIFICACIONES!K:K,MODIFICACIONES!L:L,POA!$AN$3,MODIFICACIONES!D:D,POA!A94)+POA!AM94),2)</f>
        <v>0</v>
      </c>
      <c r="AO94" s="150">
        <v>0</v>
      </c>
      <c r="AP94" s="151">
        <f>+ROUND((SUMIFS(MODIFICACIONES!K:K,MODIFICACIONES!L:L,POA!$AP$3,MODIFICACIONES!D:D,POA!A94)+POA!AO94),2)</f>
        <v>0</v>
      </c>
      <c r="AQ94" s="150">
        <v>0</v>
      </c>
      <c r="AR94" s="150">
        <f>+SUMIFS(CERTIFICACIONES!H:H,CERTIFICACIONES!A:A,POA!A94,CERTIFICACIONES!I:I,"ACTIVA")</f>
        <v>0</v>
      </c>
      <c r="AS94" s="150">
        <f>+SUMIFS(CERTIFICACIONES!P:P,CERTIFICACIONES!A:A,POA!A94)</f>
        <v>0</v>
      </c>
      <c r="AT94" s="150">
        <f>+SUMIFS(CERTIFICACIONES!Q:Q,CERTIFICACIONES!A:A,POA!A94)</f>
        <v>0</v>
      </c>
      <c r="AU94" s="150">
        <f>+SUMIFS(CERTIFICACIONES!R:R,CERTIFICACIONES!A:A,POA!A94)</f>
        <v>0</v>
      </c>
      <c r="AV94" s="150">
        <f>+SUMIFS(CERTIFICACIONES!T:T,CERTIFICACIONES!A:A,POA!A94)</f>
        <v>0</v>
      </c>
      <c r="AW94" s="150"/>
      <c r="AX94" s="150">
        <f t="shared" si="8"/>
        <v>0</v>
      </c>
      <c r="AY94" s="150">
        <f t="shared" si="9"/>
        <v>0</v>
      </c>
      <c r="AZ94" s="150">
        <f t="shared" si="10"/>
        <v>0</v>
      </c>
      <c r="BA94" s="150">
        <f t="shared" si="11"/>
        <v>0</v>
      </c>
      <c r="BB94" s="150"/>
      <c r="BC94" s="152"/>
      <c r="BD94" s="150"/>
      <c r="BE94" s="153"/>
      <c r="BF94" s="154"/>
      <c r="BG94" s="154"/>
      <c r="BH94" s="156"/>
      <c r="BI94" s="156"/>
      <c r="BJ94" s="178"/>
      <c r="BK94" s="152"/>
      <c r="BL94" s="152"/>
      <c r="BM94" s="152"/>
      <c r="BN94" s="152"/>
      <c r="BO94" s="152"/>
      <c r="BP94" s="171"/>
      <c r="BQ94" s="179"/>
      <c r="BR94" s="172"/>
      <c r="BS94" s="172"/>
      <c r="BT94" s="172"/>
      <c r="BU94" s="172"/>
      <c r="BV94" s="172"/>
      <c r="BW94" s="172"/>
      <c r="BX94" s="41">
        <f t="shared" si="12"/>
        <v>0</v>
      </c>
    </row>
    <row r="95" spans="1:76" ht="13.5" customHeight="1">
      <c r="A95" s="76">
        <v>92</v>
      </c>
      <c r="B95" s="142"/>
      <c r="C95" s="143"/>
      <c r="D95" s="143"/>
      <c r="E95" s="143"/>
      <c r="F95" s="143"/>
      <c r="G95" s="143"/>
      <c r="H95" s="143"/>
      <c r="I95" s="143"/>
      <c r="J95" s="144"/>
      <c r="K95" s="145" t="str">
        <f t="shared" si="14"/>
        <v/>
      </c>
      <c r="L95" s="145"/>
      <c r="M95" s="146"/>
      <c r="N95" s="145"/>
      <c r="O95" s="147"/>
      <c r="P95" s="148"/>
      <c r="Q95" s="148"/>
      <c r="R95" s="149">
        <f t="shared" si="13"/>
        <v>0</v>
      </c>
      <c r="S95" s="150">
        <v>0</v>
      </c>
      <c r="T95" s="151">
        <f>+ROUND((SUMIFS(MODIFICACIONES!K:K,MODIFICACIONES!L:L,POA!$T$3,MODIFICACIONES!D:D,POA!A95)+POA!S95),2)</f>
        <v>0</v>
      </c>
      <c r="U95" s="150">
        <v>0</v>
      </c>
      <c r="V95" s="151">
        <f>+ROUND((SUMIFS(MODIFICACIONES!K:K,MODIFICACIONES!L:L,POA!$V$3,MODIFICACIONES!D:D,POA!A95)+POA!U95),2)</f>
        <v>0</v>
      </c>
      <c r="W95" s="150">
        <v>0</v>
      </c>
      <c r="X95" s="151">
        <f>+ROUND((SUMIFS(MODIFICACIONES!K:K,MODIFICACIONES!L:L,POA!$X$3,MODIFICACIONES!D:D,POA!A95)+POA!W95),2)</f>
        <v>0</v>
      </c>
      <c r="Y95" s="150">
        <v>0</v>
      </c>
      <c r="Z95" s="151">
        <f>+ROUND((SUMIFS(MODIFICACIONES!K:K,MODIFICACIONES!L:L,POA!$Z$3,MODIFICACIONES!D:D,POA!A95)+POA!Y95),2)</f>
        <v>0</v>
      </c>
      <c r="AA95" s="150">
        <v>0</v>
      </c>
      <c r="AB95" s="151">
        <f>+ROUND((SUMIFS(MODIFICACIONES!K:K,MODIFICACIONES!L:L,POA!$AB$3,MODIFICACIONES!D:D,POA!A95)+POA!AA95),2)</f>
        <v>0</v>
      </c>
      <c r="AC95" s="150">
        <v>0</v>
      </c>
      <c r="AD95" s="151">
        <f>+ROUND((SUMIFS(MODIFICACIONES!K:K,MODIFICACIONES!L:L,POA!$AD$3,MODIFICACIONES!D:D,POA!A95)+POA!AC95),2)</f>
        <v>0</v>
      </c>
      <c r="AE95" s="150">
        <v>0</v>
      </c>
      <c r="AF95" s="151">
        <f>+ROUND((SUMIFS(MODIFICACIONES!K:K,MODIFICACIONES!L:L,POA!$AF$3,MODIFICACIONES!D:D,POA!A95)+POA!AE95),2)</f>
        <v>0</v>
      </c>
      <c r="AG95" s="150">
        <v>0</v>
      </c>
      <c r="AH95" s="151">
        <f>+ROUND((SUMIFS(MODIFICACIONES!K:K,MODIFICACIONES!L:L,POA!$AH$3,MODIFICACIONES!D:D,POA!A95)+POA!AG95),2)</f>
        <v>0</v>
      </c>
      <c r="AI95" s="150">
        <v>0</v>
      </c>
      <c r="AJ95" s="151">
        <f>+ROUND((SUMIFS(MODIFICACIONES!K:K,MODIFICACIONES!L:L,POA!$AJ$3,MODIFICACIONES!D:D,POA!A95)+POA!AI95),2)</f>
        <v>0</v>
      </c>
      <c r="AK95" s="150">
        <v>0</v>
      </c>
      <c r="AL95" s="151">
        <f>+ROUND((SUMIFS(MODIFICACIONES!K:K,MODIFICACIONES!L:L,POA!$AL$3,MODIFICACIONES!D:D,POA!A95)+POA!AK95),2)</f>
        <v>0</v>
      </c>
      <c r="AM95" s="150">
        <v>0</v>
      </c>
      <c r="AN95" s="151">
        <f>+ROUND((SUMIFS(MODIFICACIONES!K:K,MODIFICACIONES!L:L,POA!$AN$3,MODIFICACIONES!D:D,POA!A95)+POA!AM95),2)</f>
        <v>0</v>
      </c>
      <c r="AO95" s="150">
        <v>0</v>
      </c>
      <c r="AP95" s="151">
        <f>+ROUND((SUMIFS(MODIFICACIONES!K:K,MODIFICACIONES!L:L,POA!$AP$3,MODIFICACIONES!D:D,POA!A95)+POA!AO95),2)</f>
        <v>0</v>
      </c>
      <c r="AQ95" s="150">
        <v>0</v>
      </c>
      <c r="AR95" s="150">
        <f>+SUMIFS(CERTIFICACIONES!H:H,CERTIFICACIONES!A:A,POA!A95,CERTIFICACIONES!I:I,"ACTIVA")</f>
        <v>0</v>
      </c>
      <c r="AS95" s="150">
        <f>+SUMIFS(CERTIFICACIONES!P:P,CERTIFICACIONES!A:A,POA!A95)</f>
        <v>0</v>
      </c>
      <c r="AT95" s="150">
        <f>+SUMIFS(CERTIFICACIONES!Q:Q,CERTIFICACIONES!A:A,POA!A95)</f>
        <v>0</v>
      </c>
      <c r="AU95" s="150">
        <f>+SUMIFS(CERTIFICACIONES!R:R,CERTIFICACIONES!A:A,POA!A95)</f>
        <v>0</v>
      </c>
      <c r="AV95" s="150">
        <f>+SUMIFS(CERTIFICACIONES!T:T,CERTIFICACIONES!A:A,POA!A95)</f>
        <v>0</v>
      </c>
      <c r="AW95" s="150"/>
      <c r="AX95" s="150">
        <f t="shared" si="8"/>
        <v>0</v>
      </c>
      <c r="AY95" s="150">
        <f t="shared" si="9"/>
        <v>0</v>
      </c>
      <c r="AZ95" s="150">
        <f t="shared" si="10"/>
        <v>0</v>
      </c>
      <c r="BA95" s="150">
        <f t="shared" si="11"/>
        <v>0</v>
      </c>
      <c r="BB95" s="150"/>
      <c r="BC95" s="152"/>
      <c r="BD95" s="150"/>
      <c r="BE95" s="153"/>
      <c r="BF95" s="154"/>
      <c r="BG95" s="154"/>
      <c r="BH95" s="156"/>
      <c r="BI95" s="156"/>
      <c r="BJ95" s="178"/>
      <c r="BK95" s="152"/>
      <c r="BL95" s="152"/>
      <c r="BM95" s="152"/>
      <c r="BN95" s="152"/>
      <c r="BO95" s="152"/>
      <c r="BP95" s="171"/>
      <c r="BQ95" s="152"/>
      <c r="BR95" s="171"/>
      <c r="BS95" s="171"/>
      <c r="BT95" s="171"/>
      <c r="BU95" s="171"/>
      <c r="BV95" s="171"/>
      <c r="BW95" s="171"/>
      <c r="BX95" s="41">
        <f t="shared" si="12"/>
        <v>0</v>
      </c>
    </row>
    <row r="96" spans="1:76" ht="13.5" customHeight="1">
      <c r="A96" s="76">
        <v>93</v>
      </c>
      <c r="B96" s="142"/>
      <c r="C96" s="143"/>
      <c r="D96" s="143"/>
      <c r="E96" s="143"/>
      <c r="F96" s="143"/>
      <c r="G96" s="143"/>
      <c r="H96" s="143"/>
      <c r="I96" s="143"/>
      <c r="J96" s="144"/>
      <c r="K96" s="145" t="str">
        <f t="shared" si="14"/>
        <v/>
      </c>
      <c r="L96" s="145"/>
      <c r="M96" s="146"/>
      <c r="N96" s="145"/>
      <c r="O96" s="147"/>
      <c r="P96" s="148"/>
      <c r="Q96" s="148"/>
      <c r="R96" s="149">
        <f t="shared" si="13"/>
        <v>0</v>
      </c>
      <c r="S96" s="150">
        <v>0</v>
      </c>
      <c r="T96" s="151">
        <f>+ROUND((SUMIFS(MODIFICACIONES!K:K,MODIFICACIONES!L:L,POA!$T$3,MODIFICACIONES!D:D,POA!A96)+POA!S96),2)</f>
        <v>0</v>
      </c>
      <c r="U96" s="150">
        <v>0</v>
      </c>
      <c r="V96" s="151">
        <f>+ROUND((SUMIFS(MODIFICACIONES!K:K,MODIFICACIONES!L:L,POA!$V$3,MODIFICACIONES!D:D,POA!A96)+POA!U96),2)</f>
        <v>0</v>
      </c>
      <c r="W96" s="150">
        <v>0</v>
      </c>
      <c r="X96" s="151">
        <f>+ROUND((SUMIFS(MODIFICACIONES!K:K,MODIFICACIONES!L:L,POA!$X$3,MODIFICACIONES!D:D,POA!A96)+POA!W96),2)</f>
        <v>0</v>
      </c>
      <c r="Y96" s="150">
        <v>0</v>
      </c>
      <c r="Z96" s="151">
        <f>+ROUND((SUMIFS(MODIFICACIONES!K:K,MODIFICACIONES!L:L,POA!$Z$3,MODIFICACIONES!D:D,POA!A96)+POA!Y96),2)</f>
        <v>0</v>
      </c>
      <c r="AA96" s="150">
        <v>0</v>
      </c>
      <c r="AB96" s="151">
        <f>+ROUND((SUMIFS(MODIFICACIONES!K:K,MODIFICACIONES!L:L,POA!$AB$3,MODIFICACIONES!D:D,POA!A96)+POA!AA96),2)</f>
        <v>0</v>
      </c>
      <c r="AC96" s="150">
        <v>0</v>
      </c>
      <c r="AD96" s="151">
        <f>+ROUND((SUMIFS(MODIFICACIONES!K:K,MODIFICACIONES!L:L,POA!$AD$3,MODIFICACIONES!D:D,POA!A96)+POA!AC96),2)</f>
        <v>0</v>
      </c>
      <c r="AE96" s="150">
        <v>0</v>
      </c>
      <c r="AF96" s="151">
        <f>+ROUND((SUMIFS(MODIFICACIONES!K:K,MODIFICACIONES!L:L,POA!$AF$3,MODIFICACIONES!D:D,POA!A96)+POA!AE96),2)</f>
        <v>0</v>
      </c>
      <c r="AG96" s="150">
        <v>0</v>
      </c>
      <c r="AH96" s="151">
        <f>+ROUND((SUMIFS(MODIFICACIONES!K:K,MODIFICACIONES!L:L,POA!$AH$3,MODIFICACIONES!D:D,POA!A96)+POA!AG96),2)</f>
        <v>0</v>
      </c>
      <c r="AI96" s="150">
        <v>0</v>
      </c>
      <c r="AJ96" s="151">
        <f>+ROUND((SUMIFS(MODIFICACIONES!K:K,MODIFICACIONES!L:L,POA!$AJ$3,MODIFICACIONES!D:D,POA!A96)+POA!AI96),2)</f>
        <v>0</v>
      </c>
      <c r="AK96" s="150">
        <v>0</v>
      </c>
      <c r="AL96" s="151">
        <f>+ROUND((SUMIFS(MODIFICACIONES!K:K,MODIFICACIONES!L:L,POA!$AL$3,MODIFICACIONES!D:D,POA!A96)+POA!AK96),2)</f>
        <v>0</v>
      </c>
      <c r="AM96" s="150">
        <v>0</v>
      </c>
      <c r="AN96" s="151">
        <f>+ROUND((SUMIFS(MODIFICACIONES!K:K,MODIFICACIONES!L:L,POA!$AN$3,MODIFICACIONES!D:D,POA!A96)+POA!AM96),2)</f>
        <v>0</v>
      </c>
      <c r="AO96" s="150">
        <v>0</v>
      </c>
      <c r="AP96" s="151">
        <f>+ROUND((SUMIFS(MODIFICACIONES!K:K,MODIFICACIONES!L:L,POA!$AP$3,MODIFICACIONES!D:D,POA!A96)+POA!AO96),2)</f>
        <v>0</v>
      </c>
      <c r="AQ96" s="150">
        <v>0</v>
      </c>
      <c r="AR96" s="150">
        <f>+SUMIFS(CERTIFICACIONES!H:H,CERTIFICACIONES!A:A,POA!A96,CERTIFICACIONES!I:I,"ACTIVA")</f>
        <v>0</v>
      </c>
      <c r="AS96" s="150">
        <f>+SUMIFS(CERTIFICACIONES!P:P,CERTIFICACIONES!A:A,POA!A96)</f>
        <v>0</v>
      </c>
      <c r="AT96" s="150">
        <f>+SUMIFS(CERTIFICACIONES!Q:Q,CERTIFICACIONES!A:A,POA!A96)</f>
        <v>0</v>
      </c>
      <c r="AU96" s="150">
        <f>+SUMIFS(CERTIFICACIONES!R:R,CERTIFICACIONES!A:A,POA!A96)</f>
        <v>0</v>
      </c>
      <c r="AV96" s="150">
        <f>+SUMIFS(CERTIFICACIONES!T:T,CERTIFICACIONES!A:A,POA!A96)</f>
        <v>0</v>
      </c>
      <c r="AW96" s="150"/>
      <c r="AX96" s="150">
        <f t="shared" si="8"/>
        <v>0</v>
      </c>
      <c r="AY96" s="150">
        <f t="shared" si="9"/>
        <v>0</v>
      </c>
      <c r="AZ96" s="150">
        <f t="shared" si="10"/>
        <v>0</v>
      </c>
      <c r="BA96" s="150">
        <f t="shared" si="11"/>
        <v>0</v>
      </c>
      <c r="BB96" s="150"/>
      <c r="BC96" s="152"/>
      <c r="BD96" s="150"/>
      <c r="BE96" s="153"/>
      <c r="BF96" s="154"/>
      <c r="BG96" s="154"/>
      <c r="BH96" s="156"/>
      <c r="BI96" s="156"/>
      <c r="BJ96" s="178"/>
      <c r="BK96" s="155"/>
      <c r="BL96" s="155"/>
      <c r="BM96" s="155"/>
      <c r="BN96" s="155"/>
      <c r="BO96" s="155"/>
      <c r="BP96" s="171"/>
      <c r="BQ96" s="171"/>
      <c r="BR96" s="172"/>
      <c r="BS96" s="172"/>
      <c r="BT96" s="172"/>
      <c r="BU96" s="172"/>
      <c r="BV96" s="172"/>
      <c r="BW96" s="172"/>
      <c r="BX96" s="41">
        <f t="shared" si="12"/>
        <v>0</v>
      </c>
    </row>
    <row r="97" spans="1:76" ht="13.5" customHeight="1">
      <c r="A97" s="76">
        <v>94</v>
      </c>
      <c r="B97" s="142"/>
      <c r="C97" s="143"/>
      <c r="D97" s="143"/>
      <c r="E97" s="143"/>
      <c r="F97" s="143"/>
      <c r="G97" s="143"/>
      <c r="H97" s="143"/>
      <c r="I97" s="143"/>
      <c r="J97" s="144"/>
      <c r="K97" s="145" t="str">
        <f t="shared" si="14"/>
        <v/>
      </c>
      <c r="L97" s="145"/>
      <c r="M97" s="146"/>
      <c r="N97" s="145"/>
      <c r="O97" s="147"/>
      <c r="P97" s="148"/>
      <c r="Q97" s="148"/>
      <c r="R97" s="149">
        <f t="shared" si="13"/>
        <v>0</v>
      </c>
      <c r="S97" s="150">
        <v>0</v>
      </c>
      <c r="T97" s="151">
        <f>+ROUND((SUMIFS(MODIFICACIONES!K:K,MODIFICACIONES!L:L,POA!$T$3,MODIFICACIONES!D:D,POA!A97)+POA!S97),2)</f>
        <v>0</v>
      </c>
      <c r="U97" s="150">
        <v>0</v>
      </c>
      <c r="V97" s="151">
        <f>+ROUND((SUMIFS(MODIFICACIONES!K:K,MODIFICACIONES!L:L,POA!$V$3,MODIFICACIONES!D:D,POA!A97)+POA!U97),2)</f>
        <v>0</v>
      </c>
      <c r="W97" s="150">
        <v>0</v>
      </c>
      <c r="X97" s="151">
        <f>+ROUND((SUMIFS(MODIFICACIONES!K:K,MODIFICACIONES!L:L,POA!$X$3,MODIFICACIONES!D:D,POA!A97)+POA!W97),2)</f>
        <v>0</v>
      </c>
      <c r="Y97" s="150">
        <v>0</v>
      </c>
      <c r="Z97" s="151">
        <f>+ROUND((SUMIFS(MODIFICACIONES!K:K,MODIFICACIONES!L:L,POA!$Z$3,MODIFICACIONES!D:D,POA!A97)+POA!Y97),2)</f>
        <v>0</v>
      </c>
      <c r="AA97" s="150">
        <v>0</v>
      </c>
      <c r="AB97" s="151">
        <f>+ROUND((SUMIFS(MODIFICACIONES!K:K,MODIFICACIONES!L:L,POA!$AB$3,MODIFICACIONES!D:D,POA!A97)+POA!AA97),2)</f>
        <v>0</v>
      </c>
      <c r="AC97" s="150">
        <v>0</v>
      </c>
      <c r="AD97" s="151">
        <f>+ROUND((SUMIFS(MODIFICACIONES!K:K,MODIFICACIONES!L:L,POA!$AD$3,MODIFICACIONES!D:D,POA!A97)+POA!AC97),2)</f>
        <v>0</v>
      </c>
      <c r="AE97" s="150">
        <v>0</v>
      </c>
      <c r="AF97" s="151">
        <f>+ROUND((SUMIFS(MODIFICACIONES!K:K,MODIFICACIONES!L:L,POA!$AF$3,MODIFICACIONES!D:D,POA!A97)+POA!AE97),2)</f>
        <v>0</v>
      </c>
      <c r="AG97" s="150">
        <v>0</v>
      </c>
      <c r="AH97" s="151">
        <f>+ROUND((SUMIFS(MODIFICACIONES!K:K,MODIFICACIONES!L:L,POA!$AH$3,MODIFICACIONES!D:D,POA!A97)+POA!AG97),2)</f>
        <v>0</v>
      </c>
      <c r="AI97" s="150">
        <v>0</v>
      </c>
      <c r="AJ97" s="151">
        <f>+ROUND((SUMIFS(MODIFICACIONES!K:K,MODIFICACIONES!L:L,POA!$AJ$3,MODIFICACIONES!D:D,POA!A97)+POA!AI97),2)</f>
        <v>0</v>
      </c>
      <c r="AK97" s="150">
        <v>0</v>
      </c>
      <c r="AL97" s="151">
        <f>+ROUND((SUMIFS(MODIFICACIONES!K:K,MODIFICACIONES!L:L,POA!$AL$3,MODIFICACIONES!D:D,POA!A97)+POA!AK97),2)</f>
        <v>0</v>
      </c>
      <c r="AM97" s="150">
        <v>0</v>
      </c>
      <c r="AN97" s="151">
        <f>+ROUND((SUMIFS(MODIFICACIONES!K:K,MODIFICACIONES!L:L,POA!$AN$3,MODIFICACIONES!D:D,POA!A97)+POA!AM97),2)</f>
        <v>0</v>
      </c>
      <c r="AO97" s="150">
        <v>0</v>
      </c>
      <c r="AP97" s="151">
        <f>+ROUND((SUMIFS(MODIFICACIONES!K:K,MODIFICACIONES!L:L,POA!$AP$3,MODIFICACIONES!D:D,POA!A97)+POA!AO97),2)</f>
        <v>0</v>
      </c>
      <c r="AQ97" s="150">
        <v>0</v>
      </c>
      <c r="AR97" s="150">
        <f>+SUMIFS(CERTIFICACIONES!H:H,CERTIFICACIONES!A:A,POA!A97,CERTIFICACIONES!I:I,"ACTIVA")</f>
        <v>0</v>
      </c>
      <c r="AS97" s="150">
        <f>+SUMIFS(CERTIFICACIONES!P:P,CERTIFICACIONES!A:A,POA!A97)</f>
        <v>0</v>
      </c>
      <c r="AT97" s="150">
        <f>+SUMIFS(CERTIFICACIONES!Q:Q,CERTIFICACIONES!A:A,POA!A97)</f>
        <v>0</v>
      </c>
      <c r="AU97" s="150">
        <f>+SUMIFS(CERTIFICACIONES!R:R,CERTIFICACIONES!A:A,POA!A97)</f>
        <v>0</v>
      </c>
      <c r="AV97" s="150">
        <f>+SUMIFS(CERTIFICACIONES!T:T,CERTIFICACIONES!A:A,POA!A97)</f>
        <v>0</v>
      </c>
      <c r="AW97" s="150"/>
      <c r="AX97" s="150">
        <f t="shared" si="8"/>
        <v>0</v>
      </c>
      <c r="AY97" s="150">
        <f t="shared" si="9"/>
        <v>0</v>
      </c>
      <c r="AZ97" s="150">
        <f t="shared" si="10"/>
        <v>0</v>
      </c>
      <c r="BA97" s="150">
        <f t="shared" si="11"/>
        <v>0</v>
      </c>
      <c r="BB97" s="150"/>
      <c r="BC97" s="152"/>
      <c r="BD97" s="150"/>
      <c r="BE97" s="153"/>
      <c r="BF97" s="154"/>
      <c r="BG97" s="154"/>
      <c r="BH97" s="156"/>
      <c r="BI97" s="156"/>
      <c r="BJ97" s="155"/>
      <c r="BK97" s="180"/>
      <c r="BL97" s="180"/>
      <c r="BM97" s="180"/>
      <c r="BN97" s="180"/>
      <c r="BO97" s="180"/>
      <c r="BP97" s="171"/>
      <c r="BQ97" s="155"/>
      <c r="BR97" s="180"/>
      <c r="BS97" s="172"/>
      <c r="BT97" s="172"/>
      <c r="BU97" s="172"/>
      <c r="BV97" s="172"/>
      <c r="BW97" s="172"/>
      <c r="BX97" s="41">
        <f t="shared" si="12"/>
        <v>0</v>
      </c>
    </row>
    <row r="98" spans="1:76" ht="13.5" customHeight="1">
      <c r="A98" s="76">
        <v>95</v>
      </c>
      <c r="B98" s="142"/>
      <c r="C98" s="143"/>
      <c r="D98" s="143"/>
      <c r="E98" s="143"/>
      <c r="F98" s="143"/>
      <c r="G98" s="143"/>
      <c r="H98" s="143"/>
      <c r="I98" s="143"/>
      <c r="J98" s="144"/>
      <c r="K98" s="145" t="str">
        <f t="shared" si="14"/>
        <v/>
      </c>
      <c r="L98" s="145"/>
      <c r="M98" s="146"/>
      <c r="N98" s="145"/>
      <c r="O98" s="147"/>
      <c r="P98" s="148"/>
      <c r="Q98" s="148"/>
      <c r="R98" s="149">
        <f t="shared" si="13"/>
        <v>0</v>
      </c>
      <c r="S98" s="150">
        <v>0</v>
      </c>
      <c r="T98" s="151">
        <f>+ROUND((SUMIFS(MODIFICACIONES!K:K,MODIFICACIONES!L:L,POA!$T$3,MODIFICACIONES!D:D,POA!A98)+POA!S98),2)</f>
        <v>0</v>
      </c>
      <c r="U98" s="150">
        <v>0</v>
      </c>
      <c r="V98" s="151">
        <f>+ROUND((SUMIFS(MODIFICACIONES!K:K,MODIFICACIONES!L:L,POA!$V$3,MODIFICACIONES!D:D,POA!A98)+POA!U98),2)</f>
        <v>0</v>
      </c>
      <c r="W98" s="150">
        <v>0</v>
      </c>
      <c r="X98" s="151">
        <f>+ROUND((SUMIFS(MODIFICACIONES!K:K,MODIFICACIONES!L:L,POA!$X$3,MODIFICACIONES!D:D,POA!A98)+POA!W98),2)</f>
        <v>0</v>
      </c>
      <c r="Y98" s="150">
        <v>0</v>
      </c>
      <c r="Z98" s="151">
        <f>+ROUND((SUMIFS(MODIFICACIONES!K:K,MODIFICACIONES!L:L,POA!$Z$3,MODIFICACIONES!D:D,POA!A98)+POA!Y98),2)</f>
        <v>0</v>
      </c>
      <c r="AA98" s="150">
        <v>0</v>
      </c>
      <c r="AB98" s="151">
        <f>+ROUND((SUMIFS(MODIFICACIONES!K:K,MODIFICACIONES!L:L,POA!$AB$3,MODIFICACIONES!D:D,POA!A98)+POA!AA98),2)</f>
        <v>0</v>
      </c>
      <c r="AC98" s="150">
        <v>0</v>
      </c>
      <c r="AD98" s="151">
        <f>+ROUND((SUMIFS(MODIFICACIONES!K:K,MODIFICACIONES!L:L,POA!$AD$3,MODIFICACIONES!D:D,POA!A98)+POA!AC98),2)</f>
        <v>0</v>
      </c>
      <c r="AE98" s="150">
        <v>0</v>
      </c>
      <c r="AF98" s="151">
        <f>+ROUND((SUMIFS(MODIFICACIONES!K:K,MODIFICACIONES!L:L,POA!$AF$3,MODIFICACIONES!D:D,POA!A98)+POA!AE98),2)</f>
        <v>0</v>
      </c>
      <c r="AG98" s="150">
        <v>0</v>
      </c>
      <c r="AH98" s="151">
        <f>+ROUND((SUMIFS(MODIFICACIONES!K:K,MODIFICACIONES!L:L,POA!$AH$3,MODIFICACIONES!D:D,POA!A98)+POA!AG98),2)</f>
        <v>0</v>
      </c>
      <c r="AI98" s="150">
        <v>0</v>
      </c>
      <c r="AJ98" s="151">
        <f>+ROUND((SUMIFS(MODIFICACIONES!K:K,MODIFICACIONES!L:L,POA!$AJ$3,MODIFICACIONES!D:D,POA!A98)+POA!AI98),2)</f>
        <v>0</v>
      </c>
      <c r="AK98" s="150">
        <v>0</v>
      </c>
      <c r="AL98" s="151">
        <f>+ROUND((SUMIFS(MODIFICACIONES!K:K,MODIFICACIONES!L:L,POA!$AL$3,MODIFICACIONES!D:D,POA!A98)+POA!AK98),2)</f>
        <v>0</v>
      </c>
      <c r="AM98" s="150">
        <v>0</v>
      </c>
      <c r="AN98" s="151">
        <f>+ROUND((SUMIFS(MODIFICACIONES!K:K,MODIFICACIONES!L:L,POA!$AN$3,MODIFICACIONES!D:D,POA!A98)+POA!AM98),2)</f>
        <v>0</v>
      </c>
      <c r="AO98" s="150">
        <v>0</v>
      </c>
      <c r="AP98" s="151">
        <f>+ROUND((SUMIFS(MODIFICACIONES!K:K,MODIFICACIONES!L:L,POA!$AP$3,MODIFICACIONES!D:D,POA!A98)+POA!AO98),2)</f>
        <v>0</v>
      </c>
      <c r="AQ98" s="150">
        <v>0</v>
      </c>
      <c r="AR98" s="150">
        <f>+SUMIFS(CERTIFICACIONES!H:H,CERTIFICACIONES!A:A,POA!A98,CERTIFICACIONES!I:I,"ACTIVA")</f>
        <v>0</v>
      </c>
      <c r="AS98" s="150">
        <f>+SUMIFS(CERTIFICACIONES!P:P,CERTIFICACIONES!A:A,POA!A98)</f>
        <v>0</v>
      </c>
      <c r="AT98" s="150">
        <f>+SUMIFS(CERTIFICACIONES!Q:Q,CERTIFICACIONES!A:A,POA!A98)</f>
        <v>0</v>
      </c>
      <c r="AU98" s="150">
        <f>+SUMIFS(CERTIFICACIONES!R:R,CERTIFICACIONES!A:A,POA!A98)</f>
        <v>0</v>
      </c>
      <c r="AV98" s="150">
        <f>+SUMIFS(CERTIFICACIONES!T:T,CERTIFICACIONES!A:A,POA!A98)</f>
        <v>0</v>
      </c>
      <c r="AW98" s="150"/>
      <c r="AX98" s="150">
        <f t="shared" si="8"/>
        <v>0</v>
      </c>
      <c r="AY98" s="150">
        <f t="shared" si="9"/>
        <v>0</v>
      </c>
      <c r="AZ98" s="150">
        <f t="shared" si="10"/>
        <v>0</v>
      </c>
      <c r="BA98" s="150">
        <f t="shared" si="11"/>
        <v>0</v>
      </c>
      <c r="BB98" s="150"/>
      <c r="BC98" s="152"/>
      <c r="BD98" s="150"/>
      <c r="BE98" s="153"/>
      <c r="BF98" s="154"/>
      <c r="BG98" s="154"/>
      <c r="BH98" s="156"/>
      <c r="BI98" s="156"/>
      <c r="BJ98" s="158"/>
      <c r="BK98" s="181"/>
      <c r="BL98" s="181"/>
      <c r="BM98" s="181"/>
      <c r="BN98" s="181"/>
      <c r="BO98" s="181"/>
      <c r="BP98" s="174"/>
      <c r="BQ98" s="155"/>
      <c r="BR98" s="181"/>
      <c r="BS98" s="175"/>
      <c r="BT98" s="175"/>
      <c r="BU98" s="175"/>
      <c r="BV98" s="175"/>
      <c r="BW98" s="175"/>
      <c r="BX98" s="41">
        <f t="shared" si="12"/>
        <v>0</v>
      </c>
    </row>
    <row r="99" spans="1:76" ht="13.5" customHeight="1">
      <c r="A99" s="76">
        <v>96</v>
      </c>
      <c r="B99" s="142"/>
      <c r="C99" s="143"/>
      <c r="D99" s="143"/>
      <c r="E99" s="143"/>
      <c r="F99" s="143"/>
      <c r="G99" s="143"/>
      <c r="H99" s="143"/>
      <c r="I99" s="143"/>
      <c r="J99" s="144"/>
      <c r="K99" s="145" t="str">
        <f t="shared" si="14"/>
        <v/>
      </c>
      <c r="L99" s="145"/>
      <c r="M99" s="146"/>
      <c r="N99" s="145"/>
      <c r="O99" s="147"/>
      <c r="P99" s="148"/>
      <c r="Q99" s="148"/>
      <c r="R99" s="149">
        <f t="shared" si="13"/>
        <v>0</v>
      </c>
      <c r="S99" s="150">
        <v>0</v>
      </c>
      <c r="T99" s="151">
        <f>+ROUND((SUMIFS(MODIFICACIONES!K:K,MODIFICACIONES!L:L,POA!$T$3,MODIFICACIONES!D:D,POA!A99)+POA!S99),2)</f>
        <v>0</v>
      </c>
      <c r="U99" s="150">
        <v>0</v>
      </c>
      <c r="V99" s="151">
        <f>+ROUND((SUMIFS(MODIFICACIONES!K:K,MODIFICACIONES!L:L,POA!$V$3,MODIFICACIONES!D:D,POA!A99)+POA!U99),2)</f>
        <v>0</v>
      </c>
      <c r="W99" s="150">
        <v>0</v>
      </c>
      <c r="X99" s="151">
        <f>+ROUND((SUMIFS(MODIFICACIONES!K:K,MODIFICACIONES!L:L,POA!$X$3,MODIFICACIONES!D:D,POA!A99)+POA!W99),2)</f>
        <v>0</v>
      </c>
      <c r="Y99" s="150">
        <v>0</v>
      </c>
      <c r="Z99" s="151">
        <f>+ROUND((SUMIFS(MODIFICACIONES!K:K,MODIFICACIONES!L:L,POA!$Z$3,MODIFICACIONES!D:D,POA!A99)+POA!Y99),2)</f>
        <v>0</v>
      </c>
      <c r="AA99" s="150">
        <v>0</v>
      </c>
      <c r="AB99" s="151">
        <f>+ROUND((SUMIFS(MODIFICACIONES!K:K,MODIFICACIONES!L:L,POA!$AB$3,MODIFICACIONES!D:D,POA!A99)+POA!AA99),2)</f>
        <v>0</v>
      </c>
      <c r="AC99" s="150">
        <v>0</v>
      </c>
      <c r="AD99" s="151">
        <f>+ROUND((SUMIFS(MODIFICACIONES!K:K,MODIFICACIONES!L:L,POA!$AD$3,MODIFICACIONES!D:D,POA!A99)+POA!AC99),2)</f>
        <v>0</v>
      </c>
      <c r="AE99" s="150">
        <v>0</v>
      </c>
      <c r="AF99" s="151">
        <f>+ROUND((SUMIFS(MODIFICACIONES!K:K,MODIFICACIONES!L:L,POA!$AF$3,MODIFICACIONES!D:D,POA!A99)+POA!AE99),2)</f>
        <v>0</v>
      </c>
      <c r="AG99" s="150">
        <v>0</v>
      </c>
      <c r="AH99" s="151">
        <f>+ROUND((SUMIFS(MODIFICACIONES!K:K,MODIFICACIONES!L:L,POA!$AH$3,MODIFICACIONES!D:D,POA!A99)+POA!AG99),2)</f>
        <v>0</v>
      </c>
      <c r="AI99" s="150">
        <v>0</v>
      </c>
      <c r="AJ99" s="151">
        <f>+ROUND((SUMIFS(MODIFICACIONES!K:K,MODIFICACIONES!L:L,POA!$AJ$3,MODIFICACIONES!D:D,POA!A99)+POA!AI99),2)</f>
        <v>0</v>
      </c>
      <c r="AK99" s="150">
        <v>0</v>
      </c>
      <c r="AL99" s="151">
        <f>+ROUND((SUMIFS(MODIFICACIONES!K:K,MODIFICACIONES!L:L,POA!$AL$3,MODIFICACIONES!D:D,POA!A99)+POA!AK99),2)</f>
        <v>0</v>
      </c>
      <c r="AM99" s="150">
        <v>0</v>
      </c>
      <c r="AN99" s="151">
        <f>+ROUND((SUMIFS(MODIFICACIONES!K:K,MODIFICACIONES!L:L,POA!$AN$3,MODIFICACIONES!D:D,POA!A99)+POA!AM99),2)</f>
        <v>0</v>
      </c>
      <c r="AO99" s="150">
        <v>0</v>
      </c>
      <c r="AP99" s="151">
        <f>+ROUND((SUMIFS(MODIFICACIONES!K:K,MODIFICACIONES!L:L,POA!$AP$3,MODIFICACIONES!D:D,POA!A99)+POA!AO99),2)</f>
        <v>0</v>
      </c>
      <c r="AQ99" s="150">
        <v>0</v>
      </c>
      <c r="AR99" s="150">
        <f>+SUMIFS(CERTIFICACIONES!H:H,CERTIFICACIONES!A:A,POA!A99,CERTIFICACIONES!I:I,"ACTIVA")</f>
        <v>0</v>
      </c>
      <c r="AS99" s="150">
        <f>+SUMIFS(CERTIFICACIONES!P:P,CERTIFICACIONES!A:A,POA!A99)</f>
        <v>0</v>
      </c>
      <c r="AT99" s="150">
        <f>+SUMIFS(CERTIFICACIONES!Q:Q,CERTIFICACIONES!A:A,POA!A99)</f>
        <v>0</v>
      </c>
      <c r="AU99" s="150">
        <f>+SUMIFS(CERTIFICACIONES!R:R,CERTIFICACIONES!A:A,POA!A99)</f>
        <v>0</v>
      </c>
      <c r="AV99" s="150">
        <f>+SUMIFS(CERTIFICACIONES!T:T,CERTIFICACIONES!A:A,POA!A99)</f>
        <v>0</v>
      </c>
      <c r="AW99" s="150"/>
      <c r="AX99" s="150">
        <f t="shared" si="8"/>
        <v>0</v>
      </c>
      <c r="AY99" s="150">
        <f t="shared" si="9"/>
        <v>0</v>
      </c>
      <c r="AZ99" s="150">
        <f t="shared" si="10"/>
        <v>0</v>
      </c>
      <c r="BA99" s="150">
        <f t="shared" si="11"/>
        <v>0</v>
      </c>
      <c r="BB99" s="150"/>
      <c r="BC99" s="152"/>
      <c r="BD99" s="150"/>
      <c r="BE99" s="157"/>
      <c r="BF99" s="154"/>
      <c r="BG99" s="154"/>
      <c r="BH99" s="156"/>
      <c r="BI99" s="156"/>
      <c r="BJ99" s="158"/>
      <c r="BK99" s="162"/>
      <c r="BL99" s="162"/>
      <c r="BM99" s="162"/>
      <c r="BN99" s="162"/>
      <c r="BO99" s="162"/>
      <c r="BP99" s="171"/>
      <c r="BQ99" s="155"/>
      <c r="BR99" s="180"/>
      <c r="BS99" s="171"/>
      <c r="BT99" s="171"/>
      <c r="BU99" s="171"/>
      <c r="BV99" s="171"/>
      <c r="BW99" s="171"/>
      <c r="BX99" s="41">
        <f t="shared" si="12"/>
        <v>0</v>
      </c>
    </row>
    <row r="100" spans="1:76" ht="13.5" customHeight="1">
      <c r="A100" s="76">
        <v>97</v>
      </c>
      <c r="B100" s="142"/>
      <c r="C100" s="143"/>
      <c r="D100" s="143"/>
      <c r="E100" s="143"/>
      <c r="F100" s="143"/>
      <c r="G100" s="143"/>
      <c r="H100" s="143"/>
      <c r="I100" s="143"/>
      <c r="J100" s="144"/>
      <c r="K100" s="145" t="str">
        <f t="shared" si="14"/>
        <v/>
      </c>
      <c r="L100" s="145"/>
      <c r="M100" s="146"/>
      <c r="N100" s="145"/>
      <c r="O100" s="147"/>
      <c r="P100" s="148"/>
      <c r="Q100" s="148"/>
      <c r="R100" s="149">
        <f t="shared" si="13"/>
        <v>0</v>
      </c>
      <c r="S100" s="150">
        <v>0</v>
      </c>
      <c r="T100" s="151">
        <f>+ROUND((SUMIFS(MODIFICACIONES!K:K,MODIFICACIONES!L:L,POA!$T$3,MODIFICACIONES!D:D,POA!A100)+POA!S100),2)</f>
        <v>0</v>
      </c>
      <c r="U100" s="150">
        <v>0</v>
      </c>
      <c r="V100" s="151">
        <f>+ROUND((SUMIFS(MODIFICACIONES!K:K,MODIFICACIONES!L:L,POA!$V$3,MODIFICACIONES!D:D,POA!A100)+POA!U100),2)</f>
        <v>0</v>
      </c>
      <c r="W100" s="150">
        <v>0</v>
      </c>
      <c r="X100" s="151">
        <f>+ROUND((SUMIFS(MODIFICACIONES!K:K,MODIFICACIONES!L:L,POA!$X$3,MODIFICACIONES!D:D,POA!A100)+POA!W100),2)</f>
        <v>0</v>
      </c>
      <c r="Y100" s="150">
        <v>0</v>
      </c>
      <c r="Z100" s="151">
        <f>+ROUND((SUMIFS(MODIFICACIONES!K:K,MODIFICACIONES!L:L,POA!$Z$3,MODIFICACIONES!D:D,POA!A100)+POA!Y100),2)</f>
        <v>0</v>
      </c>
      <c r="AA100" s="150">
        <v>0</v>
      </c>
      <c r="AB100" s="151">
        <f>+ROUND((SUMIFS(MODIFICACIONES!K:K,MODIFICACIONES!L:L,POA!$AB$3,MODIFICACIONES!D:D,POA!A100)+POA!AA100),2)</f>
        <v>0</v>
      </c>
      <c r="AC100" s="150">
        <v>0</v>
      </c>
      <c r="AD100" s="151">
        <f>+ROUND((SUMIFS(MODIFICACIONES!K:K,MODIFICACIONES!L:L,POA!$AD$3,MODIFICACIONES!D:D,POA!A100)+POA!AC100),2)</f>
        <v>0</v>
      </c>
      <c r="AE100" s="150">
        <v>0</v>
      </c>
      <c r="AF100" s="151">
        <f>+ROUND((SUMIFS(MODIFICACIONES!K:K,MODIFICACIONES!L:L,POA!$AF$3,MODIFICACIONES!D:D,POA!A100)+POA!AE100),2)</f>
        <v>0</v>
      </c>
      <c r="AG100" s="150">
        <v>0</v>
      </c>
      <c r="AH100" s="151">
        <f>+ROUND((SUMIFS(MODIFICACIONES!K:K,MODIFICACIONES!L:L,POA!$AH$3,MODIFICACIONES!D:D,POA!A100)+POA!AG100),2)</f>
        <v>0</v>
      </c>
      <c r="AI100" s="150">
        <v>0</v>
      </c>
      <c r="AJ100" s="151">
        <f>+ROUND((SUMIFS(MODIFICACIONES!K:K,MODIFICACIONES!L:L,POA!$AJ$3,MODIFICACIONES!D:D,POA!A100)+POA!AI100),2)</f>
        <v>0</v>
      </c>
      <c r="AK100" s="150">
        <v>0</v>
      </c>
      <c r="AL100" s="151">
        <f>+ROUND((SUMIFS(MODIFICACIONES!K:K,MODIFICACIONES!L:L,POA!$AL$3,MODIFICACIONES!D:D,POA!A100)+POA!AK100),2)</f>
        <v>0</v>
      </c>
      <c r="AM100" s="150">
        <v>0</v>
      </c>
      <c r="AN100" s="151">
        <f>+ROUND((SUMIFS(MODIFICACIONES!K:K,MODIFICACIONES!L:L,POA!$AN$3,MODIFICACIONES!D:D,POA!A100)+POA!AM100),2)</f>
        <v>0</v>
      </c>
      <c r="AO100" s="150">
        <v>0</v>
      </c>
      <c r="AP100" s="151">
        <f>+ROUND((SUMIFS(MODIFICACIONES!K:K,MODIFICACIONES!L:L,POA!$AP$3,MODIFICACIONES!D:D,POA!A100)+POA!AO100),2)</f>
        <v>0</v>
      </c>
      <c r="AQ100" s="150">
        <v>0</v>
      </c>
      <c r="AR100" s="150">
        <f>+SUMIFS(CERTIFICACIONES!H:H,CERTIFICACIONES!A:A,POA!A100,CERTIFICACIONES!I:I,"ACTIVA")</f>
        <v>0</v>
      </c>
      <c r="AS100" s="150">
        <f>+SUMIFS(CERTIFICACIONES!P:P,CERTIFICACIONES!A:A,POA!A100)</f>
        <v>0</v>
      </c>
      <c r="AT100" s="150">
        <f>+SUMIFS(CERTIFICACIONES!Q:Q,CERTIFICACIONES!A:A,POA!A100)</f>
        <v>0</v>
      </c>
      <c r="AU100" s="150">
        <f>+SUMIFS(CERTIFICACIONES!R:R,CERTIFICACIONES!A:A,POA!A100)</f>
        <v>0</v>
      </c>
      <c r="AV100" s="150">
        <f>+SUMIFS(CERTIFICACIONES!T:T,CERTIFICACIONES!A:A,POA!A100)</f>
        <v>0</v>
      </c>
      <c r="AW100" s="150"/>
      <c r="AX100" s="150">
        <f t="shared" si="8"/>
        <v>0</v>
      </c>
      <c r="AY100" s="150">
        <f t="shared" si="9"/>
        <v>0</v>
      </c>
      <c r="AZ100" s="150">
        <f t="shared" si="10"/>
        <v>0</v>
      </c>
      <c r="BA100" s="150">
        <f t="shared" si="11"/>
        <v>0</v>
      </c>
      <c r="BB100" s="150"/>
      <c r="BC100" s="152"/>
      <c r="BD100" s="150"/>
      <c r="BE100" s="157"/>
      <c r="BF100" s="154"/>
      <c r="BG100" s="154"/>
      <c r="BH100" s="156"/>
      <c r="BI100" s="156"/>
      <c r="BJ100" s="158"/>
      <c r="BK100" s="159"/>
      <c r="BL100" s="159"/>
      <c r="BM100" s="159"/>
      <c r="BN100" s="159"/>
      <c r="BO100" s="159"/>
      <c r="BP100" s="160"/>
      <c r="BQ100" s="155"/>
      <c r="BR100" s="161"/>
      <c r="BS100" s="160"/>
      <c r="BT100" s="160"/>
      <c r="BU100" s="160"/>
      <c r="BV100" s="160"/>
      <c r="BW100" s="160"/>
      <c r="BX100" s="41">
        <f t="shared" si="12"/>
        <v>0</v>
      </c>
    </row>
    <row r="101" spans="1:76" ht="13.5" customHeight="1">
      <c r="A101" s="76">
        <v>98</v>
      </c>
      <c r="B101" s="142"/>
      <c r="C101" s="143"/>
      <c r="D101" s="143"/>
      <c r="E101" s="143"/>
      <c r="F101" s="143"/>
      <c r="G101" s="143"/>
      <c r="H101" s="143"/>
      <c r="I101" s="143"/>
      <c r="J101" s="144"/>
      <c r="K101" s="145" t="str">
        <f t="shared" si="14"/>
        <v/>
      </c>
      <c r="L101" s="145"/>
      <c r="M101" s="146"/>
      <c r="N101" s="145"/>
      <c r="O101" s="147"/>
      <c r="P101" s="148"/>
      <c r="Q101" s="148"/>
      <c r="R101" s="149">
        <f t="shared" si="13"/>
        <v>0</v>
      </c>
      <c r="S101" s="150">
        <v>0</v>
      </c>
      <c r="T101" s="151">
        <f>+ROUND((SUMIFS(MODIFICACIONES!K:K,MODIFICACIONES!L:L,POA!$T$3,MODIFICACIONES!D:D,POA!A101)+POA!S101),2)</f>
        <v>0</v>
      </c>
      <c r="U101" s="150">
        <v>0</v>
      </c>
      <c r="V101" s="151">
        <f>+ROUND((SUMIFS(MODIFICACIONES!K:K,MODIFICACIONES!L:L,POA!$V$3,MODIFICACIONES!D:D,POA!A101)+POA!U101),2)</f>
        <v>0</v>
      </c>
      <c r="W101" s="150">
        <v>0</v>
      </c>
      <c r="X101" s="151">
        <f>+ROUND((SUMIFS(MODIFICACIONES!K:K,MODIFICACIONES!L:L,POA!$X$3,MODIFICACIONES!D:D,POA!A101)+POA!W101),2)</f>
        <v>0</v>
      </c>
      <c r="Y101" s="150">
        <v>0</v>
      </c>
      <c r="Z101" s="151">
        <f>+ROUND((SUMIFS(MODIFICACIONES!K:K,MODIFICACIONES!L:L,POA!$Z$3,MODIFICACIONES!D:D,POA!A101)+POA!Y101),2)</f>
        <v>0</v>
      </c>
      <c r="AA101" s="150">
        <v>0</v>
      </c>
      <c r="AB101" s="151">
        <f>+ROUND((SUMIFS(MODIFICACIONES!K:K,MODIFICACIONES!L:L,POA!$AB$3,MODIFICACIONES!D:D,POA!A101)+POA!AA101),2)</f>
        <v>0</v>
      </c>
      <c r="AC101" s="150">
        <v>0</v>
      </c>
      <c r="AD101" s="151">
        <f>+ROUND((SUMIFS(MODIFICACIONES!K:K,MODIFICACIONES!L:L,POA!$AD$3,MODIFICACIONES!D:D,POA!A101)+POA!AC101),2)</f>
        <v>0</v>
      </c>
      <c r="AE101" s="150">
        <v>0</v>
      </c>
      <c r="AF101" s="151">
        <f>+ROUND((SUMIFS(MODIFICACIONES!K:K,MODIFICACIONES!L:L,POA!$AF$3,MODIFICACIONES!D:D,POA!A101)+POA!AE101),2)</f>
        <v>0</v>
      </c>
      <c r="AG101" s="150">
        <v>0</v>
      </c>
      <c r="AH101" s="151">
        <f>+ROUND((SUMIFS(MODIFICACIONES!K:K,MODIFICACIONES!L:L,POA!$AH$3,MODIFICACIONES!D:D,POA!A101)+POA!AG101),2)</f>
        <v>0</v>
      </c>
      <c r="AI101" s="150">
        <v>0</v>
      </c>
      <c r="AJ101" s="151">
        <f>+ROUND((SUMIFS(MODIFICACIONES!K:K,MODIFICACIONES!L:L,POA!$AJ$3,MODIFICACIONES!D:D,POA!A101)+POA!AI101),2)</f>
        <v>0</v>
      </c>
      <c r="AK101" s="150">
        <v>0</v>
      </c>
      <c r="AL101" s="151">
        <f>+ROUND((SUMIFS(MODIFICACIONES!K:K,MODIFICACIONES!L:L,POA!$AL$3,MODIFICACIONES!D:D,POA!A101)+POA!AK101),2)</f>
        <v>0</v>
      </c>
      <c r="AM101" s="150">
        <v>0</v>
      </c>
      <c r="AN101" s="151">
        <f>+ROUND((SUMIFS(MODIFICACIONES!K:K,MODIFICACIONES!L:L,POA!$AN$3,MODIFICACIONES!D:D,POA!A101)+POA!AM101),2)</f>
        <v>0</v>
      </c>
      <c r="AO101" s="150">
        <v>0</v>
      </c>
      <c r="AP101" s="151">
        <f>+ROUND((SUMIFS(MODIFICACIONES!K:K,MODIFICACIONES!L:L,POA!$AP$3,MODIFICACIONES!D:D,POA!A101)+POA!AO101),2)</f>
        <v>0</v>
      </c>
      <c r="AQ101" s="150">
        <v>0</v>
      </c>
      <c r="AR101" s="150">
        <f>+SUMIFS(CERTIFICACIONES!H:H,CERTIFICACIONES!A:A,POA!A101,CERTIFICACIONES!I:I,"ACTIVA")</f>
        <v>0</v>
      </c>
      <c r="AS101" s="150">
        <f>+SUMIFS(CERTIFICACIONES!P:P,CERTIFICACIONES!A:A,POA!A101)</f>
        <v>0</v>
      </c>
      <c r="AT101" s="150">
        <f>+SUMIFS(CERTIFICACIONES!Q:Q,CERTIFICACIONES!A:A,POA!A101)</f>
        <v>0</v>
      </c>
      <c r="AU101" s="150">
        <f>+SUMIFS(CERTIFICACIONES!R:R,CERTIFICACIONES!A:A,POA!A101)</f>
        <v>0</v>
      </c>
      <c r="AV101" s="150">
        <f>+SUMIFS(CERTIFICACIONES!T:T,CERTIFICACIONES!A:A,POA!A101)</f>
        <v>0</v>
      </c>
      <c r="AW101" s="150"/>
      <c r="AX101" s="150">
        <f t="shared" si="8"/>
        <v>0</v>
      </c>
      <c r="AY101" s="150">
        <f t="shared" si="9"/>
        <v>0</v>
      </c>
      <c r="AZ101" s="150">
        <f t="shared" si="10"/>
        <v>0</v>
      </c>
      <c r="BA101" s="150">
        <f t="shared" si="11"/>
        <v>0</v>
      </c>
      <c r="BB101" s="150"/>
      <c r="BC101" s="152"/>
      <c r="BD101" s="150"/>
      <c r="BE101" s="157"/>
      <c r="BF101" s="154"/>
      <c r="BG101" s="154"/>
      <c r="BH101" s="156"/>
      <c r="BI101" s="156"/>
      <c r="BJ101" s="158"/>
      <c r="BK101" s="159"/>
      <c r="BL101" s="159"/>
      <c r="BM101" s="159"/>
      <c r="BN101" s="159"/>
      <c r="BO101" s="159"/>
      <c r="BP101" s="160"/>
      <c r="BQ101" s="155"/>
      <c r="BR101" s="159"/>
      <c r="BS101" s="160"/>
      <c r="BT101" s="160"/>
      <c r="BU101" s="160"/>
      <c r="BV101" s="160"/>
      <c r="BW101" s="160"/>
      <c r="BX101" s="41">
        <f t="shared" si="12"/>
        <v>0</v>
      </c>
    </row>
    <row r="102" spans="1:76" ht="13.5" customHeight="1">
      <c r="A102" s="76">
        <v>99</v>
      </c>
      <c r="B102" s="142"/>
      <c r="C102" s="143"/>
      <c r="D102" s="143"/>
      <c r="E102" s="143"/>
      <c r="F102" s="143"/>
      <c r="G102" s="143"/>
      <c r="H102" s="143"/>
      <c r="I102" s="143"/>
      <c r="J102" s="144"/>
      <c r="K102" s="145" t="str">
        <f t="shared" si="14"/>
        <v/>
      </c>
      <c r="L102" s="145"/>
      <c r="M102" s="146"/>
      <c r="N102" s="145"/>
      <c r="O102" s="147"/>
      <c r="P102" s="148"/>
      <c r="Q102" s="148"/>
      <c r="R102" s="149">
        <f t="shared" si="13"/>
        <v>0</v>
      </c>
      <c r="S102" s="150">
        <v>0</v>
      </c>
      <c r="T102" s="151">
        <f>+ROUND((SUMIFS(MODIFICACIONES!K:K,MODIFICACIONES!L:L,POA!$T$3,MODIFICACIONES!D:D,POA!A102)+POA!S102),2)</f>
        <v>0</v>
      </c>
      <c r="U102" s="150">
        <v>0</v>
      </c>
      <c r="V102" s="151">
        <f>+ROUND((SUMIFS(MODIFICACIONES!K:K,MODIFICACIONES!L:L,POA!$V$3,MODIFICACIONES!D:D,POA!A102)+POA!U102),2)</f>
        <v>0</v>
      </c>
      <c r="W102" s="150">
        <v>0</v>
      </c>
      <c r="X102" s="151">
        <f>+ROUND((SUMIFS(MODIFICACIONES!K:K,MODIFICACIONES!L:L,POA!$X$3,MODIFICACIONES!D:D,POA!A102)+POA!W102),2)</f>
        <v>0</v>
      </c>
      <c r="Y102" s="150">
        <v>0</v>
      </c>
      <c r="Z102" s="151">
        <f>+ROUND((SUMIFS(MODIFICACIONES!K:K,MODIFICACIONES!L:L,POA!$Z$3,MODIFICACIONES!D:D,POA!A102)+POA!Y102),2)</f>
        <v>0</v>
      </c>
      <c r="AA102" s="150">
        <v>0</v>
      </c>
      <c r="AB102" s="151">
        <f>+ROUND((SUMIFS(MODIFICACIONES!K:K,MODIFICACIONES!L:L,POA!$AB$3,MODIFICACIONES!D:D,POA!A102)+POA!AA102),2)</f>
        <v>0</v>
      </c>
      <c r="AC102" s="150">
        <v>0</v>
      </c>
      <c r="AD102" s="151">
        <f>+ROUND((SUMIFS(MODIFICACIONES!K:K,MODIFICACIONES!L:L,POA!$AD$3,MODIFICACIONES!D:D,POA!A102)+POA!AC102),2)</f>
        <v>0</v>
      </c>
      <c r="AE102" s="150">
        <v>0</v>
      </c>
      <c r="AF102" s="151">
        <f>+ROUND((SUMIFS(MODIFICACIONES!K:K,MODIFICACIONES!L:L,POA!$AF$3,MODIFICACIONES!D:D,POA!A102)+POA!AE102),2)</f>
        <v>0</v>
      </c>
      <c r="AG102" s="150">
        <v>0</v>
      </c>
      <c r="AH102" s="151">
        <f>+ROUND((SUMIFS(MODIFICACIONES!K:K,MODIFICACIONES!L:L,POA!$AH$3,MODIFICACIONES!D:D,POA!A102)+POA!AG102),2)</f>
        <v>0</v>
      </c>
      <c r="AI102" s="150">
        <v>0</v>
      </c>
      <c r="AJ102" s="151">
        <f>+ROUND((SUMIFS(MODIFICACIONES!K:K,MODIFICACIONES!L:L,POA!$AJ$3,MODIFICACIONES!D:D,POA!A102)+POA!AI102),2)</f>
        <v>0</v>
      </c>
      <c r="AK102" s="150">
        <v>0</v>
      </c>
      <c r="AL102" s="151">
        <f>+ROUND((SUMIFS(MODIFICACIONES!K:K,MODIFICACIONES!L:L,POA!$AL$3,MODIFICACIONES!D:D,POA!A102)+POA!AK102),2)</f>
        <v>0</v>
      </c>
      <c r="AM102" s="150">
        <v>0</v>
      </c>
      <c r="AN102" s="151">
        <f>+ROUND((SUMIFS(MODIFICACIONES!K:K,MODIFICACIONES!L:L,POA!$AN$3,MODIFICACIONES!D:D,POA!A102)+POA!AM102),2)</f>
        <v>0</v>
      </c>
      <c r="AO102" s="150">
        <v>0</v>
      </c>
      <c r="AP102" s="151">
        <f>+ROUND((SUMIFS(MODIFICACIONES!K:K,MODIFICACIONES!L:L,POA!$AP$3,MODIFICACIONES!D:D,POA!A102)+POA!AO102),2)</f>
        <v>0</v>
      </c>
      <c r="AQ102" s="150">
        <v>0</v>
      </c>
      <c r="AR102" s="150">
        <f>+SUMIFS(CERTIFICACIONES!H:H,CERTIFICACIONES!A:A,POA!A102,CERTIFICACIONES!I:I,"ACTIVA")</f>
        <v>0</v>
      </c>
      <c r="AS102" s="150">
        <f>+SUMIFS(CERTIFICACIONES!P:P,CERTIFICACIONES!A:A,POA!A102)</f>
        <v>0</v>
      </c>
      <c r="AT102" s="150">
        <f>+SUMIFS(CERTIFICACIONES!Q:Q,CERTIFICACIONES!A:A,POA!A102)</f>
        <v>0</v>
      </c>
      <c r="AU102" s="150">
        <f>+SUMIFS(CERTIFICACIONES!R:R,CERTIFICACIONES!A:A,POA!A102)</f>
        <v>0</v>
      </c>
      <c r="AV102" s="150">
        <f>+SUMIFS(CERTIFICACIONES!T:T,CERTIFICACIONES!A:A,POA!A102)</f>
        <v>0</v>
      </c>
      <c r="AW102" s="150"/>
      <c r="AX102" s="150">
        <f t="shared" si="8"/>
        <v>0</v>
      </c>
      <c r="AY102" s="150">
        <f t="shared" si="9"/>
        <v>0</v>
      </c>
      <c r="AZ102" s="150">
        <f t="shared" si="10"/>
        <v>0</v>
      </c>
      <c r="BA102" s="150">
        <f t="shared" si="11"/>
        <v>0</v>
      </c>
      <c r="BB102" s="150"/>
      <c r="BC102" s="152"/>
      <c r="BD102" s="150"/>
      <c r="BE102" s="157"/>
      <c r="BF102" s="154"/>
      <c r="BG102" s="154"/>
      <c r="BH102" s="156"/>
      <c r="BI102" s="156"/>
      <c r="BJ102" s="158"/>
      <c r="BK102" s="162"/>
      <c r="BL102" s="162"/>
      <c r="BM102" s="162"/>
      <c r="BN102" s="162"/>
      <c r="BO102" s="162"/>
      <c r="BP102" s="160"/>
      <c r="BQ102" s="155"/>
      <c r="BR102" s="159"/>
      <c r="BS102" s="160"/>
      <c r="BT102" s="160"/>
      <c r="BU102" s="160"/>
      <c r="BV102" s="160"/>
      <c r="BW102" s="160"/>
      <c r="BX102" s="41">
        <f t="shared" si="12"/>
        <v>0</v>
      </c>
    </row>
    <row r="103" spans="1:76" ht="13.5" customHeight="1">
      <c r="A103" s="76">
        <v>100</v>
      </c>
      <c r="B103" s="142"/>
      <c r="C103" s="143"/>
      <c r="D103" s="143"/>
      <c r="E103" s="143"/>
      <c r="F103" s="143"/>
      <c r="G103" s="143"/>
      <c r="H103" s="143"/>
      <c r="I103" s="143"/>
      <c r="J103" s="144"/>
      <c r="K103" s="145" t="str">
        <f t="shared" si="14"/>
        <v/>
      </c>
      <c r="L103" s="145"/>
      <c r="M103" s="146"/>
      <c r="N103" s="145"/>
      <c r="O103" s="147"/>
      <c r="P103" s="148"/>
      <c r="Q103" s="148"/>
      <c r="R103" s="149">
        <f t="shared" si="13"/>
        <v>0</v>
      </c>
      <c r="S103" s="150">
        <v>0</v>
      </c>
      <c r="T103" s="151">
        <f>+ROUND((SUMIFS(MODIFICACIONES!K:K,MODIFICACIONES!L:L,POA!$T$3,MODIFICACIONES!D:D,POA!A103)+POA!S103),2)</f>
        <v>0</v>
      </c>
      <c r="U103" s="150">
        <v>0</v>
      </c>
      <c r="V103" s="151">
        <f>+ROUND((SUMIFS(MODIFICACIONES!K:K,MODIFICACIONES!L:L,POA!$V$3,MODIFICACIONES!D:D,POA!A103)+POA!U103),2)</f>
        <v>0</v>
      </c>
      <c r="W103" s="150">
        <v>0</v>
      </c>
      <c r="X103" s="151">
        <f>+ROUND((SUMIFS(MODIFICACIONES!K:K,MODIFICACIONES!L:L,POA!$X$3,MODIFICACIONES!D:D,POA!A103)+POA!W103),2)</f>
        <v>0</v>
      </c>
      <c r="Y103" s="150">
        <v>0</v>
      </c>
      <c r="Z103" s="151">
        <f>+ROUND((SUMIFS(MODIFICACIONES!K:K,MODIFICACIONES!L:L,POA!$Z$3,MODIFICACIONES!D:D,POA!A103)+POA!Y103),2)</f>
        <v>0</v>
      </c>
      <c r="AA103" s="150">
        <v>0</v>
      </c>
      <c r="AB103" s="151">
        <f>+ROUND((SUMIFS(MODIFICACIONES!K:K,MODIFICACIONES!L:L,POA!$AB$3,MODIFICACIONES!D:D,POA!A103)+POA!AA103),2)</f>
        <v>0</v>
      </c>
      <c r="AC103" s="150">
        <v>0</v>
      </c>
      <c r="AD103" s="151">
        <f>+ROUND((SUMIFS(MODIFICACIONES!K:K,MODIFICACIONES!L:L,POA!$AD$3,MODIFICACIONES!D:D,POA!A103)+POA!AC103),2)</f>
        <v>0</v>
      </c>
      <c r="AE103" s="150">
        <v>0</v>
      </c>
      <c r="AF103" s="151">
        <f>+ROUND((SUMIFS(MODIFICACIONES!K:K,MODIFICACIONES!L:L,POA!$AF$3,MODIFICACIONES!D:D,POA!A103)+POA!AE103),2)</f>
        <v>0</v>
      </c>
      <c r="AG103" s="150">
        <v>0</v>
      </c>
      <c r="AH103" s="151">
        <f>+ROUND((SUMIFS(MODIFICACIONES!K:K,MODIFICACIONES!L:L,POA!$AH$3,MODIFICACIONES!D:D,POA!A103)+POA!AG103),2)</f>
        <v>0</v>
      </c>
      <c r="AI103" s="150">
        <v>0</v>
      </c>
      <c r="AJ103" s="151">
        <f>+ROUND((SUMIFS(MODIFICACIONES!K:K,MODIFICACIONES!L:L,POA!$AJ$3,MODIFICACIONES!D:D,POA!A103)+POA!AI103),2)</f>
        <v>0</v>
      </c>
      <c r="AK103" s="150">
        <v>0</v>
      </c>
      <c r="AL103" s="151">
        <f>+ROUND((SUMIFS(MODIFICACIONES!K:K,MODIFICACIONES!L:L,POA!$AL$3,MODIFICACIONES!D:D,POA!A103)+POA!AK103),2)</f>
        <v>0</v>
      </c>
      <c r="AM103" s="150">
        <v>0</v>
      </c>
      <c r="AN103" s="151">
        <f>+ROUND((SUMIFS(MODIFICACIONES!K:K,MODIFICACIONES!L:L,POA!$AN$3,MODIFICACIONES!D:D,POA!A103)+POA!AM103),2)</f>
        <v>0</v>
      </c>
      <c r="AO103" s="150">
        <v>0</v>
      </c>
      <c r="AP103" s="151">
        <f>+ROUND((SUMIFS(MODIFICACIONES!K:K,MODIFICACIONES!L:L,POA!$AP$3,MODIFICACIONES!D:D,POA!A103)+POA!AO103),2)</f>
        <v>0</v>
      </c>
      <c r="AQ103" s="150">
        <v>0</v>
      </c>
      <c r="AR103" s="150">
        <f>+SUMIFS(CERTIFICACIONES!H:H,CERTIFICACIONES!A:A,POA!A103,CERTIFICACIONES!I:I,"ACTIVA")</f>
        <v>0</v>
      </c>
      <c r="AS103" s="150">
        <f>+SUMIFS(CERTIFICACIONES!P:P,CERTIFICACIONES!A:A,POA!A103)</f>
        <v>0</v>
      </c>
      <c r="AT103" s="150">
        <f>+SUMIFS(CERTIFICACIONES!Q:Q,CERTIFICACIONES!A:A,POA!A103)</f>
        <v>0</v>
      </c>
      <c r="AU103" s="150">
        <f>+SUMIFS(CERTIFICACIONES!R:R,CERTIFICACIONES!A:A,POA!A103)</f>
        <v>0</v>
      </c>
      <c r="AV103" s="150">
        <f>+SUMIFS(CERTIFICACIONES!T:T,CERTIFICACIONES!A:A,POA!A103)</f>
        <v>0</v>
      </c>
      <c r="AW103" s="150"/>
      <c r="AX103" s="150">
        <f t="shared" si="8"/>
        <v>0</v>
      </c>
      <c r="AY103" s="150">
        <f t="shared" si="9"/>
        <v>0</v>
      </c>
      <c r="AZ103" s="150">
        <f t="shared" si="10"/>
        <v>0</v>
      </c>
      <c r="BA103" s="150">
        <f t="shared" si="11"/>
        <v>0</v>
      </c>
      <c r="BB103" s="150"/>
      <c r="BC103" s="152"/>
      <c r="BD103" s="150"/>
      <c r="BE103" s="157"/>
      <c r="BF103" s="154"/>
      <c r="BG103" s="154"/>
      <c r="BH103" s="156"/>
      <c r="BI103" s="156"/>
      <c r="BJ103" s="158"/>
      <c r="BK103" s="159"/>
      <c r="BL103" s="159"/>
      <c r="BM103" s="159"/>
      <c r="BN103" s="159"/>
      <c r="BO103" s="159"/>
      <c r="BP103" s="160"/>
      <c r="BQ103" s="155"/>
      <c r="BR103" s="161"/>
      <c r="BS103" s="160"/>
      <c r="BT103" s="160"/>
      <c r="BU103" s="160"/>
      <c r="BV103" s="160"/>
      <c r="BW103" s="160"/>
      <c r="BX103" s="41">
        <f t="shared" si="12"/>
        <v>0</v>
      </c>
    </row>
    <row r="104" spans="1:76">
      <c r="I104" s="28"/>
    </row>
    <row r="106" spans="1:76">
      <c r="AT106" s="192"/>
      <c r="BX106" s="192"/>
    </row>
    <row r="107" spans="1:76">
      <c r="J107" s="218"/>
      <c r="Q107" s="30" t="s">
        <v>94</v>
      </c>
      <c r="R107" s="35">
        <f>SUM(R4:R106)</f>
        <v>8234603.25</v>
      </c>
      <c r="S107" s="183"/>
      <c r="V107" s="204"/>
      <c r="AF107" s="204"/>
      <c r="AH107" s="204"/>
    </row>
    <row r="108" spans="1:76">
      <c r="Q108" s="30" t="s">
        <v>93</v>
      </c>
      <c r="R108" s="35">
        <v>8234603.25</v>
      </c>
      <c r="S108" s="193"/>
    </row>
    <row r="109" spans="1:76">
      <c r="Q109" s="30" t="s">
        <v>95</v>
      </c>
      <c r="R109" s="35">
        <f>+R107-R108</f>
        <v>0</v>
      </c>
    </row>
    <row r="110" spans="1:76">
      <c r="S110" s="193"/>
      <c r="T110" s="192"/>
    </row>
    <row r="111" spans="1:76">
      <c r="S111" s="193"/>
      <c r="T111" s="193"/>
    </row>
    <row r="112" spans="1:76">
      <c r="AD112" s="204"/>
    </row>
  </sheetData>
  <autoFilter ref="A3:BY103" xr:uid="{AD92F260-0C0D-4782-A312-9CD3DCF38EBF}"/>
  <dataConsolidate/>
  <mergeCells count="1">
    <mergeCell ref="H1:P1"/>
  </mergeCells>
  <phoneticPr fontId="4" type="noConversion"/>
  <pageMargins left="0.25" right="0.25" top="0.75" bottom="0.75" header="0.3" footer="0.3"/>
  <pageSetup scale="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7BC8-D18A-4A72-A901-F4CA6E7CD664}">
  <sheetPr codeName="Hoja3">
    <tabColor rgb="FF92D050"/>
    <pageSetUpPr fitToPage="1"/>
  </sheetPr>
  <dimension ref="A1:Q3142"/>
  <sheetViews>
    <sheetView zoomScale="91" zoomScaleNormal="70" workbookViewId="0">
      <pane ySplit="2" topLeftCell="A240" activePane="bottomLeft" state="frozen"/>
      <selection activeCell="B10" sqref="B10"/>
      <selection pane="bottomLeft" activeCell="N265" sqref="N265"/>
    </sheetView>
  </sheetViews>
  <sheetFormatPr baseColWidth="10" defaultColWidth="14.44140625" defaultRowHeight="15" customHeight="1"/>
  <cols>
    <col min="1" max="1" width="12.109375" style="54" customWidth="1"/>
    <col min="2" max="2" width="27.109375" style="53" customWidth="1"/>
    <col min="3" max="3" width="12" style="69" customWidth="1"/>
    <col min="4" max="4" width="8.44140625" style="54" customWidth="1"/>
    <col min="5" max="5" width="26.5546875" style="55" customWidth="1"/>
    <col min="6" max="6" width="53.6640625" style="55" customWidth="1"/>
    <col min="7" max="7" width="38.44140625" style="55" customWidth="1"/>
    <col min="8" max="8" width="10.5546875" style="53" customWidth="1"/>
    <col min="9" max="9" width="7.44140625" style="56" customWidth="1"/>
    <col min="10" max="10" width="10.109375" style="53" customWidth="1"/>
    <col min="11" max="11" width="15.5546875" style="57" customWidth="1"/>
    <col min="12" max="12" width="22.109375" style="53" customWidth="1"/>
    <col min="13" max="13" width="34.109375" style="53" customWidth="1"/>
    <col min="14" max="14" width="27.88671875" customWidth="1"/>
    <col min="15" max="15" width="14.44140625" style="53" hidden="1" customWidth="1"/>
    <col min="16" max="16384" width="14.44140625" style="53"/>
  </cols>
  <sheetData>
    <row r="1" spans="1:17" ht="48.75" customHeight="1">
      <c r="N1" s="53"/>
    </row>
    <row r="2" spans="1:17" s="67" customFormat="1" ht="36">
      <c r="A2" s="84" t="s">
        <v>106</v>
      </c>
      <c r="B2" s="85" t="s">
        <v>41</v>
      </c>
      <c r="C2" s="86" t="s">
        <v>60</v>
      </c>
      <c r="D2" s="87" t="s">
        <v>0</v>
      </c>
      <c r="E2" s="88" t="str">
        <f>+POA!G3</f>
        <v>UNIDAD RESPONSABLE N2</v>
      </c>
      <c r="F2" s="89" t="str">
        <f>+POA!I3</f>
        <v>ACTIVIDAD</v>
      </c>
      <c r="G2" s="88" t="s">
        <v>1</v>
      </c>
      <c r="H2" s="88" t="str">
        <f>+POA!L3</f>
        <v>ITEM PRESUPUESTARIO</v>
      </c>
      <c r="I2" s="90" t="s">
        <v>6</v>
      </c>
      <c r="J2" s="88" t="s">
        <v>5</v>
      </c>
      <c r="K2" s="91" t="s">
        <v>42</v>
      </c>
      <c r="L2" s="92" t="s">
        <v>61</v>
      </c>
      <c r="M2" s="85" t="s">
        <v>62</v>
      </c>
      <c r="N2" s="85" t="s">
        <v>96</v>
      </c>
      <c r="O2" s="93"/>
      <c r="Q2" s="68"/>
    </row>
    <row r="3" spans="1:17" s="20" customFormat="1" ht="14.4">
      <c r="A3" s="94">
        <v>1</v>
      </c>
      <c r="B3" s="95" t="s">
        <v>186</v>
      </c>
      <c r="C3" s="96">
        <v>45670</v>
      </c>
      <c r="D3" s="94">
        <v>11</v>
      </c>
      <c r="E3" s="97" t="str">
        <f>+VLOOKUP(D3,POA!$A$3:$AU$103,7,FALSE)</f>
        <v>Dirección de Talento Humano</v>
      </c>
      <c r="F3" s="97" t="str">
        <f>+VLOOKUP(D3,POA!$A$3:$AU$103,9,FALSE)</f>
        <v>Pago de remuneraciones unificadas</v>
      </c>
      <c r="G3" s="97" t="str">
        <f>+VLOOKUP(D3,POA!$A$3:$AU$103,3,FALSE)</f>
        <v>01 - Administración Central</v>
      </c>
      <c r="H3" s="94">
        <f>+VLOOKUP(D3,POA!$A$3:$AU$103,12,FALSE)</f>
        <v>510105</v>
      </c>
      <c r="I3" s="98">
        <f>+VLOOKUP(D3,POA!$A$3:$AU$103,15,FALSE)</f>
        <v>1</v>
      </c>
      <c r="J3" s="94">
        <f>+VLOOKUP(D3,POA!$A$3:$AU$103,14,FALSE)</f>
        <v>1700</v>
      </c>
      <c r="K3" s="99">
        <v>1501</v>
      </c>
      <c r="L3" s="100" t="s">
        <v>31</v>
      </c>
      <c r="M3" s="101"/>
      <c r="N3" s="79"/>
      <c r="O3" s="102" t="s">
        <v>63</v>
      </c>
      <c r="Q3"/>
    </row>
    <row r="4" spans="1:17" s="20" customFormat="1" ht="14.4">
      <c r="A4" s="94">
        <v>1</v>
      </c>
      <c r="B4" s="95" t="s">
        <v>186</v>
      </c>
      <c r="C4" s="96">
        <v>45670</v>
      </c>
      <c r="D4" s="94">
        <v>13</v>
      </c>
      <c r="E4" s="97" t="str">
        <f>+VLOOKUP(D4,POA!$A$3:$AU$103,7,FALSE)</f>
        <v>Dirección de Talento Humano</v>
      </c>
      <c r="F4" s="97" t="str">
        <f>+VLOOKUP(D4,POA!$A$3:$AU$103,9,FALSE)</f>
        <v>Pago de décimo tercer sueldo personal</v>
      </c>
      <c r="G4" s="97" t="str">
        <f>+VLOOKUP(D4,POA!$A$3:$AU$103,3,FALSE)</f>
        <v>01 - Administración Central</v>
      </c>
      <c r="H4" s="94">
        <f>+VLOOKUP(D4,POA!$A$3:$AU$103,12,FALSE)</f>
        <v>510203</v>
      </c>
      <c r="I4" s="98">
        <f>+VLOOKUP(D4,POA!$A$3:$AU$103,15,FALSE)</f>
        <v>1</v>
      </c>
      <c r="J4" s="94">
        <f>+VLOOKUP(D4,POA!$A$3:$AU$103,14,FALSE)</f>
        <v>1700</v>
      </c>
      <c r="K4" s="99">
        <v>-3325.31</v>
      </c>
      <c r="L4" s="100" t="s">
        <v>17</v>
      </c>
      <c r="M4" s="101"/>
      <c r="N4" s="79"/>
      <c r="O4" s="102" t="s">
        <v>64</v>
      </c>
      <c r="Q4"/>
    </row>
    <row r="5" spans="1:17" s="20" customFormat="1" ht="14.4">
      <c r="A5" s="94">
        <v>1</v>
      </c>
      <c r="B5" s="95" t="s">
        <v>186</v>
      </c>
      <c r="C5" s="96">
        <v>45670</v>
      </c>
      <c r="D5" s="94">
        <v>13</v>
      </c>
      <c r="E5" s="97" t="str">
        <f>+VLOOKUP(D5,POA!$A$3:$AU$103,7,FALSE)</f>
        <v>Dirección de Talento Humano</v>
      </c>
      <c r="F5" s="97" t="str">
        <f>+VLOOKUP(D5,POA!$A$3:$AU$103,9,FALSE)</f>
        <v>Pago de décimo tercer sueldo personal</v>
      </c>
      <c r="G5" s="97" t="str">
        <f>+VLOOKUP(D5,POA!$A$3:$AU$103,3,FALSE)</f>
        <v>01 - Administración Central</v>
      </c>
      <c r="H5" s="94">
        <f>+VLOOKUP(D5,POA!$A$3:$AU$103,12,FALSE)</f>
        <v>510203</v>
      </c>
      <c r="I5" s="98">
        <f>+VLOOKUP(D5,POA!$A$3:$AU$103,15,FALSE)</f>
        <v>1</v>
      </c>
      <c r="J5" s="94">
        <f>+VLOOKUP(D5,POA!$A$3:$AU$103,14,FALSE)</f>
        <v>1700</v>
      </c>
      <c r="K5" s="99">
        <v>-4810.67</v>
      </c>
      <c r="L5" s="100" t="s">
        <v>19</v>
      </c>
      <c r="M5" s="101"/>
      <c r="N5" s="79"/>
      <c r="O5" s="102" t="s">
        <v>99</v>
      </c>
      <c r="Q5"/>
    </row>
    <row r="6" spans="1:17" s="20" customFormat="1" ht="14.4">
      <c r="A6" s="94">
        <v>1</v>
      </c>
      <c r="B6" s="95" t="s">
        <v>186</v>
      </c>
      <c r="C6" s="96">
        <v>45670</v>
      </c>
      <c r="D6" s="94">
        <v>13</v>
      </c>
      <c r="E6" s="97" t="str">
        <f>+VLOOKUP(D6,POA!$A$3:$AU$103,7,FALSE)</f>
        <v>Dirección de Talento Humano</v>
      </c>
      <c r="F6" s="97" t="str">
        <f>+VLOOKUP(D6,POA!$A$3:$AU$103,9,FALSE)</f>
        <v>Pago de décimo tercer sueldo personal</v>
      </c>
      <c r="G6" s="97" t="str">
        <f>+VLOOKUP(D6,POA!$A$3:$AU$103,3,FALSE)</f>
        <v>01 - Administración Central</v>
      </c>
      <c r="H6" s="94">
        <f>+VLOOKUP(D6,POA!$A$3:$AU$103,12,FALSE)</f>
        <v>510203</v>
      </c>
      <c r="I6" s="98">
        <f>+VLOOKUP(D6,POA!$A$3:$AU$103,15,FALSE)</f>
        <v>1</v>
      </c>
      <c r="J6" s="94">
        <f>+VLOOKUP(D6,POA!$A$3:$AU$103,14,FALSE)</f>
        <v>1700</v>
      </c>
      <c r="K6" s="99">
        <v>-4810.67</v>
      </c>
      <c r="L6" s="100" t="s">
        <v>21</v>
      </c>
      <c r="M6" s="101"/>
      <c r="N6" s="79"/>
      <c r="O6" s="102" t="s">
        <v>65</v>
      </c>
      <c r="Q6"/>
    </row>
    <row r="7" spans="1:17" s="20" customFormat="1" ht="14.4">
      <c r="A7" s="94">
        <v>1</v>
      </c>
      <c r="B7" s="95" t="s">
        <v>186</v>
      </c>
      <c r="C7" s="96">
        <v>45670</v>
      </c>
      <c r="D7" s="94">
        <v>13</v>
      </c>
      <c r="E7" s="97" t="str">
        <f>+VLOOKUP(D7,POA!$A$3:$AU$103,7,FALSE)</f>
        <v>Dirección de Talento Humano</v>
      </c>
      <c r="F7" s="97" t="str">
        <f>+VLOOKUP(D7,POA!$A$3:$AU$103,9,FALSE)</f>
        <v>Pago de décimo tercer sueldo personal</v>
      </c>
      <c r="G7" s="97" t="str">
        <f>+VLOOKUP(D7,POA!$A$3:$AU$103,3,FALSE)</f>
        <v>01 - Administración Central</v>
      </c>
      <c r="H7" s="94">
        <f>+VLOOKUP(D7,POA!$A$3:$AU$103,12,FALSE)</f>
        <v>510203</v>
      </c>
      <c r="I7" s="98">
        <f>+VLOOKUP(D7,POA!$A$3:$AU$103,15,FALSE)</f>
        <v>1</v>
      </c>
      <c r="J7" s="94">
        <f>+VLOOKUP(D7,POA!$A$3:$AU$103,14,FALSE)</f>
        <v>1700</v>
      </c>
      <c r="K7" s="99">
        <v>-4810.67</v>
      </c>
      <c r="L7" s="100" t="s">
        <v>23</v>
      </c>
      <c r="M7" s="101"/>
      <c r="N7" s="79"/>
      <c r="O7" s="102" t="s">
        <v>66</v>
      </c>
      <c r="Q7"/>
    </row>
    <row r="8" spans="1:17" s="20" customFormat="1" ht="14.4">
      <c r="A8" s="94">
        <v>1</v>
      </c>
      <c r="B8" s="95" t="s">
        <v>186</v>
      </c>
      <c r="C8" s="96">
        <v>45670</v>
      </c>
      <c r="D8" s="94">
        <v>13</v>
      </c>
      <c r="E8" s="97" t="str">
        <f>+VLOOKUP(D8,POA!$A$3:$AU$103,7,FALSE)</f>
        <v>Dirección de Talento Humano</v>
      </c>
      <c r="F8" s="97" t="str">
        <f>+VLOOKUP(D8,POA!$A$3:$AU$103,9,FALSE)</f>
        <v>Pago de décimo tercer sueldo personal</v>
      </c>
      <c r="G8" s="97" t="str">
        <f>+VLOOKUP(D8,POA!$A$3:$AU$103,3,FALSE)</f>
        <v>01 - Administración Central</v>
      </c>
      <c r="H8" s="94">
        <f>+VLOOKUP(D8,POA!$A$3:$AU$103,12,FALSE)</f>
        <v>510203</v>
      </c>
      <c r="I8" s="98">
        <f>+VLOOKUP(D8,POA!$A$3:$AU$103,15,FALSE)</f>
        <v>1</v>
      </c>
      <c r="J8" s="94">
        <f>+VLOOKUP(D8,POA!$A$3:$AU$103,14,FALSE)</f>
        <v>1700</v>
      </c>
      <c r="K8" s="99">
        <v>-4810.67</v>
      </c>
      <c r="L8" s="100" t="s">
        <v>25</v>
      </c>
      <c r="M8" s="101"/>
      <c r="N8" s="79"/>
      <c r="O8" s="102" t="s">
        <v>98</v>
      </c>
      <c r="Q8"/>
    </row>
    <row r="9" spans="1:17" s="20" customFormat="1" ht="14.4">
      <c r="A9" s="94">
        <v>1</v>
      </c>
      <c r="B9" s="95" t="s">
        <v>186</v>
      </c>
      <c r="C9" s="96">
        <v>45670</v>
      </c>
      <c r="D9" s="94">
        <v>13</v>
      </c>
      <c r="E9" s="97" t="str">
        <f>+VLOOKUP(D9,POA!$A$3:$AU$103,7,FALSE)</f>
        <v>Dirección de Talento Humano</v>
      </c>
      <c r="F9" s="97" t="str">
        <f>+VLOOKUP(D9,POA!$A$3:$AU$103,9,FALSE)</f>
        <v>Pago de décimo tercer sueldo personal</v>
      </c>
      <c r="G9" s="97" t="str">
        <f>+VLOOKUP(D9,POA!$A$3:$AU$103,3,FALSE)</f>
        <v>01 - Administración Central</v>
      </c>
      <c r="H9" s="94">
        <f>+VLOOKUP(D9,POA!$A$3:$AU$103,12,FALSE)</f>
        <v>510203</v>
      </c>
      <c r="I9" s="98">
        <f>+VLOOKUP(D9,POA!$A$3:$AU$103,15,FALSE)</f>
        <v>1</v>
      </c>
      <c r="J9" s="94">
        <f>+VLOOKUP(D9,POA!$A$3:$AU$103,14,FALSE)</f>
        <v>1700</v>
      </c>
      <c r="K9" s="99">
        <v>-4810.67</v>
      </c>
      <c r="L9" s="100" t="s">
        <v>27</v>
      </c>
      <c r="M9" s="101"/>
      <c r="N9" s="79"/>
      <c r="O9" s="102"/>
      <c r="Q9"/>
    </row>
    <row r="10" spans="1:17" s="20" customFormat="1" ht="14.4">
      <c r="A10" s="94">
        <v>1</v>
      </c>
      <c r="B10" s="95" t="s">
        <v>186</v>
      </c>
      <c r="C10" s="96">
        <v>45670</v>
      </c>
      <c r="D10" s="94">
        <v>13</v>
      </c>
      <c r="E10" s="97" t="str">
        <f>+VLOOKUP(D10,POA!$A$3:$AU$103,7,FALSE)</f>
        <v>Dirección de Talento Humano</v>
      </c>
      <c r="F10" s="97" t="str">
        <f>+VLOOKUP(D10,POA!$A$3:$AU$103,9,FALSE)</f>
        <v>Pago de décimo tercer sueldo personal</v>
      </c>
      <c r="G10" s="97" t="str">
        <f>+VLOOKUP(D10,POA!$A$3:$AU$103,3,FALSE)</f>
        <v>01 - Administración Central</v>
      </c>
      <c r="H10" s="94">
        <f>+VLOOKUP(D10,POA!$A$3:$AU$103,12,FALSE)</f>
        <v>510203</v>
      </c>
      <c r="I10" s="98">
        <f>+VLOOKUP(D10,POA!$A$3:$AU$103,15,FALSE)</f>
        <v>1</v>
      </c>
      <c r="J10" s="94">
        <f>+VLOOKUP(D10,POA!$A$3:$AU$103,14,FALSE)</f>
        <v>1700</v>
      </c>
      <c r="K10" s="99">
        <v>-4810.67</v>
      </c>
      <c r="L10" s="100" t="s">
        <v>29</v>
      </c>
      <c r="M10" s="101"/>
      <c r="N10" s="79"/>
      <c r="O10" s="102"/>
      <c r="Q10"/>
    </row>
    <row r="11" spans="1:17" s="20" customFormat="1" ht="14.4">
      <c r="A11" s="94">
        <v>1</v>
      </c>
      <c r="B11" s="95" t="s">
        <v>186</v>
      </c>
      <c r="C11" s="96">
        <v>45670</v>
      </c>
      <c r="D11" s="94">
        <v>13</v>
      </c>
      <c r="E11" s="97" t="str">
        <f>+VLOOKUP(D11,POA!$A$3:$AU$103,7,FALSE)</f>
        <v>Dirección de Talento Humano</v>
      </c>
      <c r="F11" s="97" t="str">
        <f>+VLOOKUP(D11,POA!$A$3:$AU$103,9,FALSE)</f>
        <v>Pago de décimo tercer sueldo personal</v>
      </c>
      <c r="G11" s="97" t="str">
        <f>+VLOOKUP(D11,POA!$A$3:$AU$103,3,FALSE)</f>
        <v>01 - Administración Central</v>
      </c>
      <c r="H11" s="94">
        <f>+VLOOKUP(D11,POA!$A$3:$AU$103,12,FALSE)</f>
        <v>510203</v>
      </c>
      <c r="I11" s="98">
        <f>+VLOOKUP(D11,POA!$A$3:$AU$103,15,FALSE)</f>
        <v>1</v>
      </c>
      <c r="J11" s="94">
        <f>+VLOOKUP(D11,POA!$A$3:$AU$103,14,FALSE)</f>
        <v>1700</v>
      </c>
      <c r="K11" s="99">
        <v>-4810.67</v>
      </c>
      <c r="L11" s="100" t="s">
        <v>31</v>
      </c>
      <c r="M11" s="101"/>
      <c r="N11" s="79"/>
      <c r="O11" s="102"/>
      <c r="Q11"/>
    </row>
    <row r="12" spans="1:17" s="20" customFormat="1" ht="14.4">
      <c r="A12" s="94">
        <v>1</v>
      </c>
      <c r="B12" s="95" t="s">
        <v>186</v>
      </c>
      <c r="C12" s="96">
        <v>45670</v>
      </c>
      <c r="D12" s="94">
        <v>14</v>
      </c>
      <c r="E12" s="97" t="str">
        <f>+VLOOKUP(D12,POA!$A$3:$AU$103,7,FALSE)</f>
        <v>Dirección de Talento Humano</v>
      </c>
      <c r="F12" s="97" t="str">
        <f>+VLOOKUP(D12,POA!$A$3:$AU$103,9,FALSE)</f>
        <v>Pago de décimo cuarto sueldo personal</v>
      </c>
      <c r="G12" s="97" t="str">
        <f>+VLOOKUP(D12,POA!$A$3:$AU$103,3,FALSE)</f>
        <v>01 - Administración Central</v>
      </c>
      <c r="H12" s="94">
        <f>+VLOOKUP(D12,POA!$A$3:$AU$103,12,FALSE)</f>
        <v>510204</v>
      </c>
      <c r="I12" s="98">
        <f>+VLOOKUP(D12,POA!$A$3:$AU$103,15,FALSE)</f>
        <v>1</v>
      </c>
      <c r="J12" s="94">
        <f>+VLOOKUP(D12,POA!$A$3:$AU$103,14,FALSE)</f>
        <v>1700</v>
      </c>
      <c r="K12" s="99">
        <v>-725.5</v>
      </c>
      <c r="L12" s="100" t="s">
        <v>17</v>
      </c>
      <c r="M12" s="101"/>
      <c r="N12" s="79"/>
      <c r="O12" s="102"/>
      <c r="Q12"/>
    </row>
    <row r="13" spans="1:17" s="20" customFormat="1" ht="14.4">
      <c r="A13" s="94">
        <v>1</v>
      </c>
      <c r="B13" s="95" t="s">
        <v>186</v>
      </c>
      <c r="C13" s="96">
        <v>45670</v>
      </c>
      <c r="D13" s="94">
        <v>14</v>
      </c>
      <c r="E13" s="97" t="str">
        <f>+VLOOKUP(D13,POA!$A$3:$AU$103,7,FALSE)</f>
        <v>Dirección de Talento Humano</v>
      </c>
      <c r="F13" s="97" t="str">
        <f>+VLOOKUP(D13,POA!$A$3:$AU$103,9,FALSE)</f>
        <v>Pago de décimo cuarto sueldo personal</v>
      </c>
      <c r="G13" s="97" t="str">
        <f>+VLOOKUP(D13,POA!$A$3:$AU$103,3,FALSE)</f>
        <v>01 - Administración Central</v>
      </c>
      <c r="H13" s="94">
        <f>+VLOOKUP(D13,POA!$A$3:$AU$103,12,FALSE)</f>
        <v>510204</v>
      </c>
      <c r="I13" s="98">
        <f>+VLOOKUP(D13,POA!$A$3:$AU$103,15,FALSE)</f>
        <v>1</v>
      </c>
      <c r="J13" s="94">
        <f>+VLOOKUP(D13,POA!$A$3:$AU$103,14,FALSE)</f>
        <v>1700</v>
      </c>
      <c r="K13" s="99">
        <v>-1445.5</v>
      </c>
      <c r="L13" s="100" t="s">
        <v>19</v>
      </c>
      <c r="M13" s="101"/>
      <c r="N13" s="79"/>
      <c r="O13" s="102"/>
      <c r="Q13"/>
    </row>
    <row r="14" spans="1:17" s="20" customFormat="1" ht="14.4">
      <c r="A14" s="94">
        <v>1</v>
      </c>
      <c r="B14" s="95" t="s">
        <v>186</v>
      </c>
      <c r="C14" s="96">
        <v>45670</v>
      </c>
      <c r="D14" s="94">
        <v>14</v>
      </c>
      <c r="E14" s="97" t="str">
        <f>+VLOOKUP(D14,POA!$A$3:$AU$103,7,FALSE)</f>
        <v>Dirección de Talento Humano</v>
      </c>
      <c r="F14" s="97" t="str">
        <f>+VLOOKUP(D14,POA!$A$3:$AU$103,9,FALSE)</f>
        <v>Pago de décimo cuarto sueldo personal</v>
      </c>
      <c r="G14" s="97" t="str">
        <f>+VLOOKUP(D14,POA!$A$3:$AU$103,3,FALSE)</f>
        <v>01 - Administración Central</v>
      </c>
      <c r="H14" s="94">
        <f>+VLOOKUP(D14,POA!$A$3:$AU$103,12,FALSE)</f>
        <v>510204</v>
      </c>
      <c r="I14" s="98">
        <f>+VLOOKUP(D14,POA!$A$3:$AU$103,15,FALSE)</f>
        <v>1</v>
      </c>
      <c r="J14" s="94">
        <f>+VLOOKUP(D14,POA!$A$3:$AU$103,14,FALSE)</f>
        <v>1700</v>
      </c>
      <c r="K14" s="99">
        <v>-1445.5</v>
      </c>
      <c r="L14" s="100" t="s">
        <v>21</v>
      </c>
      <c r="M14" s="101"/>
      <c r="N14" s="79"/>
      <c r="O14" s="102"/>
      <c r="Q14"/>
    </row>
    <row r="15" spans="1:17" s="20" customFormat="1" ht="14.4">
      <c r="A15" s="94">
        <v>1</v>
      </c>
      <c r="B15" s="95" t="s">
        <v>186</v>
      </c>
      <c r="C15" s="96">
        <v>45670</v>
      </c>
      <c r="D15" s="94">
        <v>14</v>
      </c>
      <c r="E15" s="97" t="str">
        <f>+VLOOKUP(D15,POA!$A$3:$AU$103,7,FALSE)</f>
        <v>Dirección de Talento Humano</v>
      </c>
      <c r="F15" s="97" t="str">
        <f>+VLOOKUP(D15,POA!$A$3:$AU$103,9,FALSE)</f>
        <v>Pago de décimo cuarto sueldo personal</v>
      </c>
      <c r="G15" s="97" t="str">
        <f>+VLOOKUP(D15,POA!$A$3:$AU$103,3,FALSE)</f>
        <v>01 - Administración Central</v>
      </c>
      <c r="H15" s="94">
        <f>+VLOOKUP(D15,POA!$A$3:$AU$103,12,FALSE)</f>
        <v>510204</v>
      </c>
      <c r="I15" s="98">
        <f>+VLOOKUP(D15,POA!$A$3:$AU$103,15,FALSE)</f>
        <v>1</v>
      </c>
      <c r="J15" s="94">
        <f>+VLOOKUP(D15,POA!$A$3:$AU$103,14,FALSE)</f>
        <v>1700</v>
      </c>
      <c r="K15" s="99">
        <v>-1445.5</v>
      </c>
      <c r="L15" s="100" t="s">
        <v>23</v>
      </c>
      <c r="M15" s="101"/>
      <c r="N15" s="79"/>
      <c r="O15" s="102"/>
      <c r="Q15"/>
    </row>
    <row r="16" spans="1:17" s="20" customFormat="1" ht="14.4">
      <c r="A16" s="94">
        <v>1</v>
      </c>
      <c r="B16" s="95" t="s">
        <v>186</v>
      </c>
      <c r="C16" s="96">
        <v>45670</v>
      </c>
      <c r="D16" s="94">
        <v>14</v>
      </c>
      <c r="E16" s="97" t="str">
        <f>+VLOOKUP(D16,POA!$A$3:$AU$103,7,FALSE)</f>
        <v>Dirección de Talento Humano</v>
      </c>
      <c r="F16" s="97" t="str">
        <f>+VLOOKUP(D16,POA!$A$3:$AU$103,9,FALSE)</f>
        <v>Pago de décimo cuarto sueldo personal</v>
      </c>
      <c r="G16" s="97" t="str">
        <f>+VLOOKUP(D16,POA!$A$3:$AU$103,3,FALSE)</f>
        <v>01 - Administración Central</v>
      </c>
      <c r="H16" s="94">
        <f>+VLOOKUP(D16,POA!$A$3:$AU$103,12,FALSE)</f>
        <v>510204</v>
      </c>
      <c r="I16" s="98">
        <f>+VLOOKUP(D16,POA!$A$3:$AU$103,15,FALSE)</f>
        <v>1</v>
      </c>
      <c r="J16" s="94">
        <f>+VLOOKUP(D16,POA!$A$3:$AU$103,14,FALSE)</f>
        <v>1700</v>
      </c>
      <c r="K16" s="99">
        <v>-1445.5</v>
      </c>
      <c r="L16" s="100" t="s">
        <v>25</v>
      </c>
      <c r="M16" s="101"/>
      <c r="N16" s="79"/>
      <c r="O16" s="102"/>
      <c r="Q16"/>
    </row>
    <row r="17" spans="1:15" s="20" customFormat="1" ht="14.4">
      <c r="A17" s="94">
        <v>1</v>
      </c>
      <c r="B17" s="95" t="s">
        <v>186</v>
      </c>
      <c r="C17" s="96">
        <v>45670</v>
      </c>
      <c r="D17" s="94">
        <v>14</v>
      </c>
      <c r="E17" s="97" t="str">
        <f>+VLOOKUP(D17,POA!$A$3:$AU$103,7,FALSE)</f>
        <v>Dirección de Talento Humano</v>
      </c>
      <c r="F17" s="97" t="str">
        <f>+VLOOKUP(D17,POA!$A$3:$AU$103,9,FALSE)</f>
        <v>Pago de décimo cuarto sueldo personal</v>
      </c>
      <c r="G17" s="97" t="str">
        <f>+VLOOKUP(D17,POA!$A$3:$AU$103,3,FALSE)</f>
        <v>01 - Administración Central</v>
      </c>
      <c r="H17" s="94">
        <f>+VLOOKUP(D17,POA!$A$3:$AU$103,12,FALSE)</f>
        <v>510204</v>
      </c>
      <c r="I17" s="98">
        <f>+VLOOKUP(D17,POA!$A$3:$AU$103,15,FALSE)</f>
        <v>1</v>
      </c>
      <c r="J17" s="94">
        <f>+VLOOKUP(D17,POA!$A$3:$AU$103,14,FALSE)</f>
        <v>1700</v>
      </c>
      <c r="K17" s="99">
        <v>-1445.5</v>
      </c>
      <c r="L17" s="100" t="s">
        <v>27</v>
      </c>
      <c r="M17" s="101"/>
      <c r="N17" s="79"/>
      <c r="O17" s="102"/>
    </row>
    <row r="18" spans="1:15" s="20" customFormat="1" ht="14.4">
      <c r="A18" s="94">
        <v>1</v>
      </c>
      <c r="B18" s="95" t="s">
        <v>186</v>
      </c>
      <c r="C18" s="96">
        <v>45670</v>
      </c>
      <c r="D18" s="94">
        <v>14</v>
      </c>
      <c r="E18" s="97" t="str">
        <f>+VLOOKUP(D18,POA!$A$3:$AU$103,7,FALSE)</f>
        <v>Dirección de Talento Humano</v>
      </c>
      <c r="F18" s="97" t="str">
        <f>+VLOOKUP(D18,POA!$A$3:$AU$103,9,FALSE)</f>
        <v>Pago de décimo cuarto sueldo personal</v>
      </c>
      <c r="G18" s="97" t="str">
        <f>+VLOOKUP(D18,POA!$A$3:$AU$103,3,FALSE)</f>
        <v>01 - Administración Central</v>
      </c>
      <c r="H18" s="94">
        <f>+VLOOKUP(D18,POA!$A$3:$AU$103,12,FALSE)</f>
        <v>510204</v>
      </c>
      <c r="I18" s="98">
        <f>+VLOOKUP(D18,POA!$A$3:$AU$103,15,FALSE)</f>
        <v>1</v>
      </c>
      <c r="J18" s="94">
        <f>+VLOOKUP(D18,POA!$A$3:$AU$103,14,FALSE)</f>
        <v>1700</v>
      </c>
      <c r="K18" s="99">
        <v>-1445.5</v>
      </c>
      <c r="L18" s="100" t="s">
        <v>29</v>
      </c>
      <c r="M18" s="101"/>
      <c r="N18" s="79"/>
      <c r="O18" s="102"/>
    </row>
    <row r="19" spans="1:15" s="20" customFormat="1" ht="14.4">
      <c r="A19" s="94">
        <v>1</v>
      </c>
      <c r="B19" s="95" t="s">
        <v>186</v>
      </c>
      <c r="C19" s="96">
        <v>45670</v>
      </c>
      <c r="D19" s="94">
        <v>14</v>
      </c>
      <c r="E19" s="97" t="str">
        <f>+VLOOKUP(D19,POA!$A$3:$AU$103,7,FALSE)</f>
        <v>Dirección de Talento Humano</v>
      </c>
      <c r="F19" s="97" t="str">
        <f>+VLOOKUP(D19,POA!$A$3:$AU$103,9,FALSE)</f>
        <v>Pago de décimo cuarto sueldo personal</v>
      </c>
      <c r="G19" s="97" t="str">
        <f>+VLOOKUP(D19,POA!$A$3:$AU$103,3,FALSE)</f>
        <v>01 - Administración Central</v>
      </c>
      <c r="H19" s="94">
        <f>+VLOOKUP(D19,POA!$A$3:$AU$103,12,FALSE)</f>
        <v>510204</v>
      </c>
      <c r="I19" s="98">
        <f>+VLOOKUP(D19,POA!$A$3:$AU$103,15,FALSE)</f>
        <v>1</v>
      </c>
      <c r="J19" s="94">
        <f>+VLOOKUP(D19,POA!$A$3:$AU$103,14,FALSE)</f>
        <v>1700</v>
      </c>
      <c r="K19" s="99">
        <v>-1445.5</v>
      </c>
      <c r="L19" s="100" t="s">
        <v>31</v>
      </c>
      <c r="M19" s="101"/>
      <c r="N19" s="79"/>
      <c r="O19" s="102"/>
    </row>
    <row r="20" spans="1:15" s="20" customFormat="1" ht="14.4">
      <c r="A20" s="94">
        <v>1</v>
      </c>
      <c r="B20" s="95" t="s">
        <v>186</v>
      </c>
      <c r="C20" s="96">
        <v>45670</v>
      </c>
      <c r="D20" s="46">
        <v>15</v>
      </c>
      <c r="E20" s="97" t="str">
        <f>+VLOOKUP(D20,POA!$A$3:$AU$103,7,FALSE)</f>
        <v>Dirección de Talento Humano</v>
      </c>
      <c r="F20" s="97" t="str">
        <f>+VLOOKUP(D20,POA!$A$3:$AU$103,9,FALSE)</f>
        <v>Pago de compensación por transporte</v>
      </c>
      <c r="G20" s="97" t="str">
        <f>+VLOOKUP(D20,POA!$A$3:$AU$103,3,FALSE)</f>
        <v>01 - Administración Central</v>
      </c>
      <c r="H20" s="94">
        <f>+VLOOKUP(D20,POA!$A$3:$AU$103,12,FALSE)</f>
        <v>510304</v>
      </c>
      <c r="I20" s="98">
        <f>+VLOOKUP(D20,POA!$A$3:$AU$103,15,FALSE)</f>
        <v>1</v>
      </c>
      <c r="J20" s="94">
        <f>+VLOOKUP(D20,POA!$A$3:$AU$103,14,FALSE)</f>
        <v>1700</v>
      </c>
      <c r="K20" s="44">
        <v>792</v>
      </c>
      <c r="L20" s="100" t="s">
        <v>31</v>
      </c>
      <c r="M20" s="101"/>
      <c r="N20" s="79"/>
      <c r="O20" s="102"/>
    </row>
    <row r="21" spans="1:15" s="20" customFormat="1" ht="14.4">
      <c r="A21" s="94">
        <v>1</v>
      </c>
      <c r="B21" s="95" t="s">
        <v>186</v>
      </c>
      <c r="C21" s="96">
        <v>45670</v>
      </c>
      <c r="D21" s="46">
        <v>17</v>
      </c>
      <c r="E21" s="97" t="str">
        <f>+VLOOKUP(D21,POA!$A$3:$AU$103,7,FALSE)</f>
        <v>Dirección de Talento Humano</v>
      </c>
      <c r="F21" s="97" t="str">
        <f>+VLOOKUP(D21,POA!$A$3:$AU$103,9,FALSE)</f>
        <v>Pago de alimentación</v>
      </c>
      <c r="G21" s="97" t="str">
        <f>+VLOOKUP(D21,POA!$A$3:$AU$103,3,FALSE)</f>
        <v>01 - Administración Central</v>
      </c>
      <c r="H21" s="94">
        <f>+VLOOKUP(D21,POA!$A$3:$AU$103,12,FALSE)</f>
        <v>510306</v>
      </c>
      <c r="I21" s="98">
        <f>+VLOOKUP(D21,POA!$A$3:$AU$103,15,FALSE)</f>
        <v>1</v>
      </c>
      <c r="J21" s="94">
        <f>+VLOOKUP(D21,POA!$A$3:$AU$103,14,FALSE)</f>
        <v>1700</v>
      </c>
      <c r="K21" s="44">
        <v>5328</v>
      </c>
      <c r="L21" s="100" t="s">
        <v>31</v>
      </c>
      <c r="M21" s="101"/>
      <c r="N21" s="79"/>
      <c r="O21" s="102"/>
    </row>
    <row r="22" spans="1:15" s="20" customFormat="1" ht="14.4">
      <c r="A22" s="94">
        <v>1</v>
      </c>
      <c r="B22" s="95" t="s">
        <v>186</v>
      </c>
      <c r="C22" s="96">
        <v>45670</v>
      </c>
      <c r="D22" s="46">
        <v>16</v>
      </c>
      <c r="E22" s="97" t="str">
        <f>+VLOOKUP(D22,POA!$A$3:$AU$103,7,FALSE)</f>
        <v>Dirección de Talento Humano</v>
      </c>
      <c r="F22" s="97" t="str">
        <f>+VLOOKUP(D22,POA!$A$3:$AU$103,9,FALSE)</f>
        <v>Pago de remuneración personal administrativo</v>
      </c>
      <c r="G22" s="97" t="str">
        <f>+VLOOKUP(D22,POA!$A$3:$AU$103,3,FALSE)</f>
        <v>01 - Administración Central</v>
      </c>
      <c r="H22" s="94">
        <f>+VLOOKUP(D22,POA!$A$3:$AU$103,12,FALSE)</f>
        <v>510510</v>
      </c>
      <c r="I22" s="98">
        <f>+VLOOKUP(D22,POA!$A$3:$AU$103,15,FALSE)</f>
        <v>1</v>
      </c>
      <c r="J22" s="94">
        <f>+VLOOKUP(D22,POA!$A$3:$AU$103,14,FALSE)</f>
        <v>1700</v>
      </c>
      <c r="K22" s="44">
        <v>-3661.84</v>
      </c>
      <c r="L22" s="100" t="s">
        <v>27</v>
      </c>
      <c r="M22" s="101"/>
      <c r="N22" s="79"/>
      <c r="O22" s="102"/>
    </row>
    <row r="23" spans="1:15" s="20" customFormat="1" ht="14.4">
      <c r="A23" s="94">
        <v>1</v>
      </c>
      <c r="B23" s="95" t="s">
        <v>186</v>
      </c>
      <c r="C23" s="96">
        <v>45670</v>
      </c>
      <c r="D23" s="46">
        <v>16</v>
      </c>
      <c r="E23" s="97" t="str">
        <f>+VLOOKUP(D23,POA!$A$3:$AU$103,7,FALSE)</f>
        <v>Dirección de Talento Humano</v>
      </c>
      <c r="F23" s="97" t="str">
        <f>+VLOOKUP(D23,POA!$A$3:$AU$103,9,FALSE)</f>
        <v>Pago de remuneración personal administrativo</v>
      </c>
      <c r="G23" s="97" t="str">
        <f>+VLOOKUP(D23,POA!$A$3:$AU$103,3,FALSE)</f>
        <v>01 - Administración Central</v>
      </c>
      <c r="H23" s="94">
        <f>+VLOOKUP(D23,POA!$A$3:$AU$103,12,FALSE)</f>
        <v>510510</v>
      </c>
      <c r="I23" s="98">
        <f>+VLOOKUP(D23,POA!$A$3:$AU$103,15,FALSE)</f>
        <v>1</v>
      </c>
      <c r="J23" s="94">
        <f>+VLOOKUP(D23,POA!$A$3:$AU$103,14,FALSE)</f>
        <v>1700</v>
      </c>
      <c r="K23" s="44">
        <v>-12378.58</v>
      </c>
      <c r="L23" s="100" t="s">
        <v>29</v>
      </c>
      <c r="M23" s="101"/>
      <c r="N23" s="79"/>
      <c r="O23" s="102"/>
    </row>
    <row r="24" spans="1:15" s="20" customFormat="1" ht="14.4">
      <c r="A24" s="94">
        <v>1</v>
      </c>
      <c r="B24" s="95" t="s">
        <v>186</v>
      </c>
      <c r="C24" s="96">
        <v>45670</v>
      </c>
      <c r="D24" s="46">
        <v>16</v>
      </c>
      <c r="E24" s="97" t="str">
        <f>+VLOOKUP(D24,POA!$A$3:$AU$103,7,FALSE)</f>
        <v>Dirección de Talento Humano</v>
      </c>
      <c r="F24" s="97" t="str">
        <f>+VLOOKUP(D24,POA!$A$3:$AU$103,9,FALSE)</f>
        <v>Pago de remuneración personal administrativo</v>
      </c>
      <c r="G24" s="97" t="str">
        <f>+VLOOKUP(D24,POA!$A$3:$AU$103,3,FALSE)</f>
        <v>01 - Administración Central</v>
      </c>
      <c r="H24" s="94">
        <f>+VLOOKUP(D24,POA!$A$3:$AU$103,12,FALSE)</f>
        <v>510510</v>
      </c>
      <c r="I24" s="98">
        <f>+VLOOKUP(D24,POA!$A$3:$AU$103,15,FALSE)</f>
        <v>1</v>
      </c>
      <c r="J24" s="94">
        <f>+VLOOKUP(D24,POA!$A$3:$AU$103,14,FALSE)</f>
        <v>1700</v>
      </c>
      <c r="K24" s="44">
        <v>-12378.58</v>
      </c>
      <c r="L24" s="100" t="s">
        <v>31</v>
      </c>
      <c r="M24" s="101"/>
      <c r="N24" s="79"/>
      <c r="O24" s="102"/>
    </row>
    <row r="25" spans="1:15" s="20" customFormat="1" ht="14.4">
      <c r="A25" s="94">
        <v>1</v>
      </c>
      <c r="B25" s="95" t="s">
        <v>186</v>
      </c>
      <c r="C25" s="96">
        <v>45670</v>
      </c>
      <c r="D25" s="46">
        <v>18</v>
      </c>
      <c r="E25" s="97" t="str">
        <f>+VLOOKUP(D25,POA!$A$3:$AU$103,7,FALSE)</f>
        <v>Dirección de Talento Humano</v>
      </c>
      <c r="F25" s="97" t="str">
        <f>+VLOOKUP(D25,POA!$A$3:$AU$103,9,FALSE)</f>
        <v>Pago de aporte patronal personal</v>
      </c>
      <c r="G25" s="97" t="str">
        <f>+VLOOKUP(D25,POA!$A$3:$AU$103,3,FALSE)</f>
        <v>01 - Administración Central</v>
      </c>
      <c r="H25" s="94">
        <f>+VLOOKUP(D25,POA!$A$3:$AU$103,12,FALSE)</f>
        <v>510601</v>
      </c>
      <c r="I25" s="98">
        <f>+VLOOKUP(D25,POA!$A$3:$AU$103,15,FALSE)</f>
        <v>1</v>
      </c>
      <c r="J25" s="94">
        <f>+VLOOKUP(D25,POA!$A$3:$AU$103,14,FALSE)</f>
        <v>1700</v>
      </c>
      <c r="K25" s="44">
        <v>-5064.78</v>
      </c>
      <c r="L25" s="100" t="s">
        <v>19</v>
      </c>
      <c r="M25" s="101"/>
      <c r="N25" s="79"/>
      <c r="O25" s="102"/>
    </row>
    <row r="26" spans="1:15" s="20" customFormat="1" ht="14.4">
      <c r="A26" s="94">
        <v>1</v>
      </c>
      <c r="B26" s="95" t="s">
        <v>186</v>
      </c>
      <c r="C26" s="96">
        <v>45670</v>
      </c>
      <c r="D26" s="46">
        <v>18</v>
      </c>
      <c r="E26" s="97" t="str">
        <f>+VLOOKUP(D26,POA!$A$3:$AU$103,7,FALSE)</f>
        <v>Dirección de Talento Humano</v>
      </c>
      <c r="F26" s="97" t="str">
        <f>+VLOOKUP(D26,POA!$A$3:$AU$103,9,FALSE)</f>
        <v>Pago de aporte patronal personal</v>
      </c>
      <c r="G26" s="97" t="str">
        <f>+VLOOKUP(D26,POA!$A$3:$AU$103,3,FALSE)</f>
        <v>01 - Administración Central</v>
      </c>
      <c r="H26" s="94">
        <f>+VLOOKUP(D26,POA!$A$3:$AU$103,12,FALSE)</f>
        <v>510601</v>
      </c>
      <c r="I26" s="98">
        <f>+VLOOKUP(D26,POA!$A$3:$AU$103,15,FALSE)</f>
        <v>1</v>
      </c>
      <c r="J26" s="94">
        <f>+VLOOKUP(D26,POA!$A$3:$AU$103,14,FALSE)</f>
        <v>1700</v>
      </c>
      <c r="K26" s="44">
        <v>-5131.87</v>
      </c>
      <c r="L26" s="100" t="s">
        <v>21</v>
      </c>
      <c r="M26" s="101"/>
      <c r="N26" s="79"/>
      <c r="O26" s="102"/>
    </row>
    <row r="27" spans="1:15" s="20" customFormat="1" ht="14.4">
      <c r="A27" s="94">
        <v>1</v>
      </c>
      <c r="B27" s="95" t="s">
        <v>186</v>
      </c>
      <c r="C27" s="96">
        <v>45670</v>
      </c>
      <c r="D27" s="46">
        <v>18</v>
      </c>
      <c r="E27" s="97" t="str">
        <f>+VLOOKUP(D27,POA!$A$3:$AU$103,7,FALSE)</f>
        <v>Dirección de Talento Humano</v>
      </c>
      <c r="F27" s="97" t="str">
        <f>+VLOOKUP(D27,POA!$A$3:$AU$103,9,FALSE)</f>
        <v>Pago de aporte patronal personal</v>
      </c>
      <c r="G27" s="97" t="str">
        <f>+VLOOKUP(D27,POA!$A$3:$AU$103,3,FALSE)</f>
        <v>01 - Administración Central</v>
      </c>
      <c r="H27" s="94">
        <f>+VLOOKUP(D27,POA!$A$3:$AU$103,12,FALSE)</f>
        <v>510601</v>
      </c>
      <c r="I27" s="98">
        <f>+VLOOKUP(D27,POA!$A$3:$AU$103,15,FALSE)</f>
        <v>1</v>
      </c>
      <c r="J27" s="94">
        <f>+VLOOKUP(D27,POA!$A$3:$AU$103,14,FALSE)</f>
        <v>1700</v>
      </c>
      <c r="K27" s="44">
        <v>-5131.87</v>
      </c>
      <c r="L27" s="100" t="s">
        <v>23</v>
      </c>
      <c r="M27" s="101"/>
      <c r="N27" s="79"/>
      <c r="O27" s="102"/>
    </row>
    <row r="28" spans="1:15" s="20" customFormat="1" ht="14.4">
      <c r="A28" s="94">
        <v>1</v>
      </c>
      <c r="B28" s="95" t="s">
        <v>186</v>
      </c>
      <c r="C28" s="96">
        <v>45670</v>
      </c>
      <c r="D28" s="46">
        <v>18</v>
      </c>
      <c r="E28" s="97" t="str">
        <f>+VLOOKUP(D28,POA!$A$3:$AU$103,7,FALSE)</f>
        <v>Dirección de Talento Humano</v>
      </c>
      <c r="F28" s="97" t="str">
        <f>+VLOOKUP(D28,POA!$A$3:$AU$103,9,FALSE)</f>
        <v>Pago de aporte patronal personal</v>
      </c>
      <c r="G28" s="97" t="str">
        <f>+VLOOKUP(D28,POA!$A$3:$AU$103,3,FALSE)</f>
        <v>01 - Administración Central</v>
      </c>
      <c r="H28" s="94">
        <f>+VLOOKUP(D28,POA!$A$3:$AU$103,12,FALSE)</f>
        <v>510601</v>
      </c>
      <c r="I28" s="98">
        <f>+VLOOKUP(D28,POA!$A$3:$AU$103,15,FALSE)</f>
        <v>1</v>
      </c>
      <c r="J28" s="94">
        <f>+VLOOKUP(D28,POA!$A$3:$AU$103,14,FALSE)</f>
        <v>1700</v>
      </c>
      <c r="K28" s="44">
        <v>-5131.87</v>
      </c>
      <c r="L28" s="100" t="s">
        <v>25</v>
      </c>
      <c r="M28" s="101"/>
      <c r="N28" s="79"/>
      <c r="O28" s="102"/>
    </row>
    <row r="29" spans="1:15" s="20" customFormat="1" ht="14.4">
      <c r="A29" s="94">
        <v>1</v>
      </c>
      <c r="B29" s="95" t="s">
        <v>186</v>
      </c>
      <c r="C29" s="96">
        <v>45670</v>
      </c>
      <c r="D29" s="46">
        <v>18</v>
      </c>
      <c r="E29" s="97" t="str">
        <f>+VLOOKUP(D29,POA!$A$3:$AU$103,7,FALSE)</f>
        <v>Dirección de Talento Humano</v>
      </c>
      <c r="F29" s="97" t="str">
        <f>+VLOOKUP(D29,POA!$A$3:$AU$103,9,FALSE)</f>
        <v>Pago de aporte patronal personal</v>
      </c>
      <c r="G29" s="97" t="str">
        <f>+VLOOKUP(D29,POA!$A$3:$AU$103,3,FALSE)</f>
        <v>01 - Administración Central</v>
      </c>
      <c r="H29" s="94">
        <f>+VLOOKUP(D29,POA!$A$3:$AU$103,12,FALSE)</f>
        <v>510601</v>
      </c>
      <c r="I29" s="98">
        <f>+VLOOKUP(D29,POA!$A$3:$AU$103,15,FALSE)</f>
        <v>1</v>
      </c>
      <c r="J29" s="94">
        <f>+VLOOKUP(D29,POA!$A$3:$AU$103,14,FALSE)</f>
        <v>1700</v>
      </c>
      <c r="K29" s="44">
        <v>-5131.87</v>
      </c>
      <c r="L29" s="100" t="s">
        <v>27</v>
      </c>
      <c r="M29" s="101"/>
      <c r="N29" s="79"/>
      <c r="O29" s="102"/>
    </row>
    <row r="30" spans="1:15" s="20" customFormat="1" ht="14.4">
      <c r="A30" s="94">
        <v>1</v>
      </c>
      <c r="B30" s="95" t="s">
        <v>186</v>
      </c>
      <c r="C30" s="96">
        <v>45670</v>
      </c>
      <c r="D30" s="46">
        <v>18</v>
      </c>
      <c r="E30" s="97" t="str">
        <f>+VLOOKUP(D30,POA!$A$3:$AU$103,7,FALSE)</f>
        <v>Dirección de Talento Humano</v>
      </c>
      <c r="F30" s="97" t="str">
        <f>+VLOOKUP(D30,POA!$A$3:$AU$103,9,FALSE)</f>
        <v>Pago de aporte patronal personal</v>
      </c>
      <c r="G30" s="97" t="str">
        <f>+VLOOKUP(D30,POA!$A$3:$AU$103,3,FALSE)</f>
        <v>01 - Administración Central</v>
      </c>
      <c r="H30" s="94">
        <f>+VLOOKUP(D30,POA!$A$3:$AU$103,12,FALSE)</f>
        <v>510601</v>
      </c>
      <c r="I30" s="98">
        <f>+VLOOKUP(D30,POA!$A$3:$AU$103,15,FALSE)</f>
        <v>1</v>
      </c>
      <c r="J30" s="94">
        <f>+VLOOKUP(D30,POA!$A$3:$AU$103,14,FALSE)</f>
        <v>1700</v>
      </c>
      <c r="K30" s="44">
        <v>-5131.87</v>
      </c>
      <c r="L30" s="100" t="s">
        <v>29</v>
      </c>
      <c r="M30" s="101"/>
      <c r="N30" s="79"/>
      <c r="O30" s="102"/>
    </row>
    <row r="31" spans="1:15" s="20" customFormat="1" ht="14.4">
      <c r="A31" s="94">
        <v>1</v>
      </c>
      <c r="B31" s="95" t="s">
        <v>186</v>
      </c>
      <c r="C31" s="96">
        <v>45670</v>
      </c>
      <c r="D31" s="46">
        <v>18</v>
      </c>
      <c r="E31" s="97" t="str">
        <f>+VLOOKUP(D31,POA!$A$3:$AU$103,7,FALSE)</f>
        <v>Dirección de Talento Humano</v>
      </c>
      <c r="F31" s="97" t="str">
        <f>+VLOOKUP(D31,POA!$A$3:$AU$103,9,FALSE)</f>
        <v>Pago de aporte patronal personal</v>
      </c>
      <c r="G31" s="97" t="str">
        <f>+VLOOKUP(D31,POA!$A$3:$AU$103,3,FALSE)</f>
        <v>01 - Administración Central</v>
      </c>
      <c r="H31" s="94">
        <f>+VLOOKUP(D31,POA!$A$3:$AU$103,12,FALSE)</f>
        <v>510601</v>
      </c>
      <c r="I31" s="98">
        <f>+VLOOKUP(D31,POA!$A$3:$AU$103,15,FALSE)</f>
        <v>1</v>
      </c>
      <c r="J31" s="94">
        <f>+VLOOKUP(D31,POA!$A$3:$AU$103,14,FALSE)</f>
        <v>1700</v>
      </c>
      <c r="K31" s="44">
        <v>-5131.87</v>
      </c>
      <c r="L31" s="100" t="s">
        <v>31</v>
      </c>
      <c r="M31" s="101"/>
      <c r="N31" s="79"/>
      <c r="O31" s="102"/>
    </row>
    <row r="32" spans="1:15" s="20" customFormat="1" ht="14.4">
      <c r="A32" s="94">
        <v>1</v>
      </c>
      <c r="B32" s="95" t="s">
        <v>186</v>
      </c>
      <c r="C32" s="96">
        <v>45670</v>
      </c>
      <c r="D32" s="46">
        <v>19</v>
      </c>
      <c r="E32" s="97" t="str">
        <f>+VLOOKUP(D32,POA!$A$3:$AU$103,7,FALSE)</f>
        <v>Dirección de Talento Humano</v>
      </c>
      <c r="F32" s="97" t="str">
        <f>+VLOOKUP(D32,POA!$A$3:$AU$103,9,FALSE)</f>
        <v>Pago de fondos de reserva personal administrativo</v>
      </c>
      <c r="G32" s="97" t="str">
        <f>+VLOOKUP(D32,POA!$A$3:$AU$103,3,FALSE)</f>
        <v>01 - Administración Central</v>
      </c>
      <c r="H32" s="94">
        <f>+VLOOKUP(D32,POA!$A$3:$AU$103,12,FALSE)</f>
        <v>510602</v>
      </c>
      <c r="I32" s="98">
        <f>+VLOOKUP(D32,POA!$A$3:$AU$103,15,FALSE)</f>
        <v>1</v>
      </c>
      <c r="J32" s="94">
        <f>+VLOOKUP(D32,POA!$A$3:$AU$103,14,FALSE)</f>
        <v>1700</v>
      </c>
      <c r="K32" s="44">
        <v>-564.26</v>
      </c>
      <c r="L32" s="100" t="s">
        <v>19</v>
      </c>
      <c r="M32" s="101"/>
      <c r="N32" s="79"/>
      <c r="O32" s="102"/>
    </row>
    <row r="33" spans="1:15" s="20" customFormat="1" ht="14.4">
      <c r="A33" s="94">
        <v>1</v>
      </c>
      <c r="B33" s="95" t="s">
        <v>186</v>
      </c>
      <c r="C33" s="96">
        <v>45670</v>
      </c>
      <c r="D33" s="46">
        <v>19</v>
      </c>
      <c r="E33" s="97" t="str">
        <f>+VLOOKUP(D33,POA!$A$3:$AU$103,7,FALSE)</f>
        <v>Dirección de Talento Humano</v>
      </c>
      <c r="F33" s="97" t="str">
        <f>+VLOOKUP(D33,POA!$A$3:$AU$103,9,FALSE)</f>
        <v>Pago de fondos de reserva personal administrativo</v>
      </c>
      <c r="G33" s="97" t="str">
        <f>+VLOOKUP(D33,POA!$A$3:$AU$103,3,FALSE)</f>
        <v>01 - Administración Central</v>
      </c>
      <c r="H33" s="94">
        <f>+VLOOKUP(D33,POA!$A$3:$AU$103,12,FALSE)</f>
        <v>510602</v>
      </c>
      <c r="I33" s="98">
        <f>+VLOOKUP(D33,POA!$A$3:$AU$103,15,FALSE)</f>
        <v>1</v>
      </c>
      <c r="J33" s="94">
        <f>+VLOOKUP(D33,POA!$A$3:$AU$103,14,FALSE)</f>
        <v>1700</v>
      </c>
      <c r="K33" s="44">
        <v>-3453.21</v>
      </c>
      <c r="L33" s="100" t="s">
        <v>21</v>
      </c>
      <c r="M33" s="101"/>
      <c r="N33" s="79"/>
      <c r="O33" s="102"/>
    </row>
    <row r="34" spans="1:15" s="20" customFormat="1" ht="14.4">
      <c r="A34" s="94">
        <v>1</v>
      </c>
      <c r="B34" s="95" t="s">
        <v>186</v>
      </c>
      <c r="C34" s="96">
        <v>45670</v>
      </c>
      <c r="D34" s="46">
        <v>19</v>
      </c>
      <c r="E34" s="97" t="str">
        <f>+VLOOKUP(D34,POA!$A$3:$AU$103,7,FALSE)</f>
        <v>Dirección de Talento Humano</v>
      </c>
      <c r="F34" s="97" t="str">
        <f>+VLOOKUP(D34,POA!$A$3:$AU$103,9,FALSE)</f>
        <v>Pago de fondos de reserva personal administrativo</v>
      </c>
      <c r="G34" s="97" t="str">
        <f>+VLOOKUP(D34,POA!$A$3:$AU$103,3,FALSE)</f>
        <v>01 - Administración Central</v>
      </c>
      <c r="H34" s="94">
        <f>+VLOOKUP(D34,POA!$A$3:$AU$103,12,FALSE)</f>
        <v>510602</v>
      </c>
      <c r="I34" s="98">
        <f>+VLOOKUP(D34,POA!$A$3:$AU$103,15,FALSE)</f>
        <v>1</v>
      </c>
      <c r="J34" s="94">
        <f>+VLOOKUP(D34,POA!$A$3:$AU$103,14,FALSE)</f>
        <v>1700</v>
      </c>
      <c r="K34" s="44">
        <v>-3453.21</v>
      </c>
      <c r="L34" s="100" t="s">
        <v>23</v>
      </c>
      <c r="M34" s="101"/>
      <c r="N34" s="79"/>
      <c r="O34" s="102"/>
    </row>
    <row r="35" spans="1:15" s="20" customFormat="1" ht="14.4">
      <c r="A35" s="94">
        <v>1</v>
      </c>
      <c r="B35" s="95" t="s">
        <v>186</v>
      </c>
      <c r="C35" s="96">
        <v>45670</v>
      </c>
      <c r="D35" s="46">
        <v>19</v>
      </c>
      <c r="E35" s="83" t="str">
        <f>+VLOOKUP(D35,POA!$A$3:$AU$103,7,FALSE)</f>
        <v>Dirección de Talento Humano</v>
      </c>
      <c r="F35" s="83" t="str">
        <f>+VLOOKUP(D35,POA!$A$3:$AU$103,9,FALSE)</f>
        <v>Pago de fondos de reserva personal administrativo</v>
      </c>
      <c r="G35" s="97" t="str">
        <f>+VLOOKUP(D35,POA!$A$3:$AU$103,3,FALSE)</f>
        <v>01 - Administración Central</v>
      </c>
      <c r="H35" s="22">
        <f>+VLOOKUP(D35,POA!$A$3:$AU$103,12,FALSE)</f>
        <v>510602</v>
      </c>
      <c r="I35" s="98">
        <f>+VLOOKUP(D35,POA!$A$3:$AU$103,15,FALSE)</f>
        <v>1</v>
      </c>
      <c r="J35" s="94">
        <f>+VLOOKUP(D35,POA!$A$3:$AU$103,14,FALSE)</f>
        <v>1700</v>
      </c>
      <c r="K35" s="44">
        <v>-3453.21</v>
      </c>
      <c r="L35" s="100" t="s">
        <v>25</v>
      </c>
      <c r="M35" s="101"/>
      <c r="N35" s="79"/>
      <c r="O35" s="102"/>
    </row>
    <row r="36" spans="1:15" s="21" customFormat="1" ht="14.4">
      <c r="A36" s="94">
        <v>1</v>
      </c>
      <c r="B36" s="95" t="s">
        <v>186</v>
      </c>
      <c r="C36" s="96">
        <v>45670</v>
      </c>
      <c r="D36" s="46">
        <v>19</v>
      </c>
      <c r="E36" s="83" t="str">
        <f>+VLOOKUP(D36,POA!$A$3:$AU$103,7,FALSE)</f>
        <v>Dirección de Talento Humano</v>
      </c>
      <c r="F36" s="83" t="str">
        <f>+VLOOKUP(D36,POA!$A$3:$AU$103,9,FALSE)</f>
        <v>Pago de fondos de reserva personal administrativo</v>
      </c>
      <c r="G36" s="97" t="str">
        <f>+VLOOKUP(D36,POA!$A$3:$AU$103,3,FALSE)</f>
        <v>01 - Administración Central</v>
      </c>
      <c r="H36" s="22">
        <f>+VLOOKUP(D36,POA!$A$3:$AU$103,12,FALSE)</f>
        <v>510602</v>
      </c>
      <c r="I36" s="98">
        <f>+VLOOKUP(D36,POA!$A$3:$AU$103,15,FALSE)</f>
        <v>1</v>
      </c>
      <c r="J36" s="94">
        <f>+VLOOKUP(D36,POA!$A$3:$AU$103,14,FALSE)</f>
        <v>1700</v>
      </c>
      <c r="K36" s="44">
        <v>-3453.21</v>
      </c>
      <c r="L36" s="100" t="s">
        <v>27</v>
      </c>
      <c r="M36" s="101"/>
      <c r="N36" s="79"/>
      <c r="O36" s="106"/>
    </row>
    <row r="37" spans="1:15" s="20" customFormat="1" ht="14.4">
      <c r="A37" s="94">
        <v>1</v>
      </c>
      <c r="B37" s="95" t="s">
        <v>186</v>
      </c>
      <c r="C37" s="96">
        <v>45670</v>
      </c>
      <c r="D37" s="46">
        <v>19</v>
      </c>
      <c r="E37" s="97" t="str">
        <f>+VLOOKUP(D37,POA!$A$3:$AU$103,7,FALSE)</f>
        <v>Dirección de Talento Humano</v>
      </c>
      <c r="F37" s="97" t="str">
        <f>+VLOOKUP(D37,POA!$A$3:$AU$103,9,FALSE)</f>
        <v>Pago de fondos de reserva personal administrativo</v>
      </c>
      <c r="G37" s="97" t="str">
        <f>+VLOOKUP(D37,POA!$A$3:$AU$103,3,FALSE)</f>
        <v>01 - Administración Central</v>
      </c>
      <c r="H37" s="94">
        <f>+VLOOKUP(D37,POA!$A$3:$AU$103,12,FALSE)</f>
        <v>510602</v>
      </c>
      <c r="I37" s="98">
        <f>+VLOOKUP(D37,POA!$A$3:$AU$103,15,FALSE)</f>
        <v>1</v>
      </c>
      <c r="J37" s="94">
        <f>+VLOOKUP(D37,POA!$A$3:$AU$103,14,FALSE)</f>
        <v>1700</v>
      </c>
      <c r="K37" s="44">
        <v>-3453.19</v>
      </c>
      <c r="L37" s="100" t="s">
        <v>29</v>
      </c>
      <c r="M37" s="101"/>
      <c r="N37" s="79"/>
      <c r="O37" s="102"/>
    </row>
    <row r="38" spans="1:15" s="20" customFormat="1" ht="14.4">
      <c r="A38" s="94">
        <v>1</v>
      </c>
      <c r="B38" s="95" t="s">
        <v>186</v>
      </c>
      <c r="C38" s="96">
        <v>45670</v>
      </c>
      <c r="D38" s="46">
        <v>19</v>
      </c>
      <c r="E38" s="97" t="str">
        <f>+VLOOKUP(D38,POA!$A$3:$AU$103,7,FALSE)</f>
        <v>Dirección de Talento Humano</v>
      </c>
      <c r="F38" s="97" t="str">
        <f>+VLOOKUP(D38,POA!$A$3:$AU$103,9,FALSE)</f>
        <v>Pago de fondos de reserva personal administrativo</v>
      </c>
      <c r="G38" s="97" t="str">
        <f>+VLOOKUP(D38,POA!$A$3:$AU$103,3,FALSE)</f>
        <v>01 - Administración Central</v>
      </c>
      <c r="H38" s="22">
        <f>+VLOOKUP(D38,POA!$A$3:$AU$103,12,FALSE)</f>
        <v>510602</v>
      </c>
      <c r="I38" s="98">
        <f>+VLOOKUP(D38,POA!$A$3:$AU$103,15,FALSE)</f>
        <v>1</v>
      </c>
      <c r="J38" s="94">
        <f>+VLOOKUP(D38,POA!$A$3:$AU$103,14,FALSE)</f>
        <v>1700</v>
      </c>
      <c r="K38" s="44">
        <v>-3453.21</v>
      </c>
      <c r="L38" s="100" t="s">
        <v>31</v>
      </c>
      <c r="M38" s="101"/>
      <c r="N38" s="79"/>
      <c r="O38" s="102"/>
    </row>
    <row r="39" spans="1:15" s="20" customFormat="1" ht="14.4">
      <c r="A39" s="94">
        <v>1</v>
      </c>
      <c r="B39" s="95" t="s">
        <v>186</v>
      </c>
      <c r="C39" s="96">
        <v>45670</v>
      </c>
      <c r="D39" s="46">
        <v>20</v>
      </c>
      <c r="E39" s="97" t="str">
        <f>+VLOOKUP(D39,POA!$A$3:$AU$103,7,FALSE)</f>
        <v>Dirección de Talento Humano</v>
      </c>
      <c r="F39" s="97" t="str">
        <f>+VLOOKUP(D39,POA!$A$3:$AU$103,9,FALSE)</f>
        <v>Compensación por Vacaciones no Gozadas por Cesación de Funciones</v>
      </c>
      <c r="G39" s="97" t="str">
        <f>+VLOOKUP(D39,POA!$A$3:$AU$103,3,FALSE)</f>
        <v>01 - Administración Central</v>
      </c>
      <c r="H39" s="94">
        <f>+VLOOKUP(D39,POA!$A$3:$AU$103,12,FALSE)</f>
        <v>510707</v>
      </c>
      <c r="I39" s="98">
        <f>+VLOOKUP(D39,POA!$A$3:$AU$103,15,FALSE)</f>
        <v>1</v>
      </c>
      <c r="J39" s="94">
        <f>+VLOOKUP(D39,POA!$A$3:$AU$103,14,FALSE)</f>
        <v>1700</v>
      </c>
      <c r="K39" s="44">
        <v>-216.5</v>
      </c>
      <c r="L39" s="100" t="s">
        <v>11</v>
      </c>
      <c r="M39" s="101"/>
      <c r="N39" s="79"/>
      <c r="O39" s="102"/>
    </row>
    <row r="40" spans="1:15" s="20" customFormat="1" ht="14.4">
      <c r="A40" s="94">
        <v>1</v>
      </c>
      <c r="B40" s="95" t="s">
        <v>186</v>
      </c>
      <c r="C40" s="96">
        <v>45670</v>
      </c>
      <c r="D40" s="46">
        <v>20</v>
      </c>
      <c r="E40" s="97" t="str">
        <f>+VLOOKUP(D40,POA!$A$3:$AU$103,7,FALSE)</f>
        <v>Dirección de Talento Humano</v>
      </c>
      <c r="F40" s="97" t="str">
        <f>+VLOOKUP(D40,POA!$A$3:$AU$103,9,FALSE)</f>
        <v>Compensación por Vacaciones no Gozadas por Cesación de Funciones</v>
      </c>
      <c r="G40" s="97" t="str">
        <f>+VLOOKUP(D40,POA!$A$3:$AU$103,3,FALSE)</f>
        <v>01 - Administración Central</v>
      </c>
      <c r="H40" s="94">
        <f>+VLOOKUP(D40,POA!$A$3:$AU$103,12,FALSE)</f>
        <v>510707</v>
      </c>
      <c r="I40" s="98">
        <f>+VLOOKUP(D40,POA!$A$3:$AU$103,15,FALSE)</f>
        <v>1</v>
      </c>
      <c r="J40" s="94">
        <f>+VLOOKUP(D40,POA!$A$3:$AU$103,14,FALSE)</f>
        <v>1700</v>
      </c>
      <c r="K40" s="44">
        <v>-1000</v>
      </c>
      <c r="L40" s="100" t="s">
        <v>13</v>
      </c>
      <c r="M40" s="101"/>
      <c r="N40" s="79"/>
      <c r="O40" s="102"/>
    </row>
    <row r="41" spans="1:15" s="20" customFormat="1" ht="14.4">
      <c r="A41" s="94">
        <v>1</v>
      </c>
      <c r="B41" s="95" t="s">
        <v>186</v>
      </c>
      <c r="C41" s="96">
        <v>45670</v>
      </c>
      <c r="D41" s="46">
        <v>20</v>
      </c>
      <c r="E41" s="97" t="str">
        <f>+VLOOKUP(D41,POA!$A$3:$AU$103,7,FALSE)</f>
        <v>Dirección de Talento Humano</v>
      </c>
      <c r="F41" s="97" t="str">
        <f>+VLOOKUP(D41,POA!$A$3:$AU$103,9,FALSE)</f>
        <v>Compensación por Vacaciones no Gozadas por Cesación de Funciones</v>
      </c>
      <c r="G41" s="97" t="str">
        <f>+VLOOKUP(D41,POA!$A$3:$AU$103,3,FALSE)</f>
        <v>01 - Administración Central</v>
      </c>
      <c r="H41" s="94">
        <f>+VLOOKUP(D41,POA!$A$3:$AU$103,12,FALSE)</f>
        <v>510707</v>
      </c>
      <c r="I41" s="98">
        <f>+VLOOKUP(D41,POA!$A$3:$AU$103,15,FALSE)</f>
        <v>1</v>
      </c>
      <c r="J41" s="94">
        <f>+VLOOKUP(D41,POA!$A$3:$AU$103,14,FALSE)</f>
        <v>1700</v>
      </c>
      <c r="K41" s="44">
        <v>-3000</v>
      </c>
      <c r="L41" s="100" t="s">
        <v>15</v>
      </c>
      <c r="M41" s="101"/>
      <c r="N41" s="79"/>
      <c r="O41" s="102"/>
    </row>
    <row r="42" spans="1:15" s="20" customFormat="1" ht="14.4">
      <c r="A42" s="94">
        <v>1</v>
      </c>
      <c r="B42" s="95" t="s">
        <v>186</v>
      </c>
      <c r="C42" s="96">
        <v>45670</v>
      </c>
      <c r="D42" s="46">
        <v>20</v>
      </c>
      <c r="E42" s="97" t="str">
        <f>+VLOOKUP(D42,POA!$A$3:$AU$103,7,FALSE)</f>
        <v>Dirección de Talento Humano</v>
      </c>
      <c r="F42" s="97" t="str">
        <f>+VLOOKUP(D42,POA!$A$3:$AU$103,9,FALSE)</f>
        <v>Compensación por Vacaciones no Gozadas por Cesación de Funciones</v>
      </c>
      <c r="G42" s="97" t="str">
        <f>+VLOOKUP(D42,POA!$A$3:$AU$103,3,FALSE)</f>
        <v>01 - Administración Central</v>
      </c>
      <c r="H42" s="94">
        <f>+VLOOKUP(D42,POA!$A$3:$AU$103,12,FALSE)</f>
        <v>510707</v>
      </c>
      <c r="I42" s="98">
        <f>+VLOOKUP(D42,POA!$A$3:$AU$103,15,FALSE)</f>
        <v>1</v>
      </c>
      <c r="J42" s="94">
        <f>+VLOOKUP(D42,POA!$A$3:$AU$103,14,FALSE)</f>
        <v>1700</v>
      </c>
      <c r="K42" s="44">
        <v>-3000</v>
      </c>
      <c r="L42" s="100" t="s">
        <v>17</v>
      </c>
      <c r="M42" s="101"/>
      <c r="N42" s="79"/>
      <c r="O42" s="102"/>
    </row>
    <row r="43" spans="1:15" s="20" customFormat="1" ht="14.4">
      <c r="A43" s="94">
        <v>1</v>
      </c>
      <c r="B43" s="95" t="s">
        <v>186</v>
      </c>
      <c r="C43" s="96">
        <v>45670</v>
      </c>
      <c r="D43" s="46">
        <v>20</v>
      </c>
      <c r="E43" s="97" t="str">
        <f>+VLOOKUP(D43,POA!$A$3:$AU$103,7,FALSE)</f>
        <v>Dirección de Talento Humano</v>
      </c>
      <c r="F43" s="97" t="str">
        <f>+VLOOKUP(D43,POA!$A$3:$AU$103,9,FALSE)</f>
        <v>Compensación por Vacaciones no Gozadas por Cesación de Funciones</v>
      </c>
      <c r="G43" s="97" t="str">
        <f>+VLOOKUP(D43,POA!$A$3:$AU$103,3,FALSE)</f>
        <v>01 - Administración Central</v>
      </c>
      <c r="H43" s="94">
        <f>+VLOOKUP(D43,POA!$A$3:$AU$103,12,FALSE)</f>
        <v>510707</v>
      </c>
      <c r="I43" s="98">
        <f>+VLOOKUP(D43,POA!$A$3:$AU$103,15,FALSE)</f>
        <v>1</v>
      </c>
      <c r="J43" s="94">
        <f>+VLOOKUP(D43,POA!$A$3:$AU$103,14,FALSE)</f>
        <v>1700</v>
      </c>
      <c r="K43" s="44">
        <v>-1000</v>
      </c>
      <c r="L43" s="100" t="s">
        <v>19</v>
      </c>
      <c r="M43" s="101"/>
      <c r="N43" s="79"/>
      <c r="O43" s="102"/>
    </row>
    <row r="44" spans="1:15" s="20" customFormat="1" ht="14.4">
      <c r="A44" s="94">
        <v>1</v>
      </c>
      <c r="B44" s="95" t="s">
        <v>186</v>
      </c>
      <c r="C44" s="96">
        <v>45670</v>
      </c>
      <c r="D44" s="46">
        <v>20</v>
      </c>
      <c r="E44" s="97" t="str">
        <f>+VLOOKUP(D44,POA!$A$3:$AU$103,7,FALSE)</f>
        <v>Dirección de Talento Humano</v>
      </c>
      <c r="F44" s="97" t="str">
        <f>+VLOOKUP(D44,POA!$A$3:$AU$103,9,FALSE)</f>
        <v>Compensación por Vacaciones no Gozadas por Cesación de Funciones</v>
      </c>
      <c r="G44" s="97" t="str">
        <f>+VLOOKUP(D44,POA!$A$3:$AU$103,3,FALSE)</f>
        <v>01 - Administración Central</v>
      </c>
      <c r="H44" s="94">
        <f>+VLOOKUP(D44,POA!$A$3:$AU$103,12,FALSE)</f>
        <v>510707</v>
      </c>
      <c r="I44" s="98">
        <f>+VLOOKUP(D44,POA!$A$3:$AU$103,15,FALSE)</f>
        <v>1</v>
      </c>
      <c r="J44" s="94">
        <f>+VLOOKUP(D44,POA!$A$3:$AU$103,14,FALSE)</f>
        <v>1700</v>
      </c>
      <c r="K44" s="44">
        <v>-1000</v>
      </c>
      <c r="L44" s="100" t="s">
        <v>21</v>
      </c>
      <c r="M44" s="101"/>
      <c r="N44" s="79"/>
      <c r="O44" s="102"/>
    </row>
    <row r="45" spans="1:15" s="20" customFormat="1" ht="14.4">
      <c r="A45" s="94">
        <v>1</v>
      </c>
      <c r="B45" s="95" t="s">
        <v>186</v>
      </c>
      <c r="C45" s="96">
        <v>45670</v>
      </c>
      <c r="D45" s="46">
        <v>20</v>
      </c>
      <c r="E45" s="97" t="str">
        <f>+VLOOKUP(D45,POA!$A$3:$AU$103,7,FALSE)</f>
        <v>Dirección de Talento Humano</v>
      </c>
      <c r="F45" s="97" t="str">
        <f>+VLOOKUP(D45,POA!$A$3:$AU$103,9,FALSE)</f>
        <v>Compensación por Vacaciones no Gozadas por Cesación de Funciones</v>
      </c>
      <c r="G45" s="97" t="str">
        <f>+VLOOKUP(D45,POA!$A$3:$AU$103,3,FALSE)</f>
        <v>01 - Administración Central</v>
      </c>
      <c r="H45" s="94">
        <f>+VLOOKUP(D45,POA!$A$3:$AU$103,12,FALSE)</f>
        <v>510707</v>
      </c>
      <c r="I45" s="98">
        <f>+VLOOKUP(D45,POA!$A$3:$AU$103,15,FALSE)</f>
        <v>1</v>
      </c>
      <c r="J45" s="94">
        <f>+VLOOKUP(D45,POA!$A$3:$AU$103,14,FALSE)</f>
        <v>1700</v>
      </c>
      <c r="K45" s="44">
        <v>-500</v>
      </c>
      <c r="L45" s="100" t="s">
        <v>23</v>
      </c>
      <c r="M45" s="101"/>
      <c r="N45" s="79"/>
      <c r="O45" s="102"/>
    </row>
    <row r="46" spans="1:15" s="20" customFormat="1" ht="14.4">
      <c r="A46" s="94">
        <v>1</v>
      </c>
      <c r="B46" s="95" t="s">
        <v>186</v>
      </c>
      <c r="C46" s="96">
        <v>45670</v>
      </c>
      <c r="D46" s="46">
        <v>20</v>
      </c>
      <c r="E46" s="97" t="str">
        <f>+VLOOKUP(D46,POA!$A$3:$AU$103,7,FALSE)</f>
        <v>Dirección de Talento Humano</v>
      </c>
      <c r="F46" s="97" t="str">
        <f>+VLOOKUP(D46,POA!$A$3:$AU$103,9,FALSE)</f>
        <v>Compensación por Vacaciones no Gozadas por Cesación de Funciones</v>
      </c>
      <c r="G46" s="97" t="str">
        <f>+VLOOKUP(D46,POA!$A$3:$AU$103,3,FALSE)</f>
        <v>01 - Administración Central</v>
      </c>
      <c r="H46" s="94">
        <f>+VLOOKUP(D46,POA!$A$3:$AU$103,12,FALSE)</f>
        <v>510707</v>
      </c>
      <c r="I46" s="98">
        <f>+VLOOKUP(D46,POA!$A$3:$AU$103,15,FALSE)</f>
        <v>1</v>
      </c>
      <c r="J46" s="94">
        <f>+VLOOKUP(D46,POA!$A$3:$AU$103,14,FALSE)</f>
        <v>1700</v>
      </c>
      <c r="K46" s="44">
        <v>-500</v>
      </c>
      <c r="L46" s="100" t="s">
        <v>25</v>
      </c>
      <c r="M46" s="101"/>
      <c r="N46" s="79"/>
      <c r="O46" s="102"/>
    </row>
    <row r="47" spans="1:15" s="20" customFormat="1" ht="14.4">
      <c r="A47" s="94">
        <v>1</v>
      </c>
      <c r="B47" s="95" t="s">
        <v>186</v>
      </c>
      <c r="C47" s="96">
        <v>45670</v>
      </c>
      <c r="D47" s="46">
        <v>20</v>
      </c>
      <c r="E47" s="97" t="str">
        <f>+VLOOKUP(D47,POA!$A$3:$AU$103,7,FALSE)</f>
        <v>Dirección de Talento Humano</v>
      </c>
      <c r="F47" s="97" t="str">
        <f>+VLOOKUP(D47,POA!$A$3:$AU$103,9,FALSE)</f>
        <v>Compensación por Vacaciones no Gozadas por Cesación de Funciones</v>
      </c>
      <c r="G47" s="97" t="str">
        <f>+VLOOKUP(D47,POA!$A$3:$AU$103,3,FALSE)</f>
        <v>01 - Administración Central</v>
      </c>
      <c r="H47" s="94">
        <f>+VLOOKUP(D47,POA!$A$3:$AU$103,12,FALSE)</f>
        <v>510707</v>
      </c>
      <c r="I47" s="98">
        <f>+VLOOKUP(D47,POA!$A$3:$AU$103,15,FALSE)</f>
        <v>1</v>
      </c>
      <c r="J47" s="94">
        <f>+VLOOKUP(D47,POA!$A$3:$AU$103,14,FALSE)</f>
        <v>1700</v>
      </c>
      <c r="K47" s="44">
        <v>-500</v>
      </c>
      <c r="L47" s="100" t="s">
        <v>27</v>
      </c>
      <c r="M47" s="101"/>
      <c r="N47" s="79"/>
      <c r="O47" s="102"/>
    </row>
    <row r="48" spans="1:15" s="20" customFormat="1" ht="14.4">
      <c r="A48" s="94">
        <v>1</v>
      </c>
      <c r="B48" s="95" t="s">
        <v>186</v>
      </c>
      <c r="C48" s="96">
        <v>45670</v>
      </c>
      <c r="D48" s="46">
        <v>20</v>
      </c>
      <c r="E48" s="97" t="str">
        <f>+VLOOKUP(D48,POA!$A$3:$AU$103,7,FALSE)</f>
        <v>Dirección de Talento Humano</v>
      </c>
      <c r="F48" s="97" t="str">
        <f>+VLOOKUP(D48,POA!$A$3:$AU$103,9,FALSE)</f>
        <v>Compensación por Vacaciones no Gozadas por Cesación de Funciones</v>
      </c>
      <c r="G48" s="97" t="str">
        <f>+VLOOKUP(D48,POA!$A$3:$AU$103,3,FALSE)</f>
        <v>01 - Administración Central</v>
      </c>
      <c r="H48" s="94">
        <f>+VLOOKUP(D48,POA!$A$3:$AU$103,12,FALSE)</f>
        <v>510707</v>
      </c>
      <c r="I48" s="98">
        <f>+VLOOKUP(D48,POA!$A$3:$AU$103,15,FALSE)</f>
        <v>1</v>
      </c>
      <c r="J48" s="94">
        <f>+VLOOKUP(D48,POA!$A$3:$AU$103,14,FALSE)</f>
        <v>1700</v>
      </c>
      <c r="K48" s="44">
        <v>-500</v>
      </c>
      <c r="L48" s="100" t="s">
        <v>29</v>
      </c>
      <c r="M48" s="101"/>
      <c r="N48" s="79"/>
      <c r="O48" s="102"/>
    </row>
    <row r="49" spans="1:15" s="20" customFormat="1" ht="14.4">
      <c r="A49" s="94">
        <v>1</v>
      </c>
      <c r="B49" s="95" t="s">
        <v>186</v>
      </c>
      <c r="C49" s="96">
        <v>45670</v>
      </c>
      <c r="D49" s="46">
        <v>22</v>
      </c>
      <c r="E49" s="97" t="str">
        <f>+VLOOKUP(D49,POA!$A$3:$AU$103,7,FALSE)</f>
        <v>Dirección de Talento Humano</v>
      </c>
      <c r="F49" s="97" t="str">
        <f>+VLOOKUP(D49,POA!$A$3:$AU$103,9,FALSE)</f>
        <v>Pago de remuneración mensual unificada de docentes del magisterio y docentes e investigadores universitarios</v>
      </c>
      <c r="G49" s="97" t="str">
        <f>+VLOOKUP(D49,POA!$A$3:$AU$103,3,FALSE)</f>
        <v>82 - Formación y gestión académica</v>
      </c>
      <c r="H49" s="94">
        <f>+VLOOKUP(D49,POA!$A$3:$AU$103,12,FALSE)</f>
        <v>510108</v>
      </c>
      <c r="I49" s="98">
        <f>+VLOOKUP(D49,POA!$A$3:$AU$103,15,FALSE)</f>
        <v>1</v>
      </c>
      <c r="J49" s="94">
        <f>+VLOOKUP(D49,POA!$A$3:$AU$103,14,FALSE)</f>
        <v>1700</v>
      </c>
      <c r="K49" s="44">
        <v>74815</v>
      </c>
      <c r="L49" s="100" t="s">
        <v>31</v>
      </c>
      <c r="M49" s="101"/>
      <c r="N49" s="79"/>
      <c r="O49" s="102"/>
    </row>
    <row r="50" spans="1:15" s="20" customFormat="1" ht="14.4">
      <c r="A50" s="94">
        <v>1</v>
      </c>
      <c r="B50" s="95" t="s">
        <v>186</v>
      </c>
      <c r="C50" s="96">
        <v>45670</v>
      </c>
      <c r="D50" s="46">
        <v>24</v>
      </c>
      <c r="E50" s="97" t="str">
        <f>+VLOOKUP(D50,POA!$A$3:$AU$103,7,FALSE)</f>
        <v>Dirección de Talento Humano</v>
      </c>
      <c r="F50" s="97" t="str">
        <f>+VLOOKUP(D50,POA!$A$3:$AU$103,9,FALSE)</f>
        <v>Pago de décimo tercer sueldo personal administrativo proyectos de investigación</v>
      </c>
      <c r="G50" s="97" t="str">
        <f>+VLOOKUP(D50,POA!$A$3:$AU$103,3,FALSE)</f>
        <v>82 - Formación y gestión académica</v>
      </c>
      <c r="H50" s="94">
        <f>+VLOOKUP(D50,POA!$A$3:$AU$103,12,FALSE)</f>
        <v>510203</v>
      </c>
      <c r="I50" s="98">
        <f>+VLOOKUP(D50,POA!$A$3:$AU$103,15,FALSE)</f>
        <v>1</v>
      </c>
      <c r="J50" s="94">
        <f>+VLOOKUP(D50,POA!$A$3:$AU$103,14,FALSE)</f>
        <v>1700</v>
      </c>
      <c r="K50" s="44">
        <v>33000</v>
      </c>
      <c r="L50" s="100" t="s">
        <v>31</v>
      </c>
      <c r="M50" s="101"/>
      <c r="N50" s="79"/>
      <c r="O50" s="102"/>
    </row>
    <row r="51" spans="1:15" s="20" customFormat="1" ht="14.4">
      <c r="A51" s="94">
        <v>1</v>
      </c>
      <c r="B51" s="95" t="s">
        <v>186</v>
      </c>
      <c r="C51" s="96">
        <v>45670</v>
      </c>
      <c r="D51" s="46">
        <v>25</v>
      </c>
      <c r="E51" s="97" t="str">
        <f>+VLOOKUP(D51,POA!$A$3:$AU$103,7,FALSE)</f>
        <v>Dirección de Talento Humano</v>
      </c>
      <c r="F51" s="97" t="str">
        <f>+VLOOKUP(D51,POA!$A$3:$AU$103,9,FALSE)</f>
        <v>Pago de décimo cuarto sueldo personal administrativo proyectos de investigación</v>
      </c>
      <c r="G51" s="97" t="str">
        <f>+VLOOKUP(D51,POA!$A$3:$AU$103,3,FALSE)</f>
        <v>82 - Formación y gestión académica</v>
      </c>
      <c r="H51" s="94">
        <f>+VLOOKUP(D51,POA!$A$3:$AU$103,12,FALSE)</f>
        <v>510204</v>
      </c>
      <c r="I51" s="98">
        <f>+VLOOKUP(D51,POA!$A$3:$AU$103,15,FALSE)</f>
        <v>1</v>
      </c>
      <c r="J51" s="94">
        <f>+VLOOKUP(D51,POA!$A$3:$AU$103,14,FALSE)</f>
        <v>1700</v>
      </c>
      <c r="K51" s="44">
        <v>6195</v>
      </c>
      <c r="L51" s="100" t="s">
        <v>31</v>
      </c>
      <c r="M51" s="101"/>
      <c r="N51" s="79"/>
      <c r="O51" s="102"/>
    </row>
    <row r="52" spans="1:15" s="20" customFormat="1" ht="14.4">
      <c r="A52" s="94">
        <v>1</v>
      </c>
      <c r="B52" s="95" t="s">
        <v>186</v>
      </c>
      <c r="C52" s="96">
        <v>45670</v>
      </c>
      <c r="D52" s="46">
        <v>23</v>
      </c>
      <c r="E52" s="97" t="str">
        <f>+VLOOKUP(D52,POA!$A$3:$AU$103,7,FALSE)</f>
        <v>Dirección de Talento Humano</v>
      </c>
      <c r="F52" s="97" t="str">
        <f>+VLOOKUP(D52,POA!$A$3:$AU$103,9,FALSE)</f>
        <v>Pago de remuneraciones y componentes salariales al personal administrativo y académico</v>
      </c>
      <c r="G52" s="97" t="str">
        <f>+VLOOKUP(D52,POA!$A$3:$AU$103,3,FALSE)</f>
        <v>82 - Formación y gestión académica</v>
      </c>
      <c r="H52" s="94">
        <f>+VLOOKUP(D52,POA!$A$3:$AU$103,12,FALSE)</f>
        <v>510518</v>
      </c>
      <c r="I52" s="98">
        <f>+VLOOKUP(D52,POA!$A$3:$AU$103,15,FALSE)</f>
        <v>1</v>
      </c>
      <c r="J52" s="94">
        <f>+VLOOKUP(D52,POA!$A$3:$AU$103,14,FALSE)</f>
        <v>1700</v>
      </c>
      <c r="K52" s="44">
        <v>-3780.67</v>
      </c>
      <c r="L52" s="100" t="s">
        <v>9</v>
      </c>
      <c r="M52" s="101"/>
      <c r="N52" s="79"/>
      <c r="O52" s="102"/>
    </row>
    <row r="53" spans="1:15" s="20" customFormat="1" ht="14.4">
      <c r="A53" s="94">
        <v>1</v>
      </c>
      <c r="B53" s="95" t="s">
        <v>186</v>
      </c>
      <c r="C53" s="96">
        <v>45670</v>
      </c>
      <c r="D53" s="46">
        <v>23</v>
      </c>
      <c r="E53" s="97" t="str">
        <f>+VLOOKUP(D53,POA!$A$3:$AU$103,7,FALSE)</f>
        <v>Dirección de Talento Humano</v>
      </c>
      <c r="F53" s="97" t="str">
        <f>+VLOOKUP(D53,POA!$A$3:$AU$103,9,FALSE)</f>
        <v>Pago de remuneraciones y componentes salariales al personal administrativo y académico</v>
      </c>
      <c r="G53" s="97" t="str">
        <f>+VLOOKUP(D53,POA!$A$3:$AU$103,3,FALSE)</f>
        <v>82 - Formación y gestión académica</v>
      </c>
      <c r="H53" s="94">
        <f>+VLOOKUP(D53,POA!$A$3:$AU$103,12,FALSE)</f>
        <v>510518</v>
      </c>
      <c r="I53" s="98">
        <f>+VLOOKUP(D53,POA!$A$3:$AU$103,15,FALSE)</f>
        <v>1</v>
      </c>
      <c r="J53" s="94">
        <f>+VLOOKUP(D53,POA!$A$3:$AU$103,14,FALSE)</f>
        <v>1700</v>
      </c>
      <c r="K53" s="44">
        <v>-3780.67</v>
      </c>
      <c r="L53" s="100" t="s">
        <v>11</v>
      </c>
      <c r="M53" s="101"/>
      <c r="N53" s="79"/>
      <c r="O53" s="102"/>
    </row>
    <row r="54" spans="1:15" s="20" customFormat="1" ht="14.4">
      <c r="A54" s="94">
        <v>1</v>
      </c>
      <c r="B54" s="95" t="s">
        <v>186</v>
      </c>
      <c r="C54" s="96">
        <v>45670</v>
      </c>
      <c r="D54" s="46">
        <v>23</v>
      </c>
      <c r="E54" s="97" t="str">
        <f>+VLOOKUP(D54,POA!$A$3:$AU$103,7,FALSE)</f>
        <v>Dirección de Talento Humano</v>
      </c>
      <c r="F54" s="97" t="str">
        <f>+VLOOKUP(D54,POA!$A$3:$AU$103,9,FALSE)</f>
        <v>Pago de remuneraciones y componentes salariales al personal administrativo y académico</v>
      </c>
      <c r="G54" s="97" t="str">
        <f>+VLOOKUP(D54,POA!$A$3:$AU$103,3,FALSE)</f>
        <v>82 - Formación y gestión académica</v>
      </c>
      <c r="H54" s="94">
        <f>+VLOOKUP(D54,POA!$A$3:$AU$103,12,FALSE)</f>
        <v>510518</v>
      </c>
      <c r="I54" s="98">
        <f>+VLOOKUP(D54,POA!$A$3:$AU$103,15,FALSE)</f>
        <v>1</v>
      </c>
      <c r="J54" s="94">
        <f>+VLOOKUP(D54,POA!$A$3:$AU$103,14,FALSE)</f>
        <v>1700</v>
      </c>
      <c r="K54" s="44">
        <v>-3780.67</v>
      </c>
      <c r="L54" s="100" t="s">
        <v>13</v>
      </c>
      <c r="M54" s="101"/>
      <c r="N54" s="79"/>
      <c r="O54" s="102"/>
    </row>
    <row r="55" spans="1:15" s="20" customFormat="1" ht="14.4">
      <c r="A55" s="94">
        <v>1</v>
      </c>
      <c r="B55" s="95" t="s">
        <v>186</v>
      </c>
      <c r="C55" s="96">
        <v>45670</v>
      </c>
      <c r="D55" s="46">
        <v>23</v>
      </c>
      <c r="E55" s="97" t="str">
        <f>+VLOOKUP(D55,POA!$A$3:$AU$103,7,FALSE)</f>
        <v>Dirección de Talento Humano</v>
      </c>
      <c r="F55" s="97" t="str">
        <f>+VLOOKUP(D55,POA!$A$3:$AU$103,9,FALSE)</f>
        <v>Pago de remuneraciones y componentes salariales al personal administrativo y académico</v>
      </c>
      <c r="G55" s="97" t="str">
        <f>+VLOOKUP(D55,POA!$A$3:$AU$103,3,FALSE)</f>
        <v>82 - Formación y gestión académica</v>
      </c>
      <c r="H55" s="94">
        <f>+VLOOKUP(D55,POA!$A$3:$AU$103,12,FALSE)</f>
        <v>510518</v>
      </c>
      <c r="I55" s="98">
        <f>+VLOOKUP(D55,POA!$A$3:$AU$103,15,FALSE)</f>
        <v>1</v>
      </c>
      <c r="J55" s="94">
        <f>+VLOOKUP(D55,POA!$A$3:$AU$103,14,FALSE)</f>
        <v>1700</v>
      </c>
      <c r="K55" s="44">
        <v>-3780.67</v>
      </c>
      <c r="L55" s="100" t="s">
        <v>15</v>
      </c>
      <c r="M55" s="101"/>
      <c r="N55" s="79"/>
      <c r="O55" s="102"/>
    </row>
    <row r="56" spans="1:15" s="20" customFormat="1" ht="14.4">
      <c r="A56" s="94">
        <v>1</v>
      </c>
      <c r="B56" s="95" t="s">
        <v>186</v>
      </c>
      <c r="C56" s="96">
        <v>45670</v>
      </c>
      <c r="D56" s="46">
        <v>23</v>
      </c>
      <c r="E56" s="97" t="str">
        <f>+VLOOKUP(D56,POA!$A$3:$AU$103,7,FALSE)</f>
        <v>Dirección de Talento Humano</v>
      </c>
      <c r="F56" s="97" t="str">
        <f>+VLOOKUP(D56,POA!$A$3:$AU$103,9,FALSE)</f>
        <v>Pago de remuneraciones y componentes salariales al personal administrativo y académico</v>
      </c>
      <c r="G56" s="97" t="str">
        <f>+VLOOKUP(D56,POA!$A$3:$AU$103,3,FALSE)</f>
        <v>82 - Formación y gestión académica</v>
      </c>
      <c r="H56" s="94">
        <f>+VLOOKUP(D56,POA!$A$3:$AU$103,12,FALSE)</f>
        <v>510518</v>
      </c>
      <c r="I56" s="98">
        <f>+VLOOKUP(D56,POA!$A$3:$AU$103,15,FALSE)</f>
        <v>1</v>
      </c>
      <c r="J56" s="94">
        <f>+VLOOKUP(D56,POA!$A$3:$AU$103,14,FALSE)</f>
        <v>1700</v>
      </c>
      <c r="K56" s="44">
        <v>-3780.67</v>
      </c>
      <c r="L56" s="100" t="s">
        <v>17</v>
      </c>
      <c r="M56" s="101"/>
      <c r="N56" s="79"/>
      <c r="O56" s="102"/>
    </row>
    <row r="57" spans="1:15" s="20" customFormat="1" ht="14.4">
      <c r="A57" s="94">
        <v>1</v>
      </c>
      <c r="B57" s="95" t="s">
        <v>186</v>
      </c>
      <c r="C57" s="96">
        <v>45670</v>
      </c>
      <c r="D57" s="46">
        <v>23</v>
      </c>
      <c r="E57" s="97" t="str">
        <f>+VLOOKUP(D57,POA!$A$3:$AU$103,7,FALSE)</f>
        <v>Dirección de Talento Humano</v>
      </c>
      <c r="F57" s="97" t="str">
        <f>+VLOOKUP(D57,POA!$A$3:$AU$103,9,FALSE)</f>
        <v>Pago de remuneraciones y componentes salariales al personal administrativo y académico</v>
      </c>
      <c r="G57" s="97" t="str">
        <f>+VLOOKUP(D57,POA!$A$3:$AU$103,3,FALSE)</f>
        <v>82 - Formación y gestión académica</v>
      </c>
      <c r="H57" s="94">
        <f>+VLOOKUP(D57,POA!$A$3:$AU$103,12,FALSE)</f>
        <v>510518</v>
      </c>
      <c r="I57" s="98">
        <f>+VLOOKUP(D57,POA!$A$3:$AU$103,15,FALSE)</f>
        <v>1</v>
      </c>
      <c r="J57" s="94">
        <f>+VLOOKUP(D57,POA!$A$3:$AU$103,14,FALSE)</f>
        <v>1700</v>
      </c>
      <c r="K57" s="44">
        <v>-3780.67</v>
      </c>
      <c r="L57" s="100" t="s">
        <v>19</v>
      </c>
      <c r="M57" s="101"/>
      <c r="N57" s="79"/>
      <c r="O57" s="102"/>
    </row>
    <row r="58" spans="1:15" s="20" customFormat="1" ht="14.4">
      <c r="A58" s="94">
        <v>1</v>
      </c>
      <c r="B58" s="95" t="s">
        <v>186</v>
      </c>
      <c r="C58" s="96">
        <v>45670</v>
      </c>
      <c r="D58" s="46">
        <v>23</v>
      </c>
      <c r="E58" s="97" t="str">
        <f>+VLOOKUP(D58,POA!$A$3:$AU$103,7,FALSE)</f>
        <v>Dirección de Talento Humano</v>
      </c>
      <c r="F58" s="97" t="str">
        <f>+VLOOKUP(D58,POA!$A$3:$AU$103,9,FALSE)</f>
        <v>Pago de remuneraciones y componentes salariales al personal administrativo y académico</v>
      </c>
      <c r="G58" s="97" t="str">
        <f>+VLOOKUP(D58,POA!$A$3:$AU$103,3,FALSE)</f>
        <v>82 - Formación y gestión académica</v>
      </c>
      <c r="H58" s="94">
        <f>+VLOOKUP(D58,POA!$A$3:$AU$103,12,FALSE)</f>
        <v>510518</v>
      </c>
      <c r="I58" s="98">
        <f>+VLOOKUP(D58,POA!$A$3:$AU$103,15,FALSE)</f>
        <v>1</v>
      </c>
      <c r="J58" s="94">
        <f>+VLOOKUP(D58,POA!$A$3:$AU$103,14,FALSE)</f>
        <v>1700</v>
      </c>
      <c r="K58" s="44">
        <v>-3780.65</v>
      </c>
      <c r="L58" s="100" t="s">
        <v>21</v>
      </c>
      <c r="M58" s="101"/>
      <c r="N58" s="79"/>
      <c r="O58" s="102"/>
    </row>
    <row r="59" spans="1:15" s="20" customFormat="1" ht="14.4">
      <c r="A59" s="94">
        <v>1</v>
      </c>
      <c r="B59" s="95" t="s">
        <v>186</v>
      </c>
      <c r="C59" s="96">
        <v>45670</v>
      </c>
      <c r="D59" s="46">
        <v>23</v>
      </c>
      <c r="E59" s="97" t="str">
        <f>+VLOOKUP(D59,POA!$A$3:$AU$103,7,FALSE)</f>
        <v>Dirección de Talento Humano</v>
      </c>
      <c r="F59" s="97" t="str">
        <f>+VLOOKUP(D59,POA!$A$3:$AU$103,9,FALSE)</f>
        <v>Pago de remuneraciones y componentes salariales al personal administrativo y académico</v>
      </c>
      <c r="G59" s="97" t="str">
        <f>+VLOOKUP(D59,POA!$A$3:$AU$103,3,FALSE)</f>
        <v>82 - Formación y gestión académica</v>
      </c>
      <c r="H59" s="94">
        <f>+VLOOKUP(D59,POA!$A$3:$AU$103,12,FALSE)</f>
        <v>510518</v>
      </c>
      <c r="I59" s="98">
        <f>+VLOOKUP(D59,POA!$A$3:$AU$103,15,FALSE)</f>
        <v>1</v>
      </c>
      <c r="J59" s="94">
        <f>+VLOOKUP(D59,POA!$A$3:$AU$103,14,FALSE)</f>
        <v>1700</v>
      </c>
      <c r="K59" s="44">
        <v>-3780.67</v>
      </c>
      <c r="L59" s="100" t="s">
        <v>23</v>
      </c>
      <c r="M59" s="101"/>
      <c r="N59" s="79"/>
      <c r="O59" s="102"/>
    </row>
    <row r="60" spans="1:15" s="20" customFormat="1" ht="14.4">
      <c r="A60" s="94">
        <v>1</v>
      </c>
      <c r="B60" s="95" t="s">
        <v>186</v>
      </c>
      <c r="C60" s="96">
        <v>45670</v>
      </c>
      <c r="D60" s="46">
        <v>23</v>
      </c>
      <c r="E60" s="97" t="str">
        <f>+VLOOKUP(D60,POA!$A$3:$AU$103,7,FALSE)</f>
        <v>Dirección de Talento Humano</v>
      </c>
      <c r="F60" s="97" t="str">
        <f>+VLOOKUP(D60,POA!$A$3:$AU$103,9,FALSE)</f>
        <v>Pago de remuneraciones y componentes salariales al personal administrativo y académico</v>
      </c>
      <c r="G60" s="97" t="str">
        <f>+VLOOKUP(D60,POA!$A$3:$AU$103,3,FALSE)</f>
        <v>82 - Formación y gestión académica</v>
      </c>
      <c r="H60" s="94">
        <f>+VLOOKUP(D60,POA!$A$3:$AU$103,12,FALSE)</f>
        <v>510518</v>
      </c>
      <c r="I60" s="98">
        <f>+VLOOKUP(D60,POA!$A$3:$AU$103,15,FALSE)</f>
        <v>1</v>
      </c>
      <c r="J60" s="94">
        <f>+VLOOKUP(D60,POA!$A$3:$AU$103,14,FALSE)</f>
        <v>1700</v>
      </c>
      <c r="K60" s="44">
        <v>-3780.67</v>
      </c>
      <c r="L60" s="100" t="s">
        <v>25</v>
      </c>
      <c r="M60" s="101"/>
      <c r="N60" s="79"/>
      <c r="O60" s="102"/>
    </row>
    <row r="61" spans="1:15" s="20" customFormat="1" ht="14.4">
      <c r="A61" s="94">
        <v>1</v>
      </c>
      <c r="B61" s="95" t="s">
        <v>186</v>
      </c>
      <c r="C61" s="96">
        <v>45670</v>
      </c>
      <c r="D61" s="46">
        <v>23</v>
      </c>
      <c r="E61" s="97" t="str">
        <f>+VLOOKUP(D61,POA!$A$3:$AU$103,7,FALSE)</f>
        <v>Dirección de Talento Humano</v>
      </c>
      <c r="F61" s="97" t="str">
        <f>+VLOOKUP(D61,POA!$A$3:$AU$103,9,FALSE)</f>
        <v>Pago de remuneraciones y componentes salariales al personal administrativo y académico</v>
      </c>
      <c r="G61" s="97" t="str">
        <f>+VLOOKUP(D61,POA!$A$3:$AU$103,3,FALSE)</f>
        <v>82 - Formación y gestión académica</v>
      </c>
      <c r="H61" s="94">
        <f>+VLOOKUP(D61,POA!$A$3:$AU$103,12,FALSE)</f>
        <v>510518</v>
      </c>
      <c r="I61" s="98">
        <f>+VLOOKUP(D61,POA!$A$3:$AU$103,15,FALSE)</f>
        <v>1</v>
      </c>
      <c r="J61" s="94">
        <f>+VLOOKUP(D61,POA!$A$3:$AU$103,14,FALSE)</f>
        <v>1700</v>
      </c>
      <c r="K61" s="44">
        <v>-3780.67</v>
      </c>
      <c r="L61" s="100" t="s">
        <v>27</v>
      </c>
      <c r="M61" s="101"/>
      <c r="N61" s="79"/>
      <c r="O61" s="102"/>
    </row>
    <row r="62" spans="1:15" s="20" customFormat="1" ht="14.4">
      <c r="A62" s="94">
        <v>1</v>
      </c>
      <c r="B62" s="95" t="s">
        <v>186</v>
      </c>
      <c r="C62" s="96">
        <v>45670</v>
      </c>
      <c r="D62" s="46">
        <v>23</v>
      </c>
      <c r="E62" s="97" t="str">
        <f>+VLOOKUP(D62,POA!$A$3:$AU$103,7,FALSE)</f>
        <v>Dirección de Talento Humano</v>
      </c>
      <c r="F62" s="97" t="str">
        <f>+VLOOKUP(D62,POA!$A$3:$AU$103,9,FALSE)</f>
        <v>Pago de remuneraciones y componentes salariales al personal administrativo y académico</v>
      </c>
      <c r="G62" s="97" t="str">
        <f>+VLOOKUP(D62,POA!$A$3:$AU$103,3,FALSE)</f>
        <v>82 - Formación y gestión académica</v>
      </c>
      <c r="H62" s="94">
        <f>+VLOOKUP(D62,POA!$A$3:$AU$103,12,FALSE)</f>
        <v>510518</v>
      </c>
      <c r="I62" s="98">
        <f>+VLOOKUP(D62,POA!$A$3:$AU$103,15,FALSE)</f>
        <v>1</v>
      </c>
      <c r="J62" s="94">
        <f>+VLOOKUP(D62,POA!$A$3:$AU$103,14,FALSE)</f>
        <v>1700</v>
      </c>
      <c r="K62" s="44">
        <v>-3780.67</v>
      </c>
      <c r="L62" s="100" t="s">
        <v>29</v>
      </c>
      <c r="M62" s="101"/>
      <c r="N62" s="79"/>
      <c r="O62" s="102"/>
    </row>
    <row r="63" spans="1:15" s="20" customFormat="1" ht="14.4">
      <c r="A63" s="94">
        <v>1</v>
      </c>
      <c r="B63" s="95" t="s">
        <v>186</v>
      </c>
      <c r="C63" s="96">
        <v>45670</v>
      </c>
      <c r="D63" s="46">
        <v>23</v>
      </c>
      <c r="E63" s="97" t="str">
        <f>+VLOOKUP(D63,POA!$A$3:$AU$103,7,FALSE)</f>
        <v>Dirección de Talento Humano</v>
      </c>
      <c r="F63" s="97" t="str">
        <f>+VLOOKUP(D63,POA!$A$3:$AU$103,9,FALSE)</f>
        <v>Pago de remuneraciones y componentes salariales al personal administrativo y académico</v>
      </c>
      <c r="G63" s="97" t="str">
        <f>+VLOOKUP(D63,POA!$A$3:$AU$103,3,FALSE)</f>
        <v>82 - Formación y gestión académica</v>
      </c>
      <c r="H63" s="94">
        <f>+VLOOKUP(D63,POA!$A$3:$AU$103,12,FALSE)</f>
        <v>510518</v>
      </c>
      <c r="I63" s="98">
        <f>+VLOOKUP(D63,POA!$A$3:$AU$103,15,FALSE)</f>
        <v>1</v>
      </c>
      <c r="J63" s="94">
        <f>+VLOOKUP(D63,POA!$A$3:$AU$103,14,FALSE)</f>
        <v>1700</v>
      </c>
      <c r="K63" s="44">
        <v>-3780.65</v>
      </c>
      <c r="L63" s="100" t="s">
        <v>31</v>
      </c>
      <c r="M63" s="101"/>
      <c r="N63" s="79"/>
      <c r="O63" s="102"/>
    </row>
    <row r="64" spans="1:15" s="20" customFormat="1" ht="14.4">
      <c r="A64" s="94">
        <v>1</v>
      </c>
      <c r="B64" s="95" t="s">
        <v>186</v>
      </c>
      <c r="C64" s="96">
        <v>45670</v>
      </c>
      <c r="D64" s="46">
        <v>26</v>
      </c>
      <c r="E64" s="97" t="str">
        <f>+VLOOKUP(D64,POA!$A$3:$AU$103,7,FALSE)</f>
        <v>Dirección de Talento Humano</v>
      </c>
      <c r="F64" s="97" t="str">
        <f>+VLOOKUP(D64,POA!$A$3:$AU$103,9,FALSE)</f>
        <v>Pago de aporte patronal personal administrativo proyectos de investigación</v>
      </c>
      <c r="G64" s="97" t="str">
        <f>+VLOOKUP(D64,POA!$A$3:$AU$103,3,FALSE)</f>
        <v>82 - Formación y gestión académica</v>
      </c>
      <c r="H64" s="94">
        <f>+VLOOKUP(D64,POA!$A$3:$AU$103,12,FALSE)</f>
        <v>510601</v>
      </c>
      <c r="I64" s="98">
        <f>+VLOOKUP(D64,POA!$A$3:$AU$103,15,FALSE)</f>
        <v>1</v>
      </c>
      <c r="J64" s="94">
        <f>+VLOOKUP(D64,POA!$A$3:$AU$103,14,FALSE)</f>
        <v>1700</v>
      </c>
      <c r="K64" s="44">
        <v>35856</v>
      </c>
      <c r="L64" s="100" t="s">
        <v>31</v>
      </c>
      <c r="M64" s="101"/>
      <c r="N64" s="79"/>
      <c r="O64" s="102"/>
    </row>
    <row r="65" spans="1:15" s="20" customFormat="1" ht="14.4">
      <c r="A65" s="94">
        <v>1</v>
      </c>
      <c r="B65" s="95" t="s">
        <v>186</v>
      </c>
      <c r="C65" s="96">
        <v>45670</v>
      </c>
      <c r="D65" s="46">
        <v>27</v>
      </c>
      <c r="E65" s="97" t="str">
        <f>+VLOOKUP(D65,POA!$A$3:$AU$103,7,FALSE)</f>
        <v>Dirección de Talento Humano</v>
      </c>
      <c r="F65" s="97" t="str">
        <f>+VLOOKUP(D65,POA!$A$3:$AU$103,9,FALSE)</f>
        <v>Pago de fondos de reserva personal administrativo proyectos de investigación</v>
      </c>
      <c r="G65" s="97" t="str">
        <f>+VLOOKUP(D65,POA!$A$3:$AU$103,3,FALSE)</f>
        <v>82 - Formación y gestión académica</v>
      </c>
      <c r="H65" s="94">
        <f>+VLOOKUP(D65,POA!$A$3:$AU$103,12,FALSE)</f>
        <v>510602</v>
      </c>
      <c r="I65" s="98">
        <f>+VLOOKUP(D65,POA!$A$3:$AU$103,15,FALSE)</f>
        <v>1</v>
      </c>
      <c r="J65" s="94">
        <f>+VLOOKUP(D65,POA!$A$3:$AU$103,14,FALSE)</f>
        <v>1700</v>
      </c>
      <c r="K65" s="44">
        <v>32500</v>
      </c>
      <c r="L65" s="100" t="s">
        <v>31</v>
      </c>
      <c r="M65" s="101"/>
      <c r="N65" s="79"/>
      <c r="O65" s="102"/>
    </row>
    <row r="66" spans="1:15" s="20" customFormat="1" ht="14.4">
      <c r="A66" s="46">
        <v>2</v>
      </c>
      <c r="B66" s="95" t="s">
        <v>257</v>
      </c>
      <c r="C66" s="96">
        <v>45701</v>
      </c>
      <c r="D66" s="46">
        <v>4</v>
      </c>
      <c r="E66" s="97" t="str">
        <f>+VLOOKUP(D66,POA!$A$3:$AU$103,7,FALSE)</f>
        <v>Dirección Administrativa</v>
      </c>
      <c r="F66" s="97" t="str">
        <f>+VLOOKUP(D66,POA!$A$3:$AU$103,9,FALSE)</f>
        <v xml:space="preserve">Pago de la alícuota del espacio de uso del edificio Ave María para la Universidad Intercultural de las Nacionalidades y Pueblos Indígenas Amawtay Wasi </v>
      </c>
      <c r="G66" s="97" t="str">
        <f>+VLOOKUP(D66,POA!$A$3:$AU$103,3,FALSE)</f>
        <v>01 - Administración Central</v>
      </c>
      <c r="H66" s="94">
        <f>+VLOOKUP(D66,POA!$A$3:$AU$103,12,FALSE)</f>
        <v>530402</v>
      </c>
      <c r="I66" s="98">
        <f>+VLOOKUP(D66,POA!$A$3:$AU$103,15,FALSE)</f>
        <v>1</v>
      </c>
      <c r="J66" s="94">
        <f>+VLOOKUP(D66,POA!$A$3:$AU$103,14,FALSE)</f>
        <v>1701</v>
      </c>
      <c r="K66" s="44">
        <v>11.17</v>
      </c>
      <c r="L66" s="100" t="s">
        <v>9</v>
      </c>
      <c r="M66" s="101"/>
      <c r="N66" s="79" t="s">
        <v>206</v>
      </c>
      <c r="O66" s="102"/>
    </row>
    <row r="67" spans="1:15" s="20" customFormat="1" ht="14.4">
      <c r="A67" s="46">
        <v>2</v>
      </c>
      <c r="B67" s="95" t="s">
        <v>257</v>
      </c>
      <c r="C67" s="96">
        <v>45701</v>
      </c>
      <c r="D67" s="46">
        <v>4</v>
      </c>
      <c r="E67" s="97" t="str">
        <f>+VLOOKUP(D67,POA!$A$3:$AU$103,7,FALSE)</f>
        <v>Dirección Administrativa</v>
      </c>
      <c r="F67" s="97" t="str">
        <f>+VLOOKUP(D67,POA!$A$3:$AU$103,9,FALSE)</f>
        <v xml:space="preserve">Pago de la alícuota del espacio de uso del edificio Ave María para la Universidad Intercultural de las Nacionalidades y Pueblos Indígenas Amawtay Wasi </v>
      </c>
      <c r="G67" s="97" t="str">
        <f>+VLOOKUP(D67,POA!$A$3:$AU$103,3,FALSE)</f>
        <v>01 - Administración Central</v>
      </c>
      <c r="H67" s="94">
        <f>+VLOOKUP(D67,POA!$A$3:$AU$103,12,FALSE)</f>
        <v>530402</v>
      </c>
      <c r="I67" s="98">
        <f>+VLOOKUP(D67,POA!$A$3:$AU$103,15,FALSE)</f>
        <v>1</v>
      </c>
      <c r="J67" s="94">
        <f>+VLOOKUP(D67,POA!$A$3:$AU$103,14,FALSE)</f>
        <v>1701</v>
      </c>
      <c r="K67" s="44">
        <v>11.17</v>
      </c>
      <c r="L67" s="100" t="s">
        <v>11</v>
      </c>
      <c r="M67" s="101"/>
      <c r="N67" s="79" t="s">
        <v>206</v>
      </c>
      <c r="O67" s="102"/>
    </row>
    <row r="68" spans="1:15" s="20" customFormat="1" ht="14.4">
      <c r="A68" s="46">
        <v>2</v>
      </c>
      <c r="B68" s="95" t="s">
        <v>257</v>
      </c>
      <c r="C68" s="96">
        <v>45701</v>
      </c>
      <c r="D68" s="46">
        <v>4</v>
      </c>
      <c r="E68" s="97" t="str">
        <f>+VLOOKUP(D68,POA!$A$3:$AU$103,7,FALSE)</f>
        <v>Dirección Administrativa</v>
      </c>
      <c r="F68" s="97" t="str">
        <f>+VLOOKUP(D68,POA!$A$3:$AU$103,9,FALSE)</f>
        <v xml:space="preserve">Pago de la alícuota del espacio de uso del edificio Ave María para la Universidad Intercultural de las Nacionalidades y Pueblos Indígenas Amawtay Wasi </v>
      </c>
      <c r="G68" s="97" t="str">
        <f>+VLOOKUP(D68,POA!$A$3:$AU$103,3,FALSE)</f>
        <v>01 - Administración Central</v>
      </c>
      <c r="H68" s="94">
        <f>+VLOOKUP(D68,POA!$A$3:$AU$103,12,FALSE)</f>
        <v>530402</v>
      </c>
      <c r="I68" s="98">
        <f>+VLOOKUP(D68,POA!$A$3:$AU$103,15,FALSE)</f>
        <v>1</v>
      </c>
      <c r="J68" s="94">
        <f>+VLOOKUP(D68,POA!$A$3:$AU$103,14,FALSE)</f>
        <v>1701</v>
      </c>
      <c r="K68" s="44">
        <v>11.17</v>
      </c>
      <c r="L68" s="100" t="s">
        <v>13</v>
      </c>
      <c r="M68" s="101"/>
      <c r="N68" s="79" t="s">
        <v>206</v>
      </c>
      <c r="O68" s="102"/>
    </row>
    <row r="69" spans="1:15" s="20" customFormat="1" ht="14.4">
      <c r="A69" s="46">
        <v>2</v>
      </c>
      <c r="B69" s="95" t="s">
        <v>257</v>
      </c>
      <c r="C69" s="96">
        <v>45701</v>
      </c>
      <c r="D69" s="46">
        <v>4</v>
      </c>
      <c r="E69" s="97" t="str">
        <f>+VLOOKUP(D69,POA!$A$3:$AU$103,7,FALSE)</f>
        <v>Dirección Administrativa</v>
      </c>
      <c r="F69" s="97" t="str">
        <f>+VLOOKUP(D69,POA!$A$3:$AU$103,9,FALSE)</f>
        <v xml:space="preserve">Pago de la alícuota del espacio de uso del edificio Ave María para la Universidad Intercultural de las Nacionalidades y Pueblos Indígenas Amawtay Wasi </v>
      </c>
      <c r="G69" s="97" t="str">
        <f>+VLOOKUP(D69,POA!$A$3:$AU$103,3,FALSE)</f>
        <v>01 - Administración Central</v>
      </c>
      <c r="H69" s="94">
        <f>+VLOOKUP(D69,POA!$A$3:$AU$103,12,FALSE)</f>
        <v>530402</v>
      </c>
      <c r="I69" s="98">
        <f>+VLOOKUP(D69,POA!$A$3:$AU$103,15,FALSE)</f>
        <v>1</v>
      </c>
      <c r="J69" s="94">
        <f>+VLOOKUP(D69,POA!$A$3:$AU$103,14,FALSE)</f>
        <v>1701</v>
      </c>
      <c r="K69" s="44">
        <v>11.17</v>
      </c>
      <c r="L69" s="100" t="s">
        <v>15</v>
      </c>
      <c r="M69" s="101"/>
      <c r="N69" s="79" t="s">
        <v>206</v>
      </c>
      <c r="O69" s="102"/>
    </row>
    <row r="70" spans="1:15" s="21" customFormat="1" ht="14.4">
      <c r="A70" s="46">
        <v>2</v>
      </c>
      <c r="B70" s="95" t="s">
        <v>257</v>
      </c>
      <c r="C70" s="96">
        <v>45701</v>
      </c>
      <c r="D70" s="46">
        <v>4</v>
      </c>
      <c r="E70" s="83" t="str">
        <f>+VLOOKUP(D70,POA!$A$3:$AU$103,7,FALSE)</f>
        <v>Dirección Administrativa</v>
      </c>
      <c r="F70" s="83" t="str">
        <f>+VLOOKUP(D70,POA!$A$3:$AU$103,9,FALSE)</f>
        <v xml:space="preserve">Pago de la alícuota del espacio de uso del edificio Ave María para la Universidad Intercultural de las Nacionalidades y Pueblos Indígenas Amawtay Wasi </v>
      </c>
      <c r="G70" s="97" t="str">
        <f>+VLOOKUP(D70,POA!$A$3:$AU$103,3,FALSE)</f>
        <v>01 - Administración Central</v>
      </c>
      <c r="H70" s="22">
        <f>+VLOOKUP(D70,POA!$A$3:$AU$103,12,FALSE)</f>
        <v>530402</v>
      </c>
      <c r="I70" s="98">
        <f>+VLOOKUP(D70,POA!$A$3:$AU$103,15,FALSE)</f>
        <v>1</v>
      </c>
      <c r="J70" s="94">
        <f>+VLOOKUP(D70,POA!$A$3:$AU$103,14,FALSE)</f>
        <v>1701</v>
      </c>
      <c r="K70" s="44">
        <v>11.17</v>
      </c>
      <c r="L70" s="100" t="s">
        <v>17</v>
      </c>
      <c r="M70" s="101"/>
      <c r="N70" s="79" t="s">
        <v>206</v>
      </c>
      <c r="O70" s="106"/>
    </row>
    <row r="71" spans="1:15" s="21" customFormat="1" ht="14.4">
      <c r="A71" s="46">
        <v>2</v>
      </c>
      <c r="B71" s="95" t="s">
        <v>257</v>
      </c>
      <c r="C71" s="96">
        <v>45701</v>
      </c>
      <c r="D71" s="46">
        <v>4</v>
      </c>
      <c r="E71" s="83" t="str">
        <f>+VLOOKUP(D71,POA!$A$3:$AU$103,7,FALSE)</f>
        <v>Dirección Administrativa</v>
      </c>
      <c r="F71" s="83" t="str">
        <f>+VLOOKUP(D71,POA!$A$3:$AU$103,9,FALSE)</f>
        <v xml:space="preserve">Pago de la alícuota del espacio de uso del edificio Ave María para la Universidad Intercultural de las Nacionalidades y Pueblos Indígenas Amawtay Wasi </v>
      </c>
      <c r="G71" s="97" t="str">
        <f>+VLOOKUP(D71,POA!$A$3:$AU$103,3,FALSE)</f>
        <v>01 - Administración Central</v>
      </c>
      <c r="H71" s="22">
        <f>+VLOOKUP(D71,POA!$A$3:$AU$103,12,FALSE)</f>
        <v>530402</v>
      </c>
      <c r="I71" s="98">
        <f>+VLOOKUP(D71,POA!$A$3:$AU$103,15,FALSE)</f>
        <v>1</v>
      </c>
      <c r="J71" s="94">
        <f>+VLOOKUP(D71,POA!$A$3:$AU$103,14,FALSE)</f>
        <v>1701</v>
      </c>
      <c r="K71" s="44">
        <v>11.17</v>
      </c>
      <c r="L71" s="100" t="s">
        <v>19</v>
      </c>
      <c r="M71" s="101"/>
      <c r="N71" s="79" t="s">
        <v>206</v>
      </c>
      <c r="O71" s="106"/>
    </row>
    <row r="72" spans="1:15" s="21" customFormat="1" ht="14.4">
      <c r="A72" s="46">
        <v>2</v>
      </c>
      <c r="B72" s="95" t="s">
        <v>257</v>
      </c>
      <c r="C72" s="96">
        <v>45701</v>
      </c>
      <c r="D72" s="46">
        <v>4</v>
      </c>
      <c r="E72" s="83" t="str">
        <f>+VLOOKUP(D72,POA!$A$3:$AU$103,7,FALSE)</f>
        <v>Dirección Administrativa</v>
      </c>
      <c r="F72" s="83" t="str">
        <f>+VLOOKUP(D72,POA!$A$3:$AU$103,9,FALSE)</f>
        <v xml:space="preserve">Pago de la alícuota del espacio de uso del edificio Ave María para la Universidad Intercultural de las Nacionalidades y Pueblos Indígenas Amawtay Wasi </v>
      </c>
      <c r="G72" s="97" t="str">
        <f>+VLOOKUP(D72,POA!$A$3:$AU$103,3,FALSE)</f>
        <v>01 - Administración Central</v>
      </c>
      <c r="H72" s="22">
        <f>+VLOOKUP(D72,POA!$A$3:$AU$103,12,FALSE)</f>
        <v>530402</v>
      </c>
      <c r="I72" s="98">
        <f>+VLOOKUP(D72,POA!$A$3:$AU$103,15,FALSE)</f>
        <v>1</v>
      </c>
      <c r="J72" s="94">
        <f>+VLOOKUP(D72,POA!$A$3:$AU$103,14,FALSE)</f>
        <v>1701</v>
      </c>
      <c r="K72" s="44">
        <v>11.17</v>
      </c>
      <c r="L72" s="100" t="s">
        <v>21</v>
      </c>
      <c r="M72" s="101"/>
      <c r="N72" s="79" t="s">
        <v>206</v>
      </c>
      <c r="O72" s="106"/>
    </row>
    <row r="73" spans="1:15" s="21" customFormat="1" ht="14.4">
      <c r="A73" s="46">
        <v>2</v>
      </c>
      <c r="B73" s="95" t="s">
        <v>257</v>
      </c>
      <c r="C73" s="96">
        <v>45701</v>
      </c>
      <c r="D73" s="46">
        <v>4</v>
      </c>
      <c r="E73" s="83" t="str">
        <f>+VLOOKUP(D73,POA!$A$3:$AU$103,7,FALSE)</f>
        <v>Dirección Administrativa</v>
      </c>
      <c r="F73" s="83" t="str">
        <f>+VLOOKUP(D73,POA!$A$3:$AU$103,9,FALSE)</f>
        <v xml:space="preserve">Pago de la alícuota del espacio de uso del edificio Ave María para la Universidad Intercultural de las Nacionalidades y Pueblos Indígenas Amawtay Wasi </v>
      </c>
      <c r="G73" s="97" t="str">
        <f>+VLOOKUP(D73,POA!$A$3:$AU$103,3,FALSE)</f>
        <v>01 - Administración Central</v>
      </c>
      <c r="H73" s="22">
        <f>+VLOOKUP(D73,POA!$A$3:$AU$103,12,FALSE)</f>
        <v>530402</v>
      </c>
      <c r="I73" s="98">
        <f>+VLOOKUP(D73,POA!$A$3:$AU$103,15,FALSE)</f>
        <v>1</v>
      </c>
      <c r="J73" s="94">
        <f>+VLOOKUP(D73,POA!$A$3:$AU$103,14,FALSE)</f>
        <v>1701</v>
      </c>
      <c r="K73" s="44">
        <v>11.17</v>
      </c>
      <c r="L73" s="100" t="s">
        <v>23</v>
      </c>
      <c r="M73" s="101"/>
      <c r="N73" s="79" t="s">
        <v>206</v>
      </c>
      <c r="O73" s="106"/>
    </row>
    <row r="74" spans="1:15" s="21" customFormat="1" ht="14.4">
      <c r="A74" s="46">
        <v>2</v>
      </c>
      <c r="B74" s="95" t="s">
        <v>257</v>
      </c>
      <c r="C74" s="96">
        <v>45701</v>
      </c>
      <c r="D74" s="46">
        <v>4</v>
      </c>
      <c r="E74" s="83" t="str">
        <f>+VLOOKUP(D74,POA!$A$3:$AU$103,7,FALSE)</f>
        <v>Dirección Administrativa</v>
      </c>
      <c r="F74" s="83" t="str">
        <f>+VLOOKUP(D74,POA!$A$3:$AU$103,9,FALSE)</f>
        <v xml:space="preserve">Pago de la alícuota del espacio de uso del edificio Ave María para la Universidad Intercultural de las Nacionalidades y Pueblos Indígenas Amawtay Wasi </v>
      </c>
      <c r="G74" s="97" t="str">
        <f>+VLOOKUP(D74,POA!$A$3:$AU$103,3,FALSE)</f>
        <v>01 - Administración Central</v>
      </c>
      <c r="H74" s="22">
        <f>+VLOOKUP(D74,POA!$A$3:$AU$103,12,FALSE)</f>
        <v>530402</v>
      </c>
      <c r="I74" s="98">
        <f>+VLOOKUP(D74,POA!$A$3:$AU$103,15,FALSE)</f>
        <v>1</v>
      </c>
      <c r="J74" s="94">
        <f>+VLOOKUP(D74,POA!$A$3:$AU$103,14,FALSE)</f>
        <v>1701</v>
      </c>
      <c r="K74" s="44">
        <v>11.17</v>
      </c>
      <c r="L74" s="100" t="s">
        <v>25</v>
      </c>
      <c r="M74" s="101"/>
      <c r="N74" s="79" t="s">
        <v>206</v>
      </c>
      <c r="O74" s="106"/>
    </row>
    <row r="75" spans="1:15" s="21" customFormat="1" ht="14.4">
      <c r="A75" s="46">
        <v>2</v>
      </c>
      <c r="B75" s="95" t="s">
        <v>257</v>
      </c>
      <c r="C75" s="96">
        <v>45701</v>
      </c>
      <c r="D75" s="46">
        <v>4</v>
      </c>
      <c r="E75" s="83" t="str">
        <f>+VLOOKUP(D75,POA!$A$3:$AU$103,7,FALSE)</f>
        <v>Dirección Administrativa</v>
      </c>
      <c r="F75" s="83" t="str">
        <f>+VLOOKUP(D75,POA!$A$3:$AU$103,9,FALSE)</f>
        <v xml:space="preserve">Pago de la alícuota del espacio de uso del edificio Ave María para la Universidad Intercultural de las Nacionalidades y Pueblos Indígenas Amawtay Wasi </v>
      </c>
      <c r="G75" s="97" t="str">
        <f>+VLOOKUP(D75,POA!$A$3:$AU$103,3,FALSE)</f>
        <v>01 - Administración Central</v>
      </c>
      <c r="H75" s="22">
        <f>+VLOOKUP(D75,POA!$A$3:$AU$103,12,FALSE)</f>
        <v>530402</v>
      </c>
      <c r="I75" s="98">
        <f>+VLOOKUP(D75,POA!$A$3:$AU$103,15,FALSE)</f>
        <v>1</v>
      </c>
      <c r="J75" s="94">
        <f>+VLOOKUP(D75,POA!$A$3:$AU$103,14,FALSE)</f>
        <v>1701</v>
      </c>
      <c r="K75" s="44">
        <v>11.17</v>
      </c>
      <c r="L75" s="100" t="s">
        <v>27</v>
      </c>
      <c r="M75" s="101"/>
      <c r="N75" s="79" t="s">
        <v>206</v>
      </c>
      <c r="O75" s="106"/>
    </row>
    <row r="76" spans="1:15" s="21" customFormat="1" ht="14.4">
      <c r="A76" s="46">
        <v>2</v>
      </c>
      <c r="B76" s="95" t="s">
        <v>257</v>
      </c>
      <c r="C76" s="96">
        <v>45701</v>
      </c>
      <c r="D76" s="46">
        <v>4</v>
      </c>
      <c r="E76" s="83" t="str">
        <f>+VLOOKUP(D76,POA!$A$3:$AU$103,7,FALSE)</f>
        <v>Dirección Administrativa</v>
      </c>
      <c r="F76" s="83" t="str">
        <f>+VLOOKUP(D76,POA!$A$3:$AU$103,9,FALSE)</f>
        <v xml:space="preserve">Pago de la alícuota del espacio de uso del edificio Ave María para la Universidad Intercultural de las Nacionalidades y Pueblos Indígenas Amawtay Wasi </v>
      </c>
      <c r="G76" s="97" t="str">
        <f>+VLOOKUP(D76,POA!$A$3:$AU$103,3,FALSE)</f>
        <v>01 - Administración Central</v>
      </c>
      <c r="H76" s="22">
        <f>+VLOOKUP(D76,POA!$A$3:$AU$103,12,FALSE)</f>
        <v>530402</v>
      </c>
      <c r="I76" s="98">
        <f>+VLOOKUP(D76,POA!$A$3:$AU$103,15,FALSE)</f>
        <v>1</v>
      </c>
      <c r="J76" s="94">
        <f>+VLOOKUP(D76,POA!$A$3:$AU$103,14,FALSE)</f>
        <v>1701</v>
      </c>
      <c r="K76" s="44">
        <v>11.17</v>
      </c>
      <c r="L76" s="100" t="s">
        <v>29</v>
      </c>
      <c r="M76" s="101"/>
      <c r="N76" s="79" t="s">
        <v>206</v>
      </c>
      <c r="O76" s="106"/>
    </row>
    <row r="77" spans="1:15" s="21" customFormat="1" ht="14.4">
      <c r="A77" s="46">
        <v>2</v>
      </c>
      <c r="B77" s="95" t="s">
        <v>257</v>
      </c>
      <c r="C77" s="96">
        <v>45701</v>
      </c>
      <c r="D77" s="46">
        <v>4</v>
      </c>
      <c r="E77" s="83" t="str">
        <f>+VLOOKUP(D77,POA!$A$3:$AU$103,7,FALSE)</f>
        <v>Dirección Administrativa</v>
      </c>
      <c r="F77" s="83" t="str">
        <f>+VLOOKUP(D77,POA!$A$3:$AU$103,9,FALSE)</f>
        <v xml:space="preserve">Pago de la alícuota del espacio de uso del edificio Ave María para la Universidad Intercultural de las Nacionalidades y Pueblos Indígenas Amawtay Wasi </v>
      </c>
      <c r="G77" s="97" t="str">
        <f>+VLOOKUP(D77,POA!$A$3:$AU$103,3,FALSE)</f>
        <v>01 - Administración Central</v>
      </c>
      <c r="H77" s="22">
        <f>+VLOOKUP(D77,POA!$A$3:$AU$103,12,FALSE)</f>
        <v>530402</v>
      </c>
      <c r="I77" s="98">
        <f>+VLOOKUP(D77,POA!$A$3:$AU$103,15,FALSE)</f>
        <v>1</v>
      </c>
      <c r="J77" s="94">
        <f>+VLOOKUP(D77,POA!$A$3:$AU$103,14,FALSE)</f>
        <v>1701</v>
      </c>
      <c r="K77" s="44">
        <v>-122.87</v>
      </c>
      <c r="L77" s="100" t="s">
        <v>31</v>
      </c>
      <c r="M77" s="101"/>
      <c r="N77" s="79" t="s">
        <v>206</v>
      </c>
      <c r="O77" s="106"/>
    </row>
    <row r="78" spans="1:15" s="21" customFormat="1" ht="14.4">
      <c r="A78" s="46">
        <v>2</v>
      </c>
      <c r="B78" s="95" t="s">
        <v>257</v>
      </c>
      <c r="C78" s="96">
        <v>45701</v>
      </c>
      <c r="D78" s="103">
        <v>41</v>
      </c>
      <c r="E78" s="83" t="str">
        <f>+VLOOKUP(D78,POA!$A$3:$AU$103,7,FALSE)</f>
        <v>Dirección Administrativa</v>
      </c>
      <c r="F78" s="83" t="str">
        <f>+VLOOKUP(D78,POA!$A$3:$AU$103,9,FALSE)</f>
        <v>Pago del servicio de agua potable de la Universidad Intercultural de las Nacionalidades y Pueblos Indigenas Amawtay Wasi.</v>
      </c>
      <c r="G78" s="97" t="str">
        <f>+VLOOKUP(D78,POA!$A$3:$AU$103,3,FALSE)</f>
        <v>01 - Administración Central</v>
      </c>
      <c r="H78" s="22">
        <f>+VLOOKUP(D78,POA!$A$3:$AU$103,12,FALSE)</f>
        <v>530101</v>
      </c>
      <c r="I78" s="98">
        <f>+VLOOKUP(D78,POA!$A$3:$AU$103,15,FALSE)</f>
        <v>1</v>
      </c>
      <c r="J78" s="94">
        <f>+VLOOKUP(D78,POA!$A$3:$AU$103,14,FALSE)</f>
        <v>1701</v>
      </c>
      <c r="K78" s="44">
        <v>1866.33</v>
      </c>
      <c r="L78" s="100" t="s">
        <v>9</v>
      </c>
      <c r="M78" s="101" t="s">
        <v>98</v>
      </c>
      <c r="N78" s="79" t="s">
        <v>196</v>
      </c>
      <c r="O78" s="106"/>
    </row>
    <row r="79" spans="1:15" s="21" customFormat="1" ht="14.4">
      <c r="A79" s="46">
        <v>2</v>
      </c>
      <c r="B79" s="95" t="s">
        <v>257</v>
      </c>
      <c r="C79" s="96">
        <v>45701</v>
      </c>
      <c r="D79" s="103">
        <v>5</v>
      </c>
      <c r="E79" s="83" t="str">
        <f>+VLOOKUP(D79,POA!$A$3:$AU$103,7,FALSE)</f>
        <v>Dirección Administrativa</v>
      </c>
      <c r="F79" s="83" t="str">
        <f>+VLOOKUP(D79,POA!$A$3:$AU$103,9,FALSE)</f>
        <v>Pago del servicio de agua potable de la Universidad Intercultural de las Nacionalidades y Pueblos Indigenas Amawtay Wasi.</v>
      </c>
      <c r="G79" s="97" t="str">
        <f>+VLOOKUP(D79,POA!$A$3:$AU$103,3,FALSE)</f>
        <v>01 - Administración Central</v>
      </c>
      <c r="H79" s="22">
        <f>+VLOOKUP(D79,POA!$A$3:$AU$103,12,FALSE)</f>
        <v>530101</v>
      </c>
      <c r="I79" s="98">
        <f>+VLOOKUP(D79,POA!$A$3:$AU$103,15,FALSE)</f>
        <v>1</v>
      </c>
      <c r="J79" s="94">
        <f>+VLOOKUP(D79,POA!$A$3:$AU$103,14,FALSE)</f>
        <v>1701</v>
      </c>
      <c r="K79" s="44">
        <v>-109.14</v>
      </c>
      <c r="L79" s="100" t="s">
        <v>11</v>
      </c>
      <c r="M79" s="101" t="s">
        <v>99</v>
      </c>
      <c r="N79" s="79" t="s">
        <v>207</v>
      </c>
      <c r="O79" s="106"/>
    </row>
    <row r="80" spans="1:15" s="20" customFormat="1" ht="14.4">
      <c r="A80" s="46">
        <v>2</v>
      </c>
      <c r="B80" s="95" t="s">
        <v>257</v>
      </c>
      <c r="C80" s="96">
        <v>45701</v>
      </c>
      <c r="D80" s="103">
        <v>5</v>
      </c>
      <c r="E80" s="97" t="str">
        <f>+VLOOKUP(D80,POA!$A$3:$AU$103,7,FALSE)</f>
        <v>Dirección Administrativa</v>
      </c>
      <c r="F80" s="97" t="str">
        <f>+VLOOKUP(D80,POA!$A$3:$AU$103,9,FALSE)</f>
        <v>Pago del servicio de agua potable de la Universidad Intercultural de las Nacionalidades y Pueblos Indigenas Amawtay Wasi.</v>
      </c>
      <c r="G80" s="97" t="str">
        <f>+VLOOKUP(D80,POA!$A$3:$AU$103,3,FALSE)</f>
        <v>01 - Administración Central</v>
      </c>
      <c r="H80" s="94">
        <f>+VLOOKUP(D80,POA!$A$3:$AU$103,12,FALSE)</f>
        <v>530101</v>
      </c>
      <c r="I80" s="98">
        <f>+VLOOKUP(D80,POA!$A$3:$AU$103,15,FALSE)</f>
        <v>1</v>
      </c>
      <c r="J80" s="94">
        <f>+VLOOKUP(D80,POA!$A$3:$AU$103,14,FALSE)</f>
        <v>1701</v>
      </c>
      <c r="K80" s="44">
        <v>90.86</v>
      </c>
      <c r="L80" s="100" t="s">
        <v>13</v>
      </c>
      <c r="M80" s="101"/>
      <c r="N80" s="79" t="s">
        <v>206</v>
      </c>
      <c r="O80" s="102"/>
    </row>
    <row r="81" spans="1:15" s="20" customFormat="1" ht="14.4">
      <c r="A81" s="46">
        <v>2</v>
      </c>
      <c r="B81" s="95" t="s">
        <v>257</v>
      </c>
      <c r="C81" s="96">
        <v>45701</v>
      </c>
      <c r="D81" s="103">
        <v>5</v>
      </c>
      <c r="E81" s="97" t="str">
        <f>+VLOOKUP(D81,POA!$A$3:$AU$103,7,FALSE)</f>
        <v>Dirección Administrativa</v>
      </c>
      <c r="F81" s="97" t="str">
        <f>+VLOOKUP(D81,POA!$A$3:$AU$103,9,FALSE)</f>
        <v>Pago del servicio de agua potable de la Universidad Intercultural de las Nacionalidades y Pueblos Indigenas Amawtay Wasi.</v>
      </c>
      <c r="G81" s="97" t="str">
        <f>+VLOOKUP(D81,POA!$A$3:$AU$103,3,FALSE)</f>
        <v>01 - Administración Central</v>
      </c>
      <c r="H81" s="94">
        <f>+VLOOKUP(D81,POA!$A$3:$AU$103,12,FALSE)</f>
        <v>530101</v>
      </c>
      <c r="I81" s="98">
        <f>+VLOOKUP(D81,POA!$A$3:$AU$103,15,FALSE)</f>
        <v>1</v>
      </c>
      <c r="J81" s="94">
        <f>+VLOOKUP(D81,POA!$A$3:$AU$103,14,FALSE)</f>
        <v>1701</v>
      </c>
      <c r="K81" s="44">
        <v>-110</v>
      </c>
      <c r="L81" s="100" t="s">
        <v>15</v>
      </c>
      <c r="M81" s="101" t="s">
        <v>99</v>
      </c>
      <c r="N81" s="79" t="s">
        <v>207</v>
      </c>
      <c r="O81" s="102"/>
    </row>
    <row r="82" spans="1:15" s="20" customFormat="1" ht="14.4">
      <c r="A82" s="46">
        <v>2</v>
      </c>
      <c r="B82" s="95" t="s">
        <v>257</v>
      </c>
      <c r="C82" s="96">
        <v>45701</v>
      </c>
      <c r="D82" s="103">
        <v>5</v>
      </c>
      <c r="E82" s="97" t="str">
        <f>+VLOOKUP(D82,POA!$A$3:$AU$103,7,FALSE)</f>
        <v>Dirección Administrativa</v>
      </c>
      <c r="F82" s="97" t="str">
        <f>+VLOOKUP(D82,POA!$A$3:$AU$103,9,FALSE)</f>
        <v>Pago del servicio de agua potable de la Universidad Intercultural de las Nacionalidades y Pueblos Indigenas Amawtay Wasi.</v>
      </c>
      <c r="G82" s="97" t="str">
        <f>+VLOOKUP(D82,POA!$A$3:$AU$103,3,FALSE)</f>
        <v>01 - Administración Central</v>
      </c>
      <c r="H82" s="94">
        <f>+VLOOKUP(D82,POA!$A$3:$AU$103,12,FALSE)</f>
        <v>530101</v>
      </c>
      <c r="I82" s="98">
        <f>+VLOOKUP(D82,POA!$A$3:$AU$103,15,FALSE)</f>
        <v>1</v>
      </c>
      <c r="J82" s="94">
        <f>+VLOOKUP(D82,POA!$A$3:$AU$103,14,FALSE)</f>
        <v>1701</v>
      </c>
      <c r="K82" s="44">
        <v>-110</v>
      </c>
      <c r="L82" s="100" t="s">
        <v>17</v>
      </c>
      <c r="M82" s="101" t="s">
        <v>99</v>
      </c>
      <c r="N82" s="79" t="s">
        <v>207</v>
      </c>
      <c r="O82" s="102"/>
    </row>
    <row r="83" spans="1:15" s="20" customFormat="1" ht="14.4">
      <c r="A83" s="46">
        <v>2</v>
      </c>
      <c r="B83" s="95" t="s">
        <v>257</v>
      </c>
      <c r="C83" s="96">
        <v>45701</v>
      </c>
      <c r="D83" s="103">
        <v>5</v>
      </c>
      <c r="E83" s="97" t="str">
        <f>+VLOOKUP(D83,POA!$A$3:$AU$103,7,FALSE)</f>
        <v>Dirección Administrativa</v>
      </c>
      <c r="F83" s="97" t="str">
        <f>+VLOOKUP(D83,POA!$A$3:$AU$103,9,FALSE)</f>
        <v>Pago del servicio de agua potable de la Universidad Intercultural de las Nacionalidades y Pueblos Indigenas Amawtay Wasi.</v>
      </c>
      <c r="G83" s="97" t="str">
        <f>+VLOOKUP(D83,POA!$A$3:$AU$103,3,FALSE)</f>
        <v>01 - Administración Central</v>
      </c>
      <c r="H83" s="94">
        <f>+VLOOKUP(D83,POA!$A$3:$AU$103,12,FALSE)</f>
        <v>530101</v>
      </c>
      <c r="I83" s="98">
        <f>+VLOOKUP(D83,POA!$A$3:$AU$103,15,FALSE)</f>
        <v>1</v>
      </c>
      <c r="J83" s="94">
        <f>+VLOOKUP(D83,POA!$A$3:$AU$103,14,FALSE)</f>
        <v>1701</v>
      </c>
      <c r="K83" s="44">
        <v>-110</v>
      </c>
      <c r="L83" s="100" t="s">
        <v>19</v>
      </c>
      <c r="M83" s="101" t="s">
        <v>99</v>
      </c>
      <c r="N83" s="79" t="s">
        <v>207</v>
      </c>
      <c r="O83" s="102"/>
    </row>
    <row r="84" spans="1:15" s="20" customFormat="1" ht="14.4">
      <c r="A84" s="46">
        <v>2</v>
      </c>
      <c r="B84" s="95" t="s">
        <v>257</v>
      </c>
      <c r="C84" s="96">
        <v>45701</v>
      </c>
      <c r="D84" s="103">
        <v>5</v>
      </c>
      <c r="E84" s="97" t="str">
        <f>+VLOOKUP(D84,POA!$A$3:$AU$103,7,FALSE)</f>
        <v>Dirección Administrativa</v>
      </c>
      <c r="F84" s="97" t="str">
        <f>+VLOOKUP(D84,POA!$A$3:$AU$103,9,FALSE)</f>
        <v>Pago del servicio de agua potable de la Universidad Intercultural de las Nacionalidades y Pueblos Indigenas Amawtay Wasi.</v>
      </c>
      <c r="G84" s="97" t="str">
        <f>+VLOOKUP(D84,POA!$A$3:$AU$103,3,FALSE)</f>
        <v>01 - Administración Central</v>
      </c>
      <c r="H84" s="94">
        <f>+VLOOKUP(D84,POA!$A$3:$AU$103,12,FALSE)</f>
        <v>530101</v>
      </c>
      <c r="I84" s="98">
        <f>+VLOOKUP(D84,POA!$A$3:$AU$103,15,FALSE)</f>
        <v>1</v>
      </c>
      <c r="J84" s="94">
        <f>+VLOOKUP(D84,POA!$A$3:$AU$103,14,FALSE)</f>
        <v>1701</v>
      </c>
      <c r="K84" s="44">
        <v>-110</v>
      </c>
      <c r="L84" s="100" t="s">
        <v>21</v>
      </c>
      <c r="M84" s="101" t="s">
        <v>99</v>
      </c>
      <c r="N84" s="79" t="s">
        <v>207</v>
      </c>
      <c r="O84" s="102"/>
    </row>
    <row r="85" spans="1:15" s="20" customFormat="1" ht="14.4">
      <c r="A85" s="46">
        <v>2</v>
      </c>
      <c r="B85" s="95" t="s">
        <v>257</v>
      </c>
      <c r="C85" s="96">
        <v>45701</v>
      </c>
      <c r="D85" s="103">
        <v>5</v>
      </c>
      <c r="E85" s="97" t="str">
        <f>+VLOOKUP(D85,POA!$A$3:$AU$103,7,FALSE)</f>
        <v>Dirección Administrativa</v>
      </c>
      <c r="F85" s="97" t="str">
        <f>+VLOOKUP(D85,POA!$A$3:$AU$103,9,FALSE)</f>
        <v>Pago del servicio de agua potable de la Universidad Intercultural de las Nacionalidades y Pueblos Indigenas Amawtay Wasi.</v>
      </c>
      <c r="G85" s="97" t="str">
        <f>+VLOOKUP(D85,POA!$A$3:$AU$103,3,FALSE)</f>
        <v>01 - Administración Central</v>
      </c>
      <c r="H85" s="94">
        <f>+VLOOKUP(D85,POA!$A$3:$AU$103,12,FALSE)</f>
        <v>530101</v>
      </c>
      <c r="I85" s="98">
        <f>+VLOOKUP(D85,POA!$A$3:$AU$103,15,FALSE)</f>
        <v>1</v>
      </c>
      <c r="J85" s="94">
        <f>+VLOOKUP(D85,POA!$A$3:$AU$103,14,FALSE)</f>
        <v>1701</v>
      </c>
      <c r="K85" s="44">
        <v>-110</v>
      </c>
      <c r="L85" s="100" t="s">
        <v>23</v>
      </c>
      <c r="M85" s="101" t="s">
        <v>99</v>
      </c>
      <c r="N85" s="79" t="s">
        <v>207</v>
      </c>
      <c r="O85" s="102"/>
    </row>
    <row r="86" spans="1:15" s="20" customFormat="1" ht="14.4">
      <c r="A86" s="46">
        <v>2</v>
      </c>
      <c r="B86" s="95" t="s">
        <v>257</v>
      </c>
      <c r="C86" s="96">
        <v>45701</v>
      </c>
      <c r="D86" s="103">
        <v>5</v>
      </c>
      <c r="E86" s="97" t="str">
        <f>+VLOOKUP(D86,POA!$A$3:$AU$103,7,FALSE)</f>
        <v>Dirección Administrativa</v>
      </c>
      <c r="F86" s="97" t="str">
        <f>+VLOOKUP(D86,POA!$A$3:$AU$103,9,FALSE)</f>
        <v>Pago del servicio de agua potable de la Universidad Intercultural de las Nacionalidades y Pueblos Indigenas Amawtay Wasi.</v>
      </c>
      <c r="G86" s="97" t="str">
        <f>+VLOOKUP(D86,POA!$A$3:$AU$103,3,FALSE)</f>
        <v>01 - Administración Central</v>
      </c>
      <c r="H86" s="94">
        <f>+VLOOKUP(D86,POA!$A$3:$AU$103,12,FALSE)</f>
        <v>530101</v>
      </c>
      <c r="I86" s="98">
        <f>+VLOOKUP(D86,POA!$A$3:$AU$103,15,FALSE)</f>
        <v>1</v>
      </c>
      <c r="J86" s="94">
        <f>+VLOOKUP(D86,POA!$A$3:$AU$103,14,FALSE)</f>
        <v>1701</v>
      </c>
      <c r="K86" s="44">
        <v>-110</v>
      </c>
      <c r="L86" s="100" t="s">
        <v>25</v>
      </c>
      <c r="M86" s="101" t="s">
        <v>99</v>
      </c>
      <c r="N86" s="79" t="s">
        <v>207</v>
      </c>
      <c r="O86" s="102"/>
    </row>
    <row r="87" spans="1:15" s="20" customFormat="1" ht="14.4">
      <c r="A87" s="46">
        <v>2</v>
      </c>
      <c r="B87" s="95" t="s">
        <v>257</v>
      </c>
      <c r="C87" s="96">
        <v>45701</v>
      </c>
      <c r="D87" s="103">
        <v>5</v>
      </c>
      <c r="E87" s="97" t="str">
        <f>+VLOOKUP(D87,POA!$A$3:$AU$103,7,FALSE)</f>
        <v>Dirección Administrativa</v>
      </c>
      <c r="F87" s="97" t="str">
        <f>+VLOOKUP(D87,POA!$A$3:$AU$103,9,FALSE)</f>
        <v>Pago del servicio de agua potable de la Universidad Intercultural de las Nacionalidades y Pueblos Indigenas Amawtay Wasi.</v>
      </c>
      <c r="G87" s="97" t="str">
        <f>+VLOOKUP(D87,POA!$A$3:$AU$103,3,FALSE)</f>
        <v>01 - Administración Central</v>
      </c>
      <c r="H87" s="94">
        <f>+VLOOKUP(D87,POA!$A$3:$AU$103,12,FALSE)</f>
        <v>530101</v>
      </c>
      <c r="I87" s="98">
        <f>+VLOOKUP(D87,POA!$A$3:$AU$103,15,FALSE)</f>
        <v>1</v>
      </c>
      <c r="J87" s="94">
        <f>+VLOOKUP(D87,POA!$A$3:$AU$103,14,FALSE)</f>
        <v>1701</v>
      </c>
      <c r="K87" s="44">
        <v>-110</v>
      </c>
      <c r="L87" s="100" t="s">
        <v>27</v>
      </c>
      <c r="M87" s="101" t="s">
        <v>99</v>
      </c>
      <c r="N87" s="79" t="s">
        <v>207</v>
      </c>
      <c r="O87" s="102"/>
    </row>
    <row r="88" spans="1:15" s="20" customFormat="1" ht="14.4">
      <c r="A88" s="46">
        <v>2</v>
      </c>
      <c r="B88" s="95" t="s">
        <v>257</v>
      </c>
      <c r="C88" s="96">
        <v>45701</v>
      </c>
      <c r="D88" s="103">
        <v>5</v>
      </c>
      <c r="E88" s="97" t="str">
        <f>+VLOOKUP(D88,POA!$A$3:$AU$103,7,FALSE)</f>
        <v>Dirección Administrativa</v>
      </c>
      <c r="F88" s="97" t="str">
        <f>+VLOOKUP(D88,POA!$A$3:$AU$103,9,FALSE)</f>
        <v>Pago del servicio de agua potable de la Universidad Intercultural de las Nacionalidades y Pueblos Indigenas Amawtay Wasi.</v>
      </c>
      <c r="G88" s="97" t="str">
        <f>+VLOOKUP(D88,POA!$A$3:$AU$103,3,FALSE)</f>
        <v>01 - Administración Central</v>
      </c>
      <c r="H88" s="94">
        <f>+VLOOKUP(D88,POA!$A$3:$AU$103,12,FALSE)</f>
        <v>530101</v>
      </c>
      <c r="I88" s="98">
        <f>+VLOOKUP(D88,POA!$A$3:$AU$103,15,FALSE)</f>
        <v>1</v>
      </c>
      <c r="J88" s="94">
        <f>+VLOOKUP(D88,POA!$A$3:$AU$103,14,FALSE)</f>
        <v>1701</v>
      </c>
      <c r="K88" s="44">
        <v>-110</v>
      </c>
      <c r="L88" s="100" t="s">
        <v>29</v>
      </c>
      <c r="M88" s="101" t="s">
        <v>99</v>
      </c>
      <c r="N88" s="79" t="s">
        <v>207</v>
      </c>
      <c r="O88" s="102"/>
    </row>
    <row r="89" spans="1:15" s="20" customFormat="1" ht="14.4">
      <c r="A89" s="46">
        <v>2</v>
      </c>
      <c r="B89" s="95" t="s">
        <v>257</v>
      </c>
      <c r="C89" s="96">
        <v>45701</v>
      </c>
      <c r="D89" s="103">
        <v>5</v>
      </c>
      <c r="E89" s="97" t="str">
        <f>+VLOOKUP(D89,POA!$A$3:$AU$103,7,FALSE)</f>
        <v>Dirección Administrativa</v>
      </c>
      <c r="F89" s="97" t="str">
        <f>+VLOOKUP(D89,POA!$A$3:$AU$103,9,FALSE)</f>
        <v>Pago del servicio de agua potable de la Universidad Intercultural de las Nacionalidades y Pueblos Indigenas Amawtay Wasi.</v>
      </c>
      <c r="G89" s="97" t="str">
        <f>+VLOOKUP(D89,POA!$A$3:$AU$103,3,FALSE)</f>
        <v>01 - Administración Central</v>
      </c>
      <c r="H89" s="94">
        <f>+VLOOKUP(D89,POA!$A$3:$AU$103,12,FALSE)</f>
        <v>530101</v>
      </c>
      <c r="I89" s="98">
        <f>+VLOOKUP(D89,POA!$A$3:$AU$103,15,FALSE)</f>
        <v>1</v>
      </c>
      <c r="J89" s="94">
        <f>+VLOOKUP(D89,POA!$A$3:$AU$103,14,FALSE)</f>
        <v>1701</v>
      </c>
      <c r="K89" s="44">
        <v>-113</v>
      </c>
      <c r="L89" s="100" t="s">
        <v>31</v>
      </c>
      <c r="M89" s="101" t="s">
        <v>99</v>
      </c>
      <c r="N89" s="79" t="s">
        <v>207</v>
      </c>
      <c r="O89" s="102"/>
    </row>
    <row r="90" spans="1:15" s="20" customFormat="1" ht="14.4">
      <c r="A90" s="46">
        <v>2</v>
      </c>
      <c r="B90" s="95" t="s">
        <v>257</v>
      </c>
      <c r="C90" s="96">
        <v>45701</v>
      </c>
      <c r="D90" s="46">
        <v>10</v>
      </c>
      <c r="E90" s="97" t="str">
        <f>+VLOOKUP(D90,POA!$A$3:$AU$103,7,FALSE)</f>
        <v>Dirección Administrativa</v>
      </c>
      <c r="F90" s="97" t="str">
        <f>+VLOOKUP(D90,POA!$A$3:$AU$103,9,FALSE)</f>
        <v>Viáticos al interior</v>
      </c>
      <c r="G90" s="97" t="str">
        <f>+VLOOKUP(D90,POA!$A$3:$AU$103,3,FALSE)</f>
        <v>01 - Administración Central</v>
      </c>
      <c r="H90" s="94">
        <f>+VLOOKUP(D90,POA!$A$3:$AU$103,12,FALSE)</f>
        <v>530303</v>
      </c>
      <c r="I90" s="98">
        <f>+VLOOKUP(D90,POA!$A$3:$AU$103,15,FALSE)</f>
        <v>1</v>
      </c>
      <c r="J90" s="94">
        <f>+VLOOKUP(D90,POA!$A$3:$AU$103,14,FALSE)</f>
        <v>1701</v>
      </c>
      <c r="K90" s="44">
        <v>-855.05</v>
      </c>
      <c r="L90" s="100" t="s">
        <v>31</v>
      </c>
      <c r="M90" s="101" t="s">
        <v>99</v>
      </c>
      <c r="N90" s="79" t="s">
        <v>207</v>
      </c>
      <c r="O90" s="102"/>
    </row>
    <row r="91" spans="1:15" s="20" customFormat="1" ht="14.4">
      <c r="A91" s="46">
        <v>2</v>
      </c>
      <c r="B91" s="45" t="s">
        <v>235</v>
      </c>
      <c r="C91" s="47">
        <v>45686</v>
      </c>
      <c r="D91" s="46">
        <v>36</v>
      </c>
      <c r="E91" s="97" t="str">
        <f>+VLOOKUP(D91,POA!$A$3:$AU$103,7,FALSE)</f>
        <v>Procuraduría</v>
      </c>
      <c r="F91" s="97" t="str">
        <f>+VLOOKUP(D91,POA!$A$3:$AU$103,9,FALSE)</f>
        <v>Pago para transferencia de dominio terreno Conocoto</v>
      </c>
      <c r="G91" s="97" t="str">
        <f>+VLOOKUP(D91,POA!$A$3:$AU$103,3,FALSE)</f>
        <v>01 - Administración Central</v>
      </c>
      <c r="H91" s="94">
        <f>+VLOOKUP(D91,POA!$A$3:$AU$103,12,FALSE)</f>
        <v>580101</v>
      </c>
      <c r="I91" s="98">
        <f>+VLOOKUP(D91,POA!$A$3:$AU$103,15,FALSE)</f>
        <v>1</v>
      </c>
      <c r="J91" s="94">
        <f>+VLOOKUP(D91,POA!$A$3:$AU$103,14,FALSE)</f>
        <v>1701</v>
      </c>
      <c r="K91" s="44">
        <v>-17394</v>
      </c>
      <c r="L91" s="100" t="s">
        <v>17</v>
      </c>
      <c r="M91" s="101" t="s">
        <v>99</v>
      </c>
      <c r="N91" s="79" t="s">
        <v>213</v>
      </c>
      <c r="O91" s="102"/>
    </row>
    <row r="92" spans="1:15" s="20" customFormat="1" ht="14.4">
      <c r="A92" s="46">
        <v>2</v>
      </c>
      <c r="B92" s="95" t="s">
        <v>257</v>
      </c>
      <c r="C92" s="96">
        <v>45701</v>
      </c>
      <c r="D92" s="46">
        <v>42</v>
      </c>
      <c r="E92" s="97" t="str">
        <f>+VLOOKUP(D92,POA!$A$3:$AU$103,7,FALSE)</f>
        <v>Dirección Administrativa</v>
      </c>
      <c r="F92" s="97" t="str">
        <f>+VLOOKUP(D92,POA!$A$3:$AU$103,9,FALSE)</f>
        <v>Gastos a través de caja chica para la Dirección Administrativa</v>
      </c>
      <c r="G92" s="97" t="str">
        <f>+VLOOKUP(D92,POA!$A$3:$AU$103,3,FALSE)</f>
        <v>01 - Administración Central</v>
      </c>
      <c r="H92" s="94">
        <f>+VLOOKUP(D92,POA!$A$3:$AU$103,12,FALSE)</f>
        <v>530811</v>
      </c>
      <c r="I92" s="98">
        <f>+VLOOKUP(D92,POA!$A$3:$AU$103,15,FALSE)</f>
        <v>1</v>
      </c>
      <c r="J92" s="94">
        <f>+VLOOKUP(D92,POA!$A$3:$AU$103,14,FALSE)</f>
        <v>1701</v>
      </c>
      <c r="K92" s="44">
        <v>200</v>
      </c>
      <c r="L92" s="100" t="s">
        <v>13</v>
      </c>
      <c r="M92" s="101" t="s">
        <v>98</v>
      </c>
      <c r="N92" s="79"/>
      <c r="O92" s="102"/>
    </row>
    <row r="93" spans="1:15" s="20" customFormat="1" ht="14.4">
      <c r="A93" s="46">
        <v>2</v>
      </c>
      <c r="B93" s="95" t="s">
        <v>257</v>
      </c>
      <c r="C93" s="96">
        <v>45701</v>
      </c>
      <c r="D93" s="46">
        <v>42</v>
      </c>
      <c r="E93" s="97" t="str">
        <f>+VLOOKUP(D93,POA!$A$3:$AU$103,7,FALSE)</f>
        <v>Dirección Administrativa</v>
      </c>
      <c r="F93" s="97" t="str">
        <f>+VLOOKUP(D93,POA!$A$3:$AU$103,9,FALSE)</f>
        <v>Gastos a través de caja chica para la Dirección Administrativa</v>
      </c>
      <c r="G93" s="97" t="str">
        <f>+VLOOKUP(D93,POA!$A$3:$AU$103,3,FALSE)</f>
        <v>01 - Administración Central</v>
      </c>
      <c r="H93" s="94">
        <f>+VLOOKUP(D93,POA!$A$3:$AU$103,12,FALSE)</f>
        <v>530811</v>
      </c>
      <c r="I93" s="98">
        <f>+VLOOKUP(D93,POA!$A$3:$AU$103,15,FALSE)</f>
        <v>1</v>
      </c>
      <c r="J93" s="94">
        <f>+VLOOKUP(D93,POA!$A$3:$AU$103,14,FALSE)</f>
        <v>1701</v>
      </c>
      <c r="K93" s="44">
        <v>200</v>
      </c>
      <c r="L93" s="100" t="s">
        <v>17</v>
      </c>
      <c r="M93" s="101" t="s">
        <v>98</v>
      </c>
      <c r="N93" s="79"/>
      <c r="O93" s="102"/>
    </row>
    <row r="94" spans="1:15" s="20" customFormat="1" ht="14.4">
      <c r="A94" s="46">
        <v>2</v>
      </c>
      <c r="B94" s="95" t="s">
        <v>257</v>
      </c>
      <c r="C94" s="96">
        <v>45701</v>
      </c>
      <c r="D94" s="46">
        <v>42</v>
      </c>
      <c r="E94" s="97" t="str">
        <f>+VLOOKUP(D94,POA!$A$3:$AU$103,7,FALSE)</f>
        <v>Dirección Administrativa</v>
      </c>
      <c r="F94" s="97" t="str">
        <f>+VLOOKUP(D94,POA!$A$3:$AU$103,9,FALSE)</f>
        <v>Gastos a través de caja chica para la Dirección Administrativa</v>
      </c>
      <c r="G94" s="97" t="str">
        <f>+VLOOKUP(D94,POA!$A$3:$AU$103,3,FALSE)</f>
        <v>01 - Administración Central</v>
      </c>
      <c r="H94" s="94">
        <f>+VLOOKUP(D94,POA!$A$3:$AU$103,12,FALSE)</f>
        <v>530811</v>
      </c>
      <c r="I94" s="98">
        <f>+VLOOKUP(D94,POA!$A$3:$AU$103,15,FALSE)</f>
        <v>1</v>
      </c>
      <c r="J94" s="94">
        <f>+VLOOKUP(D94,POA!$A$3:$AU$103,14,FALSE)</f>
        <v>1701</v>
      </c>
      <c r="K94" s="44">
        <v>200</v>
      </c>
      <c r="L94" s="100" t="s">
        <v>21</v>
      </c>
      <c r="M94" s="101" t="s">
        <v>98</v>
      </c>
      <c r="N94" s="79"/>
      <c r="O94" s="102"/>
    </row>
    <row r="95" spans="1:15" s="20" customFormat="1" ht="14.4">
      <c r="A95" s="46">
        <v>2</v>
      </c>
      <c r="B95" s="95" t="s">
        <v>257</v>
      </c>
      <c r="C95" s="96">
        <v>45701</v>
      </c>
      <c r="D95" s="46">
        <v>42</v>
      </c>
      <c r="E95" s="97" t="str">
        <f>+VLOOKUP(D95,POA!$A$3:$AU$103,7,FALSE)</f>
        <v>Dirección Administrativa</v>
      </c>
      <c r="F95" s="97" t="str">
        <f>+VLOOKUP(D95,POA!$A$3:$AU$103,9,FALSE)</f>
        <v>Gastos a través de caja chica para la Dirección Administrativa</v>
      </c>
      <c r="G95" s="97" t="str">
        <f>+VLOOKUP(D95,POA!$A$3:$AU$103,3,FALSE)</f>
        <v>01 - Administración Central</v>
      </c>
      <c r="H95" s="94">
        <f>+VLOOKUP(D95,POA!$A$3:$AU$103,12,FALSE)</f>
        <v>530811</v>
      </c>
      <c r="I95" s="98">
        <f>+VLOOKUP(D95,POA!$A$3:$AU$103,15,FALSE)</f>
        <v>1</v>
      </c>
      <c r="J95" s="94">
        <f>+VLOOKUP(D95,POA!$A$3:$AU$103,14,FALSE)</f>
        <v>1701</v>
      </c>
      <c r="K95" s="44">
        <v>200</v>
      </c>
      <c r="L95" s="100" t="s">
        <v>25</v>
      </c>
      <c r="M95" s="101" t="s">
        <v>98</v>
      </c>
      <c r="N95" s="79"/>
      <c r="O95" s="102"/>
    </row>
    <row r="96" spans="1:15" s="20" customFormat="1" ht="14.4">
      <c r="A96" s="46">
        <v>2</v>
      </c>
      <c r="B96" s="95" t="s">
        <v>257</v>
      </c>
      <c r="C96" s="96">
        <v>45701</v>
      </c>
      <c r="D96" s="46">
        <v>42</v>
      </c>
      <c r="E96" s="97" t="str">
        <f>+VLOOKUP(D96,POA!$A$3:$AU$103,7,FALSE)</f>
        <v>Dirección Administrativa</v>
      </c>
      <c r="F96" s="97" t="str">
        <f>+VLOOKUP(D96,POA!$A$3:$AU$103,9,FALSE)</f>
        <v>Gastos a través de caja chica para la Dirección Administrativa</v>
      </c>
      <c r="G96" s="97" t="str">
        <f>+VLOOKUP(D96,POA!$A$3:$AU$103,3,FALSE)</f>
        <v>01 - Administración Central</v>
      </c>
      <c r="H96" s="94">
        <f>+VLOOKUP(D96,POA!$A$3:$AU$103,12,FALSE)</f>
        <v>530811</v>
      </c>
      <c r="I96" s="98">
        <f>+VLOOKUP(D96,POA!$A$3:$AU$103,15,FALSE)</f>
        <v>1</v>
      </c>
      <c r="J96" s="94">
        <f>+VLOOKUP(D96,POA!$A$3:$AU$103,14,FALSE)</f>
        <v>1701</v>
      </c>
      <c r="K96" s="44">
        <v>200</v>
      </c>
      <c r="L96" s="100" t="s">
        <v>29</v>
      </c>
      <c r="M96" s="101" t="s">
        <v>98</v>
      </c>
      <c r="N96" s="79"/>
      <c r="O96" s="102"/>
    </row>
    <row r="97" spans="1:15" s="20" customFormat="1" ht="14.4">
      <c r="A97" s="46">
        <v>2</v>
      </c>
      <c r="B97" s="95" t="s">
        <v>228</v>
      </c>
      <c r="C97" s="47">
        <v>45687</v>
      </c>
      <c r="D97" s="46">
        <v>43</v>
      </c>
      <c r="E97" s="97" t="str">
        <f>+VLOOKUP(D97,POA!$A$3:$AU$103,7,FALSE)</f>
        <v>Rectorado</v>
      </c>
      <c r="F97" s="97" t="str">
        <f>+VLOOKUP(D97,POA!$A$3:$AU$103,9,FALSE)</f>
        <v>Gastos a través de caja chica para Rectorado</v>
      </c>
      <c r="G97" s="97" t="str">
        <f>+VLOOKUP(D97,POA!$A$3:$AU$103,3,FALSE)</f>
        <v>01 - Administración Central</v>
      </c>
      <c r="H97" s="94">
        <f>+VLOOKUP(D97,POA!$A$3:$AU$103,12,FALSE)</f>
        <v>530801</v>
      </c>
      <c r="I97" s="98">
        <f>+VLOOKUP(D97,POA!$A$3:$AU$103,15,FALSE)</f>
        <v>1</v>
      </c>
      <c r="J97" s="94">
        <f>+VLOOKUP(D97,POA!$A$3:$AU$103,14,FALSE)</f>
        <v>1701</v>
      </c>
      <c r="K97" s="44">
        <v>50</v>
      </c>
      <c r="L97" s="100" t="s">
        <v>13</v>
      </c>
      <c r="M97" s="101" t="s">
        <v>98</v>
      </c>
      <c r="N97" s="79"/>
      <c r="O97" s="102"/>
    </row>
    <row r="98" spans="1:15" s="20" customFormat="1" ht="14.4">
      <c r="A98" s="46">
        <v>2</v>
      </c>
      <c r="B98" s="95" t="s">
        <v>228</v>
      </c>
      <c r="C98" s="47">
        <v>45687</v>
      </c>
      <c r="D98" s="46">
        <v>43</v>
      </c>
      <c r="E98" s="97" t="str">
        <f>+VLOOKUP(D98,POA!$A$3:$AU$103,7,FALSE)</f>
        <v>Rectorado</v>
      </c>
      <c r="F98" s="97" t="str">
        <f>+VLOOKUP(D98,POA!$A$3:$AU$103,9,FALSE)</f>
        <v>Gastos a través de caja chica para Rectorado</v>
      </c>
      <c r="G98" s="97" t="str">
        <f>+VLOOKUP(D98,POA!$A$3:$AU$103,3,FALSE)</f>
        <v>01 - Administración Central</v>
      </c>
      <c r="H98" s="94">
        <f>+VLOOKUP(D98,POA!$A$3:$AU$103,12,FALSE)</f>
        <v>530801</v>
      </c>
      <c r="I98" s="98">
        <f>+VLOOKUP(D98,POA!$A$3:$AU$103,15,FALSE)</f>
        <v>1</v>
      </c>
      <c r="J98" s="94">
        <f>+VLOOKUP(D98,POA!$A$3:$AU$103,14,FALSE)</f>
        <v>1701</v>
      </c>
      <c r="K98" s="44">
        <v>50</v>
      </c>
      <c r="L98" s="100" t="s">
        <v>15</v>
      </c>
      <c r="M98" s="101" t="s">
        <v>98</v>
      </c>
      <c r="N98" s="79"/>
      <c r="O98" s="102"/>
    </row>
    <row r="99" spans="1:15" s="20" customFormat="1" ht="14.4">
      <c r="A99" s="46">
        <v>2</v>
      </c>
      <c r="B99" s="95" t="s">
        <v>228</v>
      </c>
      <c r="C99" s="47">
        <v>45687</v>
      </c>
      <c r="D99" s="46">
        <v>43</v>
      </c>
      <c r="E99" s="97" t="str">
        <f>+VLOOKUP(D99,POA!$A$3:$AU$103,7,FALSE)</f>
        <v>Rectorado</v>
      </c>
      <c r="F99" s="97" t="str">
        <f>+VLOOKUP(D99,POA!$A$3:$AU$103,9,FALSE)</f>
        <v>Gastos a través de caja chica para Rectorado</v>
      </c>
      <c r="G99" s="97" t="str">
        <f>+VLOOKUP(D99,POA!$A$3:$AU$103,3,FALSE)</f>
        <v>01 - Administración Central</v>
      </c>
      <c r="H99" s="94">
        <f>+VLOOKUP(D99,POA!$A$3:$AU$103,12,FALSE)</f>
        <v>530801</v>
      </c>
      <c r="I99" s="98">
        <f>+VLOOKUP(D99,POA!$A$3:$AU$103,15,FALSE)</f>
        <v>1</v>
      </c>
      <c r="J99" s="94">
        <f>+VLOOKUP(D99,POA!$A$3:$AU$103,14,FALSE)</f>
        <v>1701</v>
      </c>
      <c r="K99" s="44">
        <v>25</v>
      </c>
      <c r="L99" s="100" t="s">
        <v>17</v>
      </c>
      <c r="M99" s="101" t="s">
        <v>98</v>
      </c>
      <c r="N99" s="79"/>
      <c r="O99" s="102"/>
    </row>
    <row r="100" spans="1:15" s="20" customFormat="1" ht="14.4">
      <c r="A100" s="46">
        <v>2</v>
      </c>
      <c r="B100" s="95" t="s">
        <v>228</v>
      </c>
      <c r="C100" s="47">
        <v>45687</v>
      </c>
      <c r="D100" s="46">
        <v>43</v>
      </c>
      <c r="E100" s="97" t="str">
        <f>+VLOOKUP(D100,POA!$A$3:$AU$103,7,FALSE)</f>
        <v>Rectorado</v>
      </c>
      <c r="F100" s="97" t="str">
        <f>+VLOOKUP(D100,POA!$A$3:$AU$103,9,FALSE)</f>
        <v>Gastos a través de caja chica para Rectorado</v>
      </c>
      <c r="G100" s="97" t="str">
        <f>+VLOOKUP(D100,POA!$A$3:$AU$103,3,FALSE)</f>
        <v>01 - Administración Central</v>
      </c>
      <c r="H100" s="94">
        <f>+VLOOKUP(D100,POA!$A$3:$AU$103,12,FALSE)</f>
        <v>530801</v>
      </c>
      <c r="I100" s="98">
        <f>+VLOOKUP(D100,POA!$A$3:$AU$103,15,FALSE)</f>
        <v>1</v>
      </c>
      <c r="J100" s="94">
        <f>+VLOOKUP(D100,POA!$A$3:$AU$103,14,FALSE)</f>
        <v>1701</v>
      </c>
      <c r="K100" s="44">
        <v>25</v>
      </c>
      <c r="L100" s="100" t="s">
        <v>19</v>
      </c>
      <c r="M100" s="101" t="s">
        <v>98</v>
      </c>
      <c r="N100" s="79"/>
      <c r="O100" s="102"/>
    </row>
    <row r="101" spans="1:15" s="20" customFormat="1" ht="14.4">
      <c r="A101" s="46">
        <v>2</v>
      </c>
      <c r="B101" s="95" t="s">
        <v>228</v>
      </c>
      <c r="C101" s="47">
        <v>45687</v>
      </c>
      <c r="D101" s="46">
        <v>43</v>
      </c>
      <c r="E101" s="97" t="str">
        <f>+VLOOKUP(D101,POA!$A$3:$AU$103,7,FALSE)</f>
        <v>Rectorado</v>
      </c>
      <c r="F101" s="97" t="str">
        <f>+VLOOKUP(D101,POA!$A$3:$AU$103,9,FALSE)</f>
        <v>Gastos a través de caja chica para Rectorado</v>
      </c>
      <c r="G101" s="97" t="str">
        <f>+VLOOKUP(D101,POA!$A$3:$AU$103,3,FALSE)</f>
        <v>01 - Administración Central</v>
      </c>
      <c r="H101" s="94">
        <f>+VLOOKUP(D101,POA!$A$3:$AU$103,12,FALSE)</f>
        <v>530801</v>
      </c>
      <c r="I101" s="98">
        <f>+VLOOKUP(D101,POA!$A$3:$AU$103,15,FALSE)</f>
        <v>1</v>
      </c>
      <c r="J101" s="94">
        <f>+VLOOKUP(D101,POA!$A$3:$AU$103,14,FALSE)</f>
        <v>1701</v>
      </c>
      <c r="K101" s="44">
        <v>25</v>
      </c>
      <c r="L101" s="100" t="s">
        <v>21</v>
      </c>
      <c r="M101" s="101" t="s">
        <v>98</v>
      </c>
      <c r="N101" s="79"/>
      <c r="O101" s="102"/>
    </row>
    <row r="102" spans="1:15" s="20" customFormat="1" ht="14.4">
      <c r="A102" s="46">
        <v>2</v>
      </c>
      <c r="B102" s="95" t="s">
        <v>228</v>
      </c>
      <c r="C102" s="47">
        <v>45687</v>
      </c>
      <c r="D102" s="46">
        <v>43</v>
      </c>
      <c r="E102" s="97" t="str">
        <f>+VLOOKUP(D102,POA!$A$3:$AU$103,7,FALSE)</f>
        <v>Rectorado</v>
      </c>
      <c r="F102" s="97" t="str">
        <f>+VLOOKUP(D102,POA!$A$3:$AU$103,9,FALSE)</f>
        <v>Gastos a través de caja chica para Rectorado</v>
      </c>
      <c r="G102" s="97" t="str">
        <f>+VLOOKUP(D102,POA!$A$3:$AU$103,3,FALSE)</f>
        <v>01 - Administración Central</v>
      </c>
      <c r="H102" s="94">
        <f>+VLOOKUP(D102,POA!$A$3:$AU$103,12,FALSE)</f>
        <v>530801</v>
      </c>
      <c r="I102" s="98">
        <f>+VLOOKUP(D102,POA!$A$3:$AU$103,15,FALSE)</f>
        <v>1</v>
      </c>
      <c r="J102" s="94">
        <f>+VLOOKUP(D102,POA!$A$3:$AU$103,14,FALSE)</f>
        <v>1701</v>
      </c>
      <c r="K102" s="44">
        <v>25</v>
      </c>
      <c r="L102" s="100" t="s">
        <v>23</v>
      </c>
      <c r="M102" s="101" t="s">
        <v>98</v>
      </c>
      <c r="N102" s="79"/>
      <c r="O102" s="102"/>
    </row>
    <row r="103" spans="1:15" s="20" customFormat="1" ht="14.4">
      <c r="A103" s="46">
        <v>2</v>
      </c>
      <c r="B103" s="95" t="s">
        <v>228</v>
      </c>
      <c r="C103" s="47">
        <v>45687</v>
      </c>
      <c r="D103" s="46">
        <v>43</v>
      </c>
      <c r="E103" s="97" t="str">
        <f>+VLOOKUP(D103,POA!$A$3:$AU$103,7,FALSE)</f>
        <v>Rectorado</v>
      </c>
      <c r="F103" s="97" t="str">
        <f>+VLOOKUP(D103,POA!$A$3:$AU$103,9,FALSE)</f>
        <v>Gastos a través de caja chica para Rectorado</v>
      </c>
      <c r="G103" s="97" t="str">
        <f>+VLOOKUP(D103,POA!$A$3:$AU$103,3,FALSE)</f>
        <v>01 - Administración Central</v>
      </c>
      <c r="H103" s="94">
        <f>+VLOOKUP(D103,POA!$A$3:$AU$103,12,FALSE)</f>
        <v>530801</v>
      </c>
      <c r="I103" s="98">
        <f>+VLOOKUP(D103,POA!$A$3:$AU$103,15,FALSE)</f>
        <v>1</v>
      </c>
      <c r="J103" s="94">
        <f>+VLOOKUP(D103,POA!$A$3:$AU$103,14,FALSE)</f>
        <v>1701</v>
      </c>
      <c r="K103" s="44">
        <v>25</v>
      </c>
      <c r="L103" s="100" t="s">
        <v>25</v>
      </c>
      <c r="M103" s="101" t="s">
        <v>98</v>
      </c>
      <c r="N103" s="79"/>
      <c r="O103" s="102"/>
    </row>
    <row r="104" spans="1:15" s="20" customFormat="1" ht="14.4">
      <c r="A104" s="46">
        <v>2</v>
      </c>
      <c r="B104" s="95" t="s">
        <v>228</v>
      </c>
      <c r="C104" s="47">
        <v>45687</v>
      </c>
      <c r="D104" s="46">
        <v>43</v>
      </c>
      <c r="E104" s="97" t="str">
        <f>+VLOOKUP(D104,POA!$A$3:$AU$103,7,FALSE)</f>
        <v>Rectorado</v>
      </c>
      <c r="F104" s="97" t="str">
        <f>+VLOOKUP(D104,POA!$A$3:$AU$103,9,FALSE)</f>
        <v>Gastos a través de caja chica para Rectorado</v>
      </c>
      <c r="G104" s="97" t="str">
        <f>+VLOOKUP(D104,POA!$A$3:$AU$103,3,FALSE)</f>
        <v>01 - Administración Central</v>
      </c>
      <c r="H104" s="94">
        <f>+VLOOKUP(D104,POA!$A$3:$AU$103,12,FALSE)</f>
        <v>530801</v>
      </c>
      <c r="I104" s="98">
        <f>+VLOOKUP(D104,POA!$A$3:$AU$103,15,FALSE)</f>
        <v>1</v>
      </c>
      <c r="J104" s="94">
        <f>+VLOOKUP(D104,POA!$A$3:$AU$103,14,FALSE)</f>
        <v>1701</v>
      </c>
      <c r="K104" s="44">
        <v>25</v>
      </c>
      <c r="L104" s="100" t="s">
        <v>27</v>
      </c>
      <c r="M104" s="101" t="s">
        <v>98</v>
      </c>
      <c r="N104" s="79"/>
      <c r="O104" s="102"/>
    </row>
    <row r="105" spans="1:15" s="20" customFormat="1" ht="14.4">
      <c r="A105" s="46">
        <v>2</v>
      </c>
      <c r="B105" s="95" t="s">
        <v>228</v>
      </c>
      <c r="C105" s="47">
        <v>45687</v>
      </c>
      <c r="D105" s="46">
        <v>43</v>
      </c>
      <c r="E105" s="97" t="str">
        <f>+VLOOKUP(D105,POA!$A$3:$AU$103,7,FALSE)</f>
        <v>Rectorado</v>
      </c>
      <c r="F105" s="97" t="str">
        <f>+VLOOKUP(D105,POA!$A$3:$AU$103,9,FALSE)</f>
        <v>Gastos a través de caja chica para Rectorado</v>
      </c>
      <c r="G105" s="97" t="str">
        <f>+VLOOKUP(D105,POA!$A$3:$AU$103,3,FALSE)</f>
        <v>01 - Administración Central</v>
      </c>
      <c r="H105" s="94">
        <f>+VLOOKUP(D105,POA!$A$3:$AU$103,12,FALSE)</f>
        <v>530801</v>
      </c>
      <c r="I105" s="98">
        <f>+VLOOKUP(D105,POA!$A$3:$AU$103,15,FALSE)</f>
        <v>1</v>
      </c>
      <c r="J105" s="94">
        <f>+VLOOKUP(D105,POA!$A$3:$AU$103,14,FALSE)</f>
        <v>1701</v>
      </c>
      <c r="K105" s="44">
        <v>25</v>
      </c>
      <c r="L105" s="100" t="s">
        <v>29</v>
      </c>
      <c r="M105" s="101" t="s">
        <v>98</v>
      </c>
      <c r="N105" s="79"/>
      <c r="O105" s="102"/>
    </row>
    <row r="106" spans="1:15" s="20" customFormat="1" ht="14.4">
      <c r="A106" s="46">
        <v>2</v>
      </c>
      <c r="B106" s="95" t="s">
        <v>228</v>
      </c>
      <c r="C106" s="47">
        <v>45687</v>
      </c>
      <c r="D106" s="46">
        <v>43</v>
      </c>
      <c r="E106" s="97" t="str">
        <f>+VLOOKUP(D106,POA!$A$3:$AU$103,7,FALSE)</f>
        <v>Rectorado</v>
      </c>
      <c r="F106" s="97" t="str">
        <f>+VLOOKUP(D106,POA!$A$3:$AU$103,9,FALSE)</f>
        <v>Gastos a través de caja chica para Rectorado</v>
      </c>
      <c r="G106" s="97" t="str">
        <f>+VLOOKUP(D106,POA!$A$3:$AU$103,3,FALSE)</f>
        <v>01 - Administración Central</v>
      </c>
      <c r="H106" s="94">
        <f>+VLOOKUP(D106,POA!$A$3:$AU$103,12,FALSE)</f>
        <v>530801</v>
      </c>
      <c r="I106" s="98">
        <f>+VLOOKUP(D106,POA!$A$3:$AU$103,15,FALSE)</f>
        <v>1</v>
      </c>
      <c r="J106" s="94">
        <f>+VLOOKUP(D106,POA!$A$3:$AU$103,14,FALSE)</f>
        <v>1701</v>
      </c>
      <c r="K106" s="44">
        <v>25</v>
      </c>
      <c r="L106" s="100" t="s">
        <v>31</v>
      </c>
      <c r="M106" s="101" t="s">
        <v>98</v>
      </c>
      <c r="N106" s="79"/>
      <c r="O106" s="102"/>
    </row>
    <row r="107" spans="1:15" s="20" customFormat="1" ht="14.4">
      <c r="A107" s="46">
        <v>2</v>
      </c>
      <c r="B107" s="95" t="s">
        <v>233</v>
      </c>
      <c r="C107" s="47">
        <v>45687</v>
      </c>
      <c r="D107" s="46">
        <v>44</v>
      </c>
      <c r="E107" s="97" t="str">
        <f>+VLOOKUP(D107,POA!$A$3:$AU$103,7,FALSE)</f>
        <v>Dirección de Bienestar Universitario Intercultural y Comunitario</v>
      </c>
      <c r="F107" s="97" t="str">
        <f>+VLOOKUP(D107,POA!$A$3:$AU$103,9,FALSE)</f>
        <v>Viáticos al interior</v>
      </c>
      <c r="G107" s="97" t="str">
        <f>+VLOOKUP(D107,POA!$A$3:$AU$103,3,FALSE)</f>
        <v>01 - Administración Central</v>
      </c>
      <c r="H107" s="94">
        <f>+VLOOKUP(D107,POA!$A$3:$AU$103,12,FALSE)</f>
        <v>530303</v>
      </c>
      <c r="I107" s="98">
        <f>+VLOOKUP(D107,POA!$A$3:$AU$103,15,FALSE)</f>
        <v>1</v>
      </c>
      <c r="J107" s="94">
        <f>+VLOOKUP(D107,POA!$A$3:$AU$103,14,FALSE)</f>
        <v>1701</v>
      </c>
      <c r="K107" s="44">
        <v>200</v>
      </c>
      <c r="L107" s="100" t="s">
        <v>11</v>
      </c>
      <c r="M107" s="101"/>
      <c r="N107" s="79"/>
      <c r="O107" s="102"/>
    </row>
    <row r="108" spans="1:15" s="20" customFormat="1" ht="14.4">
      <c r="A108" s="46">
        <v>2</v>
      </c>
      <c r="B108" s="95" t="s">
        <v>233</v>
      </c>
      <c r="C108" s="47">
        <v>45687</v>
      </c>
      <c r="D108" s="46">
        <v>44</v>
      </c>
      <c r="E108" s="97" t="str">
        <f>+VLOOKUP(D108,POA!$A$3:$AU$103,7,FALSE)</f>
        <v>Dirección de Bienestar Universitario Intercultural y Comunitario</v>
      </c>
      <c r="F108" s="97" t="str">
        <f>+VLOOKUP(D108,POA!$A$3:$AU$103,9,FALSE)</f>
        <v>Viáticos al interior</v>
      </c>
      <c r="G108" s="97" t="str">
        <f>+VLOOKUP(D108,POA!$A$3:$AU$103,3,FALSE)</f>
        <v>01 - Administración Central</v>
      </c>
      <c r="H108" s="94">
        <f>+VLOOKUP(D108,POA!$A$3:$AU$103,12,FALSE)</f>
        <v>530303</v>
      </c>
      <c r="I108" s="98">
        <f>+VLOOKUP(D108,POA!$A$3:$AU$103,15,FALSE)</f>
        <v>1</v>
      </c>
      <c r="J108" s="94">
        <f>+VLOOKUP(D108,POA!$A$3:$AU$103,14,FALSE)</f>
        <v>1701</v>
      </c>
      <c r="K108" s="44">
        <v>200</v>
      </c>
      <c r="L108" s="100" t="s">
        <v>13</v>
      </c>
      <c r="M108" s="101"/>
      <c r="N108" s="79"/>
      <c r="O108" s="102"/>
    </row>
    <row r="109" spans="1:15" s="20" customFormat="1" ht="14.4">
      <c r="A109" s="46">
        <v>2</v>
      </c>
      <c r="B109" s="95" t="s">
        <v>233</v>
      </c>
      <c r="C109" s="47">
        <v>45687</v>
      </c>
      <c r="D109" s="46">
        <v>44</v>
      </c>
      <c r="E109" s="97" t="str">
        <f>+VLOOKUP(D109,POA!$A$3:$AU$103,7,FALSE)</f>
        <v>Dirección de Bienestar Universitario Intercultural y Comunitario</v>
      </c>
      <c r="F109" s="97" t="str">
        <f>+VLOOKUP(D109,POA!$A$3:$AU$103,9,FALSE)</f>
        <v>Viáticos al interior</v>
      </c>
      <c r="G109" s="97" t="str">
        <f>+VLOOKUP(D109,POA!$A$3:$AU$103,3,FALSE)</f>
        <v>01 - Administración Central</v>
      </c>
      <c r="H109" s="94">
        <f>+VLOOKUP(D109,POA!$A$3:$AU$103,12,FALSE)</f>
        <v>530303</v>
      </c>
      <c r="I109" s="98">
        <f>+VLOOKUP(D109,POA!$A$3:$AU$103,15,FALSE)</f>
        <v>1</v>
      </c>
      <c r="J109" s="94">
        <f>+VLOOKUP(D109,POA!$A$3:$AU$103,14,FALSE)</f>
        <v>1701</v>
      </c>
      <c r="K109" s="44">
        <v>200</v>
      </c>
      <c r="L109" s="100" t="s">
        <v>17</v>
      </c>
      <c r="M109" s="101"/>
      <c r="N109" s="79"/>
      <c r="O109" s="102"/>
    </row>
    <row r="110" spans="1:15" s="20" customFormat="1" ht="14.4">
      <c r="A110" s="46">
        <v>2</v>
      </c>
      <c r="B110" s="95" t="s">
        <v>233</v>
      </c>
      <c r="C110" s="47">
        <v>45687</v>
      </c>
      <c r="D110" s="46">
        <v>44</v>
      </c>
      <c r="E110" s="97" t="str">
        <f>+VLOOKUP(D110,POA!$A$3:$AU$103,7,FALSE)</f>
        <v>Dirección de Bienestar Universitario Intercultural y Comunitario</v>
      </c>
      <c r="F110" s="97" t="str">
        <f>+VLOOKUP(D110,POA!$A$3:$AU$103,9,FALSE)</f>
        <v>Viáticos al interior</v>
      </c>
      <c r="G110" s="97" t="str">
        <f>+VLOOKUP(D110,POA!$A$3:$AU$103,3,FALSE)</f>
        <v>01 - Administración Central</v>
      </c>
      <c r="H110" s="94">
        <f>+VLOOKUP(D110,POA!$A$3:$AU$103,12,FALSE)</f>
        <v>530303</v>
      </c>
      <c r="I110" s="98">
        <f>+VLOOKUP(D110,POA!$A$3:$AU$103,15,FALSE)</f>
        <v>1</v>
      </c>
      <c r="J110" s="94">
        <f>+VLOOKUP(D110,POA!$A$3:$AU$103,14,FALSE)</f>
        <v>1701</v>
      </c>
      <c r="K110" s="44">
        <v>100</v>
      </c>
      <c r="L110" s="100" t="s">
        <v>21</v>
      </c>
      <c r="M110" s="101"/>
      <c r="N110" s="79"/>
      <c r="O110" s="102"/>
    </row>
    <row r="111" spans="1:15" s="20" customFormat="1" ht="14.4">
      <c r="A111" s="46">
        <v>2</v>
      </c>
      <c r="B111" s="95" t="s">
        <v>233</v>
      </c>
      <c r="C111" s="47">
        <v>45687</v>
      </c>
      <c r="D111" s="46">
        <v>44</v>
      </c>
      <c r="E111" s="97" t="str">
        <f>+VLOOKUP(D111,POA!$A$3:$AU$103,7,FALSE)</f>
        <v>Dirección de Bienestar Universitario Intercultural y Comunitario</v>
      </c>
      <c r="F111" s="97" t="str">
        <f>+VLOOKUP(D111,POA!$A$3:$AU$103,9,FALSE)</f>
        <v>Viáticos al interior</v>
      </c>
      <c r="G111" s="97" t="str">
        <f>+VLOOKUP(D111,POA!$A$3:$AU$103,3,FALSE)</f>
        <v>01 - Administración Central</v>
      </c>
      <c r="H111" s="94">
        <f>+VLOOKUP(D111,POA!$A$3:$AU$103,12,FALSE)</f>
        <v>530303</v>
      </c>
      <c r="I111" s="98">
        <f>+VLOOKUP(D111,POA!$A$3:$AU$103,15,FALSE)</f>
        <v>1</v>
      </c>
      <c r="J111" s="94">
        <f>+VLOOKUP(D111,POA!$A$3:$AU$103,14,FALSE)</f>
        <v>1701</v>
      </c>
      <c r="K111" s="44">
        <v>100</v>
      </c>
      <c r="L111" s="100" t="s">
        <v>23</v>
      </c>
      <c r="M111" s="101"/>
      <c r="N111" s="79"/>
      <c r="O111" s="102"/>
    </row>
    <row r="112" spans="1:15" s="20" customFormat="1" ht="14.4">
      <c r="A112" s="46">
        <v>2</v>
      </c>
      <c r="B112" s="95" t="s">
        <v>233</v>
      </c>
      <c r="C112" s="47">
        <v>45687</v>
      </c>
      <c r="D112" s="46">
        <v>44</v>
      </c>
      <c r="E112" s="97" t="str">
        <f>+VLOOKUP(D112,POA!$A$3:$AU$103,7,FALSE)</f>
        <v>Dirección de Bienestar Universitario Intercultural y Comunitario</v>
      </c>
      <c r="F112" s="97" t="str">
        <f>+VLOOKUP(D112,POA!$A$3:$AU$103,9,FALSE)</f>
        <v>Viáticos al interior</v>
      </c>
      <c r="G112" s="97" t="str">
        <f>+VLOOKUP(D112,POA!$A$3:$AU$103,3,FALSE)</f>
        <v>01 - Administración Central</v>
      </c>
      <c r="H112" s="94">
        <f>+VLOOKUP(D112,POA!$A$3:$AU$103,12,FALSE)</f>
        <v>530303</v>
      </c>
      <c r="I112" s="98">
        <f>+VLOOKUP(D112,POA!$A$3:$AU$103,15,FALSE)</f>
        <v>1</v>
      </c>
      <c r="J112" s="94">
        <f>+VLOOKUP(D112,POA!$A$3:$AU$103,14,FALSE)</f>
        <v>1701</v>
      </c>
      <c r="K112" s="44">
        <v>100</v>
      </c>
      <c r="L112" s="100" t="s">
        <v>27</v>
      </c>
      <c r="M112" s="101"/>
      <c r="N112" s="79"/>
      <c r="O112" s="102"/>
    </row>
    <row r="113" spans="1:15" s="20" customFormat="1" ht="14.4">
      <c r="A113" s="46">
        <v>2</v>
      </c>
      <c r="B113" s="95" t="s">
        <v>233</v>
      </c>
      <c r="C113" s="47">
        <v>45687</v>
      </c>
      <c r="D113" s="46">
        <v>44</v>
      </c>
      <c r="E113" s="97" t="str">
        <f>+VLOOKUP(D113,POA!$A$3:$AU$103,7,FALSE)</f>
        <v>Dirección de Bienestar Universitario Intercultural y Comunitario</v>
      </c>
      <c r="F113" s="97" t="str">
        <f>+VLOOKUP(D113,POA!$A$3:$AU$103,9,FALSE)</f>
        <v>Viáticos al interior</v>
      </c>
      <c r="G113" s="97" t="str">
        <f>+VLOOKUP(D113,POA!$A$3:$AU$103,3,FALSE)</f>
        <v>01 - Administración Central</v>
      </c>
      <c r="H113" s="94">
        <f>+VLOOKUP(D113,POA!$A$3:$AU$103,12,FALSE)</f>
        <v>530303</v>
      </c>
      <c r="I113" s="98">
        <f>+VLOOKUP(D113,POA!$A$3:$AU$103,15,FALSE)</f>
        <v>1</v>
      </c>
      <c r="J113" s="94">
        <f>+VLOOKUP(D113,POA!$A$3:$AU$103,14,FALSE)</f>
        <v>1701</v>
      </c>
      <c r="K113" s="44">
        <v>100</v>
      </c>
      <c r="L113" s="100" t="s">
        <v>29</v>
      </c>
      <c r="M113" s="101"/>
      <c r="N113" s="79"/>
      <c r="O113" s="102"/>
    </row>
    <row r="114" spans="1:15" s="20" customFormat="1" ht="14.4">
      <c r="A114" s="46">
        <v>2</v>
      </c>
      <c r="B114" s="95" t="s">
        <v>229</v>
      </c>
      <c r="C114" s="47">
        <v>45694</v>
      </c>
      <c r="D114" s="46">
        <v>34</v>
      </c>
      <c r="E114" s="97" t="str">
        <f>+VLOOKUP(D114,POA!$A$3:$AU$103,7,FALSE)</f>
        <v>Dirección de Relaciones Interinstitucionales e Internacionales</v>
      </c>
      <c r="F114" s="97" t="str">
        <f>+VLOOKUP(D114,POA!$A$3:$AU$103,9,FALSE)</f>
        <v>Viáticos al interior</v>
      </c>
      <c r="G114" s="97" t="str">
        <f>+VLOOKUP(D114,POA!$A$3:$AU$103,3,FALSE)</f>
        <v>01 - Administración Central</v>
      </c>
      <c r="H114" s="94">
        <f>+VLOOKUP(D114,POA!$A$3:$AU$103,12,FALSE)</f>
        <v>530303</v>
      </c>
      <c r="I114" s="98">
        <f>+VLOOKUP(D114,POA!$A$3:$AU$103,15,FALSE)</f>
        <v>1</v>
      </c>
      <c r="J114" s="94">
        <f>+VLOOKUP(D114,POA!$A$3:$AU$103,14,FALSE)</f>
        <v>1701</v>
      </c>
      <c r="K114" s="44">
        <v>2000</v>
      </c>
      <c r="L114" s="100" t="s">
        <v>31</v>
      </c>
      <c r="M114" s="101"/>
      <c r="N114" s="79"/>
      <c r="O114" s="102"/>
    </row>
    <row r="115" spans="1:15" s="20" customFormat="1" ht="14.4">
      <c r="A115" s="46">
        <v>2</v>
      </c>
      <c r="B115" s="95" t="s">
        <v>229</v>
      </c>
      <c r="C115" s="47">
        <v>45694</v>
      </c>
      <c r="D115" s="46">
        <v>35</v>
      </c>
      <c r="E115" s="97" t="str">
        <f>+VLOOKUP(D115,POA!$A$3:$AU$103,7,FALSE)</f>
        <v>Dirección de Relaciones Interinstitucionales e Internacionales</v>
      </c>
      <c r="F115" s="97" t="str">
        <f>+VLOOKUP(D115,POA!$A$3:$AU$103,9,FALSE)</f>
        <v>Viáticos al exterior</v>
      </c>
      <c r="G115" s="97" t="str">
        <f>+VLOOKUP(D115,POA!$A$3:$AU$103,3,FALSE)</f>
        <v>01 - Administración Central</v>
      </c>
      <c r="H115" s="94">
        <f>+VLOOKUP(D115,POA!$A$3:$AU$103,12,FALSE)</f>
        <v>530304</v>
      </c>
      <c r="I115" s="98">
        <f>+VLOOKUP(D115,POA!$A$3:$AU$103,15,FALSE)</f>
        <v>1</v>
      </c>
      <c r="J115" s="94">
        <f>+VLOOKUP(D115,POA!$A$3:$AU$103,14,FALSE)</f>
        <v>1701</v>
      </c>
      <c r="K115" s="44">
        <v>6000</v>
      </c>
      <c r="L115" s="100" t="s">
        <v>25</v>
      </c>
      <c r="M115" s="101"/>
      <c r="N115" s="79"/>
      <c r="O115" s="102"/>
    </row>
    <row r="116" spans="1:15" s="20" customFormat="1" ht="14.4">
      <c r="A116" s="46">
        <v>2</v>
      </c>
      <c r="B116" s="95" t="s">
        <v>230</v>
      </c>
      <c r="C116" s="47">
        <v>45688</v>
      </c>
      <c r="D116" s="46">
        <v>45</v>
      </c>
      <c r="E116" s="97" t="str">
        <f>+VLOOKUP(D116,POA!$A$3:$AU$103,7,FALSE)</f>
        <v xml:space="preserve">Dirección General de Investigación </v>
      </c>
      <c r="F116" s="97" t="str">
        <f>+VLOOKUP(D116,POA!$A$3:$AU$103,9,FALSE)</f>
        <v xml:space="preserve">Contratación de personal técnico por servicios profesionales </v>
      </c>
      <c r="G116" s="97" t="str">
        <f>+VLOOKUP(D116,POA!$A$3:$AU$103,3,FALSE)</f>
        <v>83 - Gestión de la Investigación</v>
      </c>
      <c r="H116" s="94">
        <f>+VLOOKUP(D116,POA!$A$3:$AU$103,12,FALSE)</f>
        <v>530606</v>
      </c>
      <c r="I116" s="98">
        <f>+VLOOKUP(D116,POA!$A$3:$AU$103,15,FALSE)</f>
        <v>1</v>
      </c>
      <c r="J116" s="94">
        <f>+VLOOKUP(D116,POA!$A$3:$AU$103,14,FALSE)</f>
        <v>1701</v>
      </c>
      <c r="K116" s="44">
        <v>8177.57</v>
      </c>
      <c r="L116" s="100" t="s">
        <v>13</v>
      </c>
      <c r="M116" s="101" t="s">
        <v>98</v>
      </c>
      <c r="N116" s="79" t="s">
        <v>221</v>
      </c>
      <c r="O116" s="102"/>
    </row>
    <row r="117" spans="1:15" s="20" customFormat="1" ht="14.4">
      <c r="A117" s="46">
        <v>2</v>
      </c>
      <c r="B117" s="95" t="s">
        <v>230</v>
      </c>
      <c r="C117" s="47">
        <v>45688</v>
      </c>
      <c r="D117" s="46">
        <v>45</v>
      </c>
      <c r="E117" s="97" t="str">
        <f>+VLOOKUP(D117,POA!$A$3:$AU$103,7,FALSE)</f>
        <v xml:space="preserve">Dirección General de Investigación </v>
      </c>
      <c r="F117" s="97" t="str">
        <f>+VLOOKUP(D117,POA!$A$3:$AU$103,9,FALSE)</f>
        <v xml:space="preserve">Contratación de personal técnico por servicios profesionales </v>
      </c>
      <c r="G117" s="97" t="str">
        <f>+VLOOKUP(D117,POA!$A$3:$AU$103,3,FALSE)</f>
        <v>83 - Gestión de la Investigación</v>
      </c>
      <c r="H117" s="94">
        <f>+VLOOKUP(D117,POA!$A$3:$AU$103,12,FALSE)</f>
        <v>530606</v>
      </c>
      <c r="I117" s="98">
        <f>+VLOOKUP(D117,POA!$A$3:$AU$103,15,FALSE)</f>
        <v>1</v>
      </c>
      <c r="J117" s="94">
        <f>+VLOOKUP(D117,POA!$A$3:$AU$103,14,FALSE)</f>
        <v>1701</v>
      </c>
      <c r="K117" s="44"/>
      <c r="L117" s="100"/>
      <c r="M117" s="101" t="s">
        <v>98</v>
      </c>
      <c r="N117" s="79" t="s">
        <v>223</v>
      </c>
      <c r="O117" s="102"/>
    </row>
    <row r="118" spans="1:15" s="20" customFormat="1" ht="14.4">
      <c r="A118" s="46">
        <v>2</v>
      </c>
      <c r="B118" s="95" t="s">
        <v>230</v>
      </c>
      <c r="C118" s="47">
        <v>45688</v>
      </c>
      <c r="D118" s="46">
        <v>40</v>
      </c>
      <c r="E118" s="97" t="str">
        <f>+VLOOKUP(D118,POA!$A$3:$AU$103,7,FALSE)</f>
        <v xml:space="preserve">Dirección General de Investigación </v>
      </c>
      <c r="F118" s="97" t="str">
        <f>+VLOOKUP(D118,POA!$A$3:$AU$103,9,FALSE)</f>
        <v>Contratación civil del personal, para el proyecto  sistematizacion de experiencias de transicion agroecologicas en Ecuador</v>
      </c>
      <c r="G118" s="97" t="str">
        <f>+VLOOKUP(D118,POA!$A$3:$AU$103,3,FALSE)</f>
        <v>83 - Gestión de la Investigación</v>
      </c>
      <c r="H118" s="94">
        <f>+VLOOKUP(D118,POA!$A$3:$AU$103,12,FALSE)</f>
        <v>530606</v>
      </c>
      <c r="I118" s="98">
        <f>+VLOOKUP(D118,POA!$A$3:$AU$103,15,FALSE)</f>
        <v>1</v>
      </c>
      <c r="J118" s="94">
        <f>+VLOOKUP(D118,POA!$A$3:$AU$103,14,FALSE)</f>
        <v>1701</v>
      </c>
      <c r="K118" s="44"/>
      <c r="L118" s="100"/>
      <c r="M118" s="101" t="s">
        <v>63</v>
      </c>
      <c r="N118" s="79" t="s">
        <v>224</v>
      </c>
      <c r="O118" s="102"/>
    </row>
    <row r="119" spans="1:15" s="20" customFormat="1" ht="14.4">
      <c r="A119" s="46">
        <v>2</v>
      </c>
      <c r="B119" s="95" t="s">
        <v>230</v>
      </c>
      <c r="C119" s="47">
        <v>45688</v>
      </c>
      <c r="D119" s="46">
        <v>40</v>
      </c>
      <c r="E119" s="97" t="str">
        <f>+VLOOKUP(D119,POA!$A$3:$AU$103,7,FALSE)</f>
        <v xml:space="preserve">Dirección General de Investigación </v>
      </c>
      <c r="F119" s="97" t="str">
        <f>+VLOOKUP(D119,POA!$A$3:$AU$103,9,FALSE)</f>
        <v>Contratación civil del personal, para el proyecto  sistematizacion de experiencias de transicion agroecologicas en Ecuador</v>
      </c>
      <c r="G119" s="97" t="str">
        <f>+VLOOKUP(D119,POA!$A$3:$AU$103,3,FALSE)</f>
        <v>83 - Gestión de la Investigación</v>
      </c>
      <c r="H119" s="94">
        <f>+VLOOKUP(D119,POA!$A$3:$AU$103,12,FALSE)</f>
        <v>530606</v>
      </c>
      <c r="I119" s="98">
        <f>+VLOOKUP(D119,POA!$A$3:$AU$103,15,FALSE)</f>
        <v>1</v>
      </c>
      <c r="J119" s="94">
        <f>+VLOOKUP(D119,POA!$A$3:$AU$103,14,FALSE)</f>
        <v>1701</v>
      </c>
      <c r="K119" s="44"/>
      <c r="L119" s="100"/>
      <c r="M119" s="101"/>
      <c r="N119" s="79" t="s">
        <v>225</v>
      </c>
      <c r="O119" s="102"/>
    </row>
    <row r="120" spans="1:15" s="20" customFormat="1" ht="14.4">
      <c r="A120" s="46">
        <v>2</v>
      </c>
      <c r="B120" s="95" t="s">
        <v>230</v>
      </c>
      <c r="C120" s="47">
        <v>45688</v>
      </c>
      <c r="D120" s="46">
        <v>40</v>
      </c>
      <c r="E120" s="97" t="str">
        <f>+VLOOKUP(D120,POA!$A$3:$AU$103,7,FALSE)</f>
        <v xml:space="preserve">Dirección General de Investigación </v>
      </c>
      <c r="F120" s="97" t="str">
        <f>+VLOOKUP(D120,POA!$A$3:$AU$103,9,FALSE)</f>
        <v>Contratación civil del personal, para el proyecto  sistematizacion de experiencias de transicion agroecologicas en Ecuador</v>
      </c>
      <c r="G120" s="97" t="str">
        <f>+VLOOKUP(D120,POA!$A$3:$AU$103,3,FALSE)</f>
        <v>83 - Gestión de la Investigación</v>
      </c>
      <c r="H120" s="94">
        <f>+VLOOKUP(D120,POA!$A$3:$AU$103,12,FALSE)</f>
        <v>530606</v>
      </c>
      <c r="I120" s="98">
        <f>+VLOOKUP(D120,POA!$A$3:$AU$103,15,FALSE)</f>
        <v>1</v>
      </c>
      <c r="J120" s="94">
        <f>+VLOOKUP(D120,POA!$A$3:$AU$103,14,FALSE)</f>
        <v>1701</v>
      </c>
      <c r="K120" s="44"/>
      <c r="L120" s="100"/>
      <c r="M120" s="101"/>
      <c r="N120" s="79" t="s">
        <v>226</v>
      </c>
      <c r="O120" s="102"/>
    </row>
    <row r="121" spans="1:15" s="20" customFormat="1" ht="14.4">
      <c r="A121" s="46">
        <v>2</v>
      </c>
      <c r="B121" s="95" t="s">
        <v>230</v>
      </c>
      <c r="C121" s="47">
        <v>45688</v>
      </c>
      <c r="D121" s="46">
        <v>40</v>
      </c>
      <c r="E121" s="97" t="str">
        <f>+VLOOKUP(D121,POA!$A$3:$AU$103,7,FALSE)</f>
        <v xml:space="preserve">Dirección General de Investigación </v>
      </c>
      <c r="F121" s="97" t="str">
        <f>+VLOOKUP(D121,POA!$A$3:$AU$103,9,FALSE)</f>
        <v>Contratación civil del personal, para el proyecto  sistematizacion de experiencias de transicion agroecologicas en Ecuador</v>
      </c>
      <c r="G121" s="97" t="str">
        <f>+VLOOKUP(D121,POA!$A$3:$AU$103,3,FALSE)</f>
        <v>83 - Gestión de la Investigación</v>
      </c>
      <c r="H121" s="94">
        <f>+VLOOKUP(D121,POA!$A$3:$AU$103,12,FALSE)</f>
        <v>530606</v>
      </c>
      <c r="I121" s="98">
        <f>+VLOOKUP(D121,POA!$A$3:$AU$103,15,FALSE)</f>
        <v>1</v>
      </c>
      <c r="J121" s="94">
        <f>+VLOOKUP(D121,POA!$A$3:$AU$103,14,FALSE)</f>
        <v>1701</v>
      </c>
      <c r="K121" s="44">
        <v>-11000</v>
      </c>
      <c r="L121" s="100" t="s">
        <v>11</v>
      </c>
      <c r="M121" s="101"/>
      <c r="N121" s="79" t="s">
        <v>227</v>
      </c>
      <c r="O121" s="102"/>
    </row>
    <row r="122" spans="1:15" s="20" customFormat="1" ht="14.4">
      <c r="A122" s="46">
        <v>2</v>
      </c>
      <c r="B122" s="95" t="s">
        <v>230</v>
      </c>
      <c r="C122" s="47">
        <v>45688</v>
      </c>
      <c r="D122" s="46">
        <v>40</v>
      </c>
      <c r="E122" s="97" t="str">
        <f>+VLOOKUP(D122,POA!$A$3:$AU$103,7,FALSE)</f>
        <v xml:space="preserve">Dirección General de Investigación </v>
      </c>
      <c r="F122" s="97" t="str">
        <f>+VLOOKUP(D122,POA!$A$3:$AU$103,9,FALSE)</f>
        <v>Contratación civil del personal, para el proyecto  sistematizacion de experiencias de transicion agroecologicas en Ecuador</v>
      </c>
      <c r="G122" s="97" t="str">
        <f>+VLOOKUP(D122,POA!$A$3:$AU$103,3,FALSE)</f>
        <v>83 - Gestión de la Investigación</v>
      </c>
      <c r="H122" s="94">
        <f>+VLOOKUP(D122,POA!$A$3:$AU$103,12,FALSE)</f>
        <v>530606</v>
      </c>
      <c r="I122" s="98">
        <f>+VLOOKUP(D122,POA!$A$3:$AU$103,15,FALSE)</f>
        <v>1</v>
      </c>
      <c r="J122" s="94">
        <f>+VLOOKUP(D122,POA!$A$3:$AU$103,14,FALSE)</f>
        <v>1701</v>
      </c>
      <c r="K122" s="44">
        <v>2728.08</v>
      </c>
      <c r="L122" s="100" t="s">
        <v>13</v>
      </c>
      <c r="M122" s="101"/>
      <c r="N122" s="79" t="s">
        <v>227</v>
      </c>
      <c r="O122" s="102"/>
    </row>
    <row r="123" spans="1:15" s="20" customFormat="1" ht="14.4">
      <c r="A123" s="46">
        <v>2</v>
      </c>
      <c r="B123" s="95" t="s">
        <v>234</v>
      </c>
      <c r="C123" s="96">
        <v>45695</v>
      </c>
      <c r="D123" s="46">
        <v>28</v>
      </c>
      <c r="E123" s="97" t="str">
        <f>+VLOOKUP(D123,POA!$A$3:$AU$103,7,FALSE)</f>
        <v>Dirección de Talento Humano</v>
      </c>
      <c r="F123" s="97" t="str">
        <f>+VLOOKUP(D123,POA!$A$3:$AU$103,9,FALSE)</f>
        <v>Cumplimiento de valores pendientes con organismos estatales</v>
      </c>
      <c r="G123" s="97" t="str">
        <f>+VLOOKUP(D123,POA!$A$3:$AU$103,3,FALSE)</f>
        <v>01 - Administración Central</v>
      </c>
      <c r="H123" s="94">
        <f>+VLOOKUP(D123,POA!$A$3:$AU$103,12,FALSE)</f>
        <v>570218</v>
      </c>
      <c r="I123" s="98">
        <f>+VLOOKUP(D123,POA!$A$3:$AU$103,15,FALSE)</f>
        <v>1</v>
      </c>
      <c r="J123" s="94">
        <f>+VLOOKUP(D123,POA!$A$3:$AU$103,14,FALSE)</f>
        <v>1701</v>
      </c>
      <c r="K123" s="44">
        <v>-282.56</v>
      </c>
      <c r="L123" s="100" t="s">
        <v>11</v>
      </c>
      <c r="M123" s="101"/>
      <c r="N123" s="79"/>
      <c r="O123" s="102"/>
    </row>
    <row r="124" spans="1:15" s="20" customFormat="1" ht="14.4">
      <c r="A124" s="46">
        <v>2</v>
      </c>
      <c r="B124" s="95" t="s">
        <v>234</v>
      </c>
      <c r="C124" s="96">
        <v>45695</v>
      </c>
      <c r="D124" s="46">
        <v>28</v>
      </c>
      <c r="E124" s="97" t="str">
        <f>+VLOOKUP(D124,POA!$A$3:$AU$103,7,FALSE)</f>
        <v>Dirección de Talento Humano</v>
      </c>
      <c r="F124" s="97" t="str">
        <f>+VLOOKUP(D124,POA!$A$3:$AU$103,9,FALSE)</f>
        <v>Cumplimiento de valores pendientes con organismos estatales</v>
      </c>
      <c r="G124" s="97" t="str">
        <f>+VLOOKUP(D124,POA!$A$3:$AU$103,3,FALSE)</f>
        <v>01 - Administración Central</v>
      </c>
      <c r="H124" s="94">
        <f>+VLOOKUP(D124,POA!$A$3:$AU$103,12,FALSE)</f>
        <v>570218</v>
      </c>
      <c r="I124" s="98">
        <f>+VLOOKUP(D124,POA!$A$3:$AU$103,15,FALSE)</f>
        <v>1</v>
      </c>
      <c r="J124" s="94">
        <f>+VLOOKUP(D124,POA!$A$3:$AU$103,14,FALSE)</f>
        <v>1701</v>
      </c>
      <c r="K124" s="44">
        <v>-300</v>
      </c>
      <c r="L124" s="100" t="s">
        <v>13</v>
      </c>
      <c r="M124" s="101"/>
      <c r="N124" s="79"/>
      <c r="O124" s="102"/>
    </row>
    <row r="125" spans="1:15" s="20" customFormat="1" ht="14.4">
      <c r="A125" s="46">
        <v>2</v>
      </c>
      <c r="B125" s="95" t="s">
        <v>234</v>
      </c>
      <c r="C125" s="96">
        <v>45695</v>
      </c>
      <c r="D125" s="46">
        <v>28</v>
      </c>
      <c r="E125" s="97" t="str">
        <f>+VLOOKUP(D125,POA!$A$3:$AU$103,7,FALSE)</f>
        <v>Dirección de Talento Humano</v>
      </c>
      <c r="F125" s="97" t="str">
        <f>+VLOOKUP(D125,POA!$A$3:$AU$103,9,FALSE)</f>
        <v>Cumplimiento de valores pendientes con organismos estatales</v>
      </c>
      <c r="G125" s="97" t="str">
        <f>+VLOOKUP(D125,POA!$A$3:$AU$103,3,FALSE)</f>
        <v>01 - Administración Central</v>
      </c>
      <c r="H125" s="94">
        <f>+VLOOKUP(D125,POA!$A$3:$AU$103,12,FALSE)</f>
        <v>570218</v>
      </c>
      <c r="I125" s="98">
        <f>+VLOOKUP(D125,POA!$A$3:$AU$103,15,FALSE)</f>
        <v>1</v>
      </c>
      <c r="J125" s="94">
        <f>+VLOOKUP(D125,POA!$A$3:$AU$103,14,FALSE)</f>
        <v>1701</v>
      </c>
      <c r="K125" s="44">
        <v>-300</v>
      </c>
      <c r="L125" s="100" t="s">
        <v>17</v>
      </c>
      <c r="M125" s="101"/>
      <c r="N125" s="79"/>
      <c r="O125" s="102"/>
    </row>
    <row r="126" spans="1:15" s="20" customFormat="1" ht="14.4">
      <c r="A126" s="46">
        <v>2</v>
      </c>
      <c r="B126" s="95" t="s">
        <v>234</v>
      </c>
      <c r="C126" s="96">
        <v>45695</v>
      </c>
      <c r="D126" s="46">
        <v>28</v>
      </c>
      <c r="E126" s="97" t="str">
        <f>+VLOOKUP(D126,POA!$A$3:$AU$103,7,FALSE)</f>
        <v>Dirección de Talento Humano</v>
      </c>
      <c r="F126" s="97" t="str">
        <f>+VLOOKUP(D126,POA!$A$3:$AU$103,9,FALSE)</f>
        <v>Cumplimiento de valores pendientes con organismos estatales</v>
      </c>
      <c r="G126" s="97" t="str">
        <f>+VLOOKUP(D126,POA!$A$3:$AU$103,3,FALSE)</f>
        <v>01 - Administración Central</v>
      </c>
      <c r="H126" s="94">
        <f>+VLOOKUP(D126,POA!$A$3:$AU$103,12,FALSE)</f>
        <v>570218</v>
      </c>
      <c r="I126" s="98">
        <f>+VLOOKUP(D126,POA!$A$3:$AU$103,15,FALSE)</f>
        <v>1</v>
      </c>
      <c r="J126" s="94">
        <f>+VLOOKUP(D126,POA!$A$3:$AU$103,14,FALSE)</f>
        <v>1701</v>
      </c>
      <c r="K126" s="44">
        <v>-100</v>
      </c>
      <c r="L126" s="100" t="s">
        <v>21</v>
      </c>
      <c r="M126" s="101"/>
      <c r="N126" s="79"/>
      <c r="O126" s="102"/>
    </row>
    <row r="127" spans="1:15" s="20" customFormat="1" ht="14.4">
      <c r="A127" s="46">
        <v>2</v>
      </c>
      <c r="B127" s="95" t="s">
        <v>234</v>
      </c>
      <c r="C127" s="96">
        <v>45695</v>
      </c>
      <c r="D127" s="46">
        <v>29</v>
      </c>
      <c r="E127" s="97" t="str">
        <f>+VLOOKUP(D127,POA!$A$3:$AU$103,7,FALSE)</f>
        <v>Dirección de Talento Humano</v>
      </c>
      <c r="F127" s="97" t="str">
        <f>+VLOOKUP(D127,POA!$A$3:$AU$103,9,FALSE)</f>
        <v>Responsabilidad patronal</v>
      </c>
      <c r="G127" s="97" t="str">
        <f>+VLOOKUP(D127,POA!$A$3:$AU$103,3,FALSE)</f>
        <v>01 - Administración Central</v>
      </c>
      <c r="H127" s="94">
        <f>+VLOOKUP(D127,POA!$A$3:$AU$103,12,FALSE)</f>
        <v>570216</v>
      </c>
      <c r="I127" s="98">
        <f>+VLOOKUP(D127,POA!$A$3:$AU$103,15,FALSE)</f>
        <v>1</v>
      </c>
      <c r="J127" s="94">
        <f>+VLOOKUP(D127,POA!$A$3:$AU$103,14,FALSE)</f>
        <v>1701</v>
      </c>
      <c r="K127" s="44">
        <v>233.57</v>
      </c>
      <c r="L127" s="100" t="s">
        <v>11</v>
      </c>
      <c r="M127" s="101"/>
      <c r="N127" s="79"/>
      <c r="O127" s="102"/>
    </row>
    <row r="128" spans="1:15" s="20" customFormat="1" ht="14.4">
      <c r="A128" s="46">
        <v>2</v>
      </c>
      <c r="B128" s="95" t="s">
        <v>234</v>
      </c>
      <c r="C128" s="96">
        <v>45695</v>
      </c>
      <c r="D128" s="46">
        <v>29</v>
      </c>
      <c r="E128" s="97" t="str">
        <f>+VLOOKUP(D128,POA!$A$3:$AU$103,7,FALSE)</f>
        <v>Dirección de Talento Humano</v>
      </c>
      <c r="F128" s="97" t="str">
        <f>+VLOOKUP(D128,POA!$A$3:$AU$103,9,FALSE)</f>
        <v>Responsabilidad patronal</v>
      </c>
      <c r="G128" s="97" t="str">
        <f>+VLOOKUP(D128,POA!$A$3:$AU$103,3,FALSE)</f>
        <v>01 - Administración Central</v>
      </c>
      <c r="H128" s="94">
        <f>+VLOOKUP(D128,POA!$A$3:$AU$103,12,FALSE)</f>
        <v>570216</v>
      </c>
      <c r="I128" s="98">
        <f>+VLOOKUP(D128,POA!$A$3:$AU$103,15,FALSE)</f>
        <v>1</v>
      </c>
      <c r="J128" s="94">
        <f>+VLOOKUP(D128,POA!$A$3:$AU$103,14,FALSE)</f>
        <v>1701</v>
      </c>
      <c r="K128" s="44">
        <v>-100</v>
      </c>
      <c r="L128" s="100" t="s">
        <v>13</v>
      </c>
      <c r="M128" s="101"/>
      <c r="N128" s="79"/>
      <c r="O128" s="102"/>
    </row>
    <row r="129" spans="1:15" s="20" customFormat="1" ht="14.4">
      <c r="A129" s="46">
        <v>2</v>
      </c>
      <c r="B129" s="95" t="s">
        <v>234</v>
      </c>
      <c r="C129" s="96">
        <v>45695</v>
      </c>
      <c r="D129" s="46">
        <v>29</v>
      </c>
      <c r="E129" s="97" t="str">
        <f>+VLOOKUP(D129,POA!$A$3:$AU$103,7,FALSE)</f>
        <v>Dirección de Talento Humano</v>
      </c>
      <c r="F129" s="97" t="str">
        <f>+VLOOKUP(D129,POA!$A$3:$AU$103,9,FALSE)</f>
        <v>Responsabilidad patronal</v>
      </c>
      <c r="G129" s="97" t="str">
        <f>+VLOOKUP(D129,POA!$A$3:$AU$103,3,FALSE)</f>
        <v>01 - Administración Central</v>
      </c>
      <c r="H129" s="94">
        <f>+VLOOKUP(D129,POA!$A$3:$AU$103,12,FALSE)</f>
        <v>570216</v>
      </c>
      <c r="I129" s="98">
        <f>+VLOOKUP(D129,POA!$A$3:$AU$103,15,FALSE)</f>
        <v>1</v>
      </c>
      <c r="J129" s="94">
        <f>+VLOOKUP(D129,POA!$A$3:$AU$103,14,FALSE)</f>
        <v>1701</v>
      </c>
      <c r="K129" s="44">
        <v>-100</v>
      </c>
      <c r="L129" s="100" t="s">
        <v>15</v>
      </c>
      <c r="M129" s="101"/>
      <c r="N129" s="79"/>
      <c r="O129" s="102"/>
    </row>
    <row r="130" spans="1:15" s="20" customFormat="1" ht="14.4">
      <c r="A130" s="46">
        <v>2</v>
      </c>
      <c r="B130" s="95" t="s">
        <v>234</v>
      </c>
      <c r="C130" s="96">
        <v>45695</v>
      </c>
      <c r="D130" s="46">
        <v>29</v>
      </c>
      <c r="E130" s="97" t="str">
        <f>+VLOOKUP(D130,POA!$A$3:$AU$103,7,FALSE)</f>
        <v>Dirección de Talento Humano</v>
      </c>
      <c r="F130" s="97" t="str">
        <f>+VLOOKUP(D130,POA!$A$3:$AU$103,9,FALSE)</f>
        <v>Responsabilidad patronal</v>
      </c>
      <c r="G130" s="97" t="str">
        <f>+VLOOKUP(D130,POA!$A$3:$AU$103,3,FALSE)</f>
        <v>01 - Administración Central</v>
      </c>
      <c r="H130" s="94">
        <f>+VLOOKUP(D130,POA!$A$3:$AU$103,12,FALSE)</f>
        <v>570216</v>
      </c>
      <c r="I130" s="98">
        <f>+VLOOKUP(D130,POA!$A$3:$AU$103,15,FALSE)</f>
        <v>1</v>
      </c>
      <c r="J130" s="94">
        <f>+VLOOKUP(D130,POA!$A$3:$AU$103,14,FALSE)</f>
        <v>1701</v>
      </c>
      <c r="K130" s="44">
        <v>-100</v>
      </c>
      <c r="L130" s="100" t="s">
        <v>17</v>
      </c>
      <c r="M130" s="101"/>
      <c r="N130" s="79"/>
      <c r="O130" s="102"/>
    </row>
    <row r="131" spans="1:15" s="20" customFormat="1" ht="14.4">
      <c r="A131" s="46">
        <v>2</v>
      </c>
      <c r="B131" s="95" t="s">
        <v>234</v>
      </c>
      <c r="C131" s="96">
        <v>45695</v>
      </c>
      <c r="D131" s="46">
        <v>29</v>
      </c>
      <c r="E131" s="97" t="str">
        <f>+VLOOKUP(D131,POA!$A$3:$AU$103,7,FALSE)</f>
        <v>Dirección de Talento Humano</v>
      </c>
      <c r="F131" s="97" t="str">
        <f>+VLOOKUP(D131,POA!$A$3:$AU$103,9,FALSE)</f>
        <v>Responsabilidad patronal</v>
      </c>
      <c r="G131" s="97" t="str">
        <f>+VLOOKUP(D131,POA!$A$3:$AU$103,3,FALSE)</f>
        <v>01 - Administración Central</v>
      </c>
      <c r="H131" s="94">
        <f>+VLOOKUP(D131,POA!$A$3:$AU$103,12,FALSE)</f>
        <v>570216</v>
      </c>
      <c r="I131" s="98">
        <f>+VLOOKUP(D131,POA!$A$3:$AU$103,15,FALSE)</f>
        <v>1</v>
      </c>
      <c r="J131" s="94">
        <f>+VLOOKUP(D131,POA!$A$3:$AU$103,14,FALSE)</f>
        <v>1701</v>
      </c>
      <c r="K131" s="44">
        <v>-100</v>
      </c>
      <c r="L131" s="100" t="s">
        <v>19</v>
      </c>
      <c r="M131" s="101"/>
      <c r="N131" s="79"/>
      <c r="O131" s="102"/>
    </row>
    <row r="132" spans="1:15" s="20" customFormat="1" ht="14.4">
      <c r="A132" s="46">
        <v>2</v>
      </c>
      <c r="B132" s="95" t="s">
        <v>234</v>
      </c>
      <c r="C132" s="96">
        <v>45695</v>
      </c>
      <c r="D132" s="46">
        <v>29</v>
      </c>
      <c r="E132" s="97" t="str">
        <f>+VLOOKUP(D132,POA!$A$3:$AU$103,7,FALSE)</f>
        <v>Dirección de Talento Humano</v>
      </c>
      <c r="F132" s="97" t="str">
        <f>+VLOOKUP(D132,POA!$A$3:$AU$103,9,FALSE)</f>
        <v>Responsabilidad patronal</v>
      </c>
      <c r="G132" s="97" t="str">
        <f>+VLOOKUP(D132,POA!$A$3:$AU$103,3,FALSE)</f>
        <v>01 - Administración Central</v>
      </c>
      <c r="H132" s="94">
        <f>+VLOOKUP(D132,POA!$A$3:$AU$103,12,FALSE)</f>
        <v>570216</v>
      </c>
      <c r="I132" s="98">
        <f>+VLOOKUP(D132,POA!$A$3:$AU$103,15,FALSE)</f>
        <v>1</v>
      </c>
      <c r="J132" s="94">
        <f>+VLOOKUP(D132,POA!$A$3:$AU$103,14,FALSE)</f>
        <v>1701</v>
      </c>
      <c r="K132" s="44">
        <v>-100</v>
      </c>
      <c r="L132" s="100" t="s">
        <v>21</v>
      </c>
      <c r="M132" s="101"/>
      <c r="N132" s="79"/>
      <c r="O132" s="102"/>
    </row>
    <row r="133" spans="1:15" s="20" customFormat="1" ht="14.4">
      <c r="A133" s="46">
        <v>2</v>
      </c>
      <c r="B133" s="95" t="s">
        <v>234</v>
      </c>
      <c r="C133" s="96">
        <v>45695</v>
      </c>
      <c r="D133" s="46">
        <v>29</v>
      </c>
      <c r="E133" s="97" t="str">
        <f>+VLOOKUP(D133,POA!$A$3:$AU$103,7,FALSE)</f>
        <v>Dirección de Talento Humano</v>
      </c>
      <c r="F133" s="97" t="str">
        <f>+VLOOKUP(D133,POA!$A$3:$AU$103,9,FALSE)</f>
        <v>Responsabilidad patronal</v>
      </c>
      <c r="G133" s="97" t="str">
        <f>+VLOOKUP(D133,POA!$A$3:$AU$103,3,FALSE)</f>
        <v>01 - Administración Central</v>
      </c>
      <c r="H133" s="94">
        <f>+VLOOKUP(D133,POA!$A$3:$AU$103,12,FALSE)</f>
        <v>570216</v>
      </c>
      <c r="I133" s="98">
        <f>+VLOOKUP(D133,POA!$A$3:$AU$103,15,FALSE)</f>
        <v>1</v>
      </c>
      <c r="J133" s="94">
        <f>+VLOOKUP(D133,POA!$A$3:$AU$103,14,FALSE)</f>
        <v>1701</v>
      </c>
      <c r="K133" s="44">
        <v>-100</v>
      </c>
      <c r="L133" s="100" t="s">
        <v>23</v>
      </c>
      <c r="M133" s="101"/>
      <c r="N133" s="79"/>
      <c r="O133" s="102"/>
    </row>
    <row r="134" spans="1:15" s="20" customFormat="1" ht="14.4">
      <c r="A134" s="46">
        <v>2</v>
      </c>
      <c r="B134" s="95" t="s">
        <v>234</v>
      </c>
      <c r="C134" s="96">
        <v>45695</v>
      </c>
      <c r="D134" s="46">
        <v>29</v>
      </c>
      <c r="E134" s="97" t="str">
        <f>+VLOOKUP(D134,POA!$A$3:$AU$103,7,FALSE)</f>
        <v>Dirección de Talento Humano</v>
      </c>
      <c r="F134" s="97" t="str">
        <f>+VLOOKUP(D134,POA!$A$3:$AU$103,9,FALSE)</f>
        <v>Responsabilidad patronal</v>
      </c>
      <c r="G134" s="97" t="str">
        <f>+VLOOKUP(D134,POA!$A$3:$AU$103,3,FALSE)</f>
        <v>01 - Administración Central</v>
      </c>
      <c r="H134" s="94">
        <f>+VLOOKUP(D134,POA!$A$3:$AU$103,12,FALSE)</f>
        <v>570216</v>
      </c>
      <c r="I134" s="98">
        <f>+VLOOKUP(D134,POA!$A$3:$AU$103,15,FALSE)</f>
        <v>1</v>
      </c>
      <c r="J134" s="94">
        <f>+VLOOKUP(D134,POA!$A$3:$AU$103,14,FALSE)</f>
        <v>1701</v>
      </c>
      <c r="K134" s="44">
        <v>-100</v>
      </c>
      <c r="L134" s="100" t="s">
        <v>25</v>
      </c>
      <c r="M134" s="101"/>
      <c r="N134" s="79"/>
      <c r="O134" s="102"/>
    </row>
    <row r="135" spans="1:15" s="20" customFormat="1" ht="14.4">
      <c r="A135" s="46">
        <v>2</v>
      </c>
      <c r="B135" s="95" t="s">
        <v>234</v>
      </c>
      <c r="C135" s="96">
        <v>45695</v>
      </c>
      <c r="D135" s="46">
        <v>29</v>
      </c>
      <c r="E135" s="97" t="str">
        <f>+VLOOKUP(D135,POA!$A$3:$AU$103,7,FALSE)</f>
        <v>Dirección de Talento Humano</v>
      </c>
      <c r="F135" s="97" t="str">
        <f>+VLOOKUP(D135,POA!$A$3:$AU$103,9,FALSE)</f>
        <v>Responsabilidad patronal</v>
      </c>
      <c r="G135" s="97" t="str">
        <f>+VLOOKUP(D135,POA!$A$3:$AU$103,3,FALSE)</f>
        <v>01 - Administración Central</v>
      </c>
      <c r="H135" s="94">
        <f>+VLOOKUP(D135,POA!$A$3:$AU$103,12,FALSE)</f>
        <v>570216</v>
      </c>
      <c r="I135" s="98">
        <f>+VLOOKUP(D135,POA!$A$3:$AU$103,15,FALSE)</f>
        <v>1</v>
      </c>
      <c r="J135" s="94">
        <f>+VLOOKUP(D135,POA!$A$3:$AU$103,14,FALSE)</f>
        <v>1701</v>
      </c>
      <c r="K135" s="44">
        <v>-100</v>
      </c>
      <c r="L135" s="100" t="s">
        <v>27</v>
      </c>
      <c r="M135" s="101"/>
      <c r="N135" s="79"/>
      <c r="O135" s="102"/>
    </row>
    <row r="136" spans="1:15" s="20" customFormat="1" ht="14.4">
      <c r="A136" s="46">
        <v>2</v>
      </c>
      <c r="B136" s="95" t="s">
        <v>234</v>
      </c>
      <c r="C136" s="96">
        <v>45695</v>
      </c>
      <c r="D136" s="46">
        <v>29</v>
      </c>
      <c r="E136" s="97" t="str">
        <f>+VLOOKUP(D136,POA!$A$3:$AU$103,7,FALSE)</f>
        <v>Dirección de Talento Humano</v>
      </c>
      <c r="F136" s="97" t="str">
        <f>+VLOOKUP(D136,POA!$A$3:$AU$103,9,FALSE)</f>
        <v>Responsabilidad patronal</v>
      </c>
      <c r="G136" s="97" t="str">
        <f>+VLOOKUP(D136,POA!$A$3:$AU$103,3,FALSE)</f>
        <v>01 - Administración Central</v>
      </c>
      <c r="H136" s="94">
        <f>+VLOOKUP(D136,POA!$A$3:$AU$103,12,FALSE)</f>
        <v>570216</v>
      </c>
      <c r="I136" s="98">
        <f>+VLOOKUP(D136,POA!$A$3:$AU$103,15,FALSE)</f>
        <v>1</v>
      </c>
      <c r="J136" s="94">
        <f>+VLOOKUP(D136,POA!$A$3:$AU$103,14,FALSE)</f>
        <v>1701</v>
      </c>
      <c r="K136" s="44">
        <v>-100</v>
      </c>
      <c r="L136" s="100" t="s">
        <v>29</v>
      </c>
      <c r="M136" s="101"/>
      <c r="N136" s="79"/>
      <c r="O136" s="102"/>
    </row>
    <row r="137" spans="1:15" s="20" customFormat="1" ht="14.4">
      <c r="A137" s="46">
        <v>2</v>
      </c>
      <c r="B137" s="95" t="s">
        <v>234</v>
      </c>
      <c r="C137" s="96">
        <v>45695</v>
      </c>
      <c r="D137" s="46">
        <v>29</v>
      </c>
      <c r="E137" s="97" t="str">
        <f>+VLOOKUP(D137,POA!$A$3:$AU$103,7,FALSE)</f>
        <v>Dirección de Talento Humano</v>
      </c>
      <c r="F137" s="97" t="str">
        <f>+VLOOKUP(D137,POA!$A$3:$AU$103,9,FALSE)</f>
        <v>Responsabilidad patronal</v>
      </c>
      <c r="G137" s="97" t="str">
        <f>+VLOOKUP(D137,POA!$A$3:$AU$103,3,FALSE)</f>
        <v>01 - Administración Central</v>
      </c>
      <c r="H137" s="94">
        <f>+VLOOKUP(D137,POA!$A$3:$AU$103,12,FALSE)</f>
        <v>570216</v>
      </c>
      <c r="I137" s="98">
        <f>+VLOOKUP(D137,POA!$A$3:$AU$103,15,FALSE)</f>
        <v>1</v>
      </c>
      <c r="J137" s="94">
        <f>+VLOOKUP(D137,POA!$A$3:$AU$103,14,FALSE)</f>
        <v>1701</v>
      </c>
      <c r="K137" s="44">
        <v>-100</v>
      </c>
      <c r="L137" s="100" t="s">
        <v>31</v>
      </c>
      <c r="M137" s="101"/>
      <c r="N137" s="79"/>
      <c r="O137" s="102"/>
    </row>
    <row r="138" spans="1:15" s="20" customFormat="1" ht="14.4">
      <c r="A138" s="46">
        <v>2</v>
      </c>
      <c r="B138" s="45" t="s">
        <v>238</v>
      </c>
      <c r="C138" s="47">
        <v>45700</v>
      </c>
      <c r="D138" s="46">
        <v>39</v>
      </c>
      <c r="E138" s="97" t="str">
        <f>+VLOOKUP(D138,POA!$A$3:$AU$103,7,FALSE)</f>
        <v>Dirección Administrativa</v>
      </c>
      <c r="F138" s="97" t="str">
        <f>+VLOOKUP(D138,POA!$A$3:$AU$103,9,FALSE)</f>
        <v>Honorarios</v>
      </c>
      <c r="G138" s="97" t="str">
        <f>+VLOOKUP(D138,POA!$A$3:$AU$103,3,FALSE)</f>
        <v>82 - Formación y gestión académica</v>
      </c>
      <c r="H138" s="94">
        <f>+VLOOKUP(D138,POA!$A$3:$AU$103,12,FALSE)</f>
        <v>530606</v>
      </c>
      <c r="I138" s="98">
        <f>+VLOOKUP(D138,POA!$A$3:$AU$103,15,FALSE)</f>
        <v>2</v>
      </c>
      <c r="J138" s="94">
        <f>+VLOOKUP(D138,POA!$A$3:$AU$103,14,FALSE)</f>
        <v>1701</v>
      </c>
      <c r="K138" s="44">
        <v>-49955</v>
      </c>
      <c r="L138" s="100" t="s">
        <v>25</v>
      </c>
      <c r="M138" s="101" t="s">
        <v>99</v>
      </c>
      <c r="N138" s="79" t="s">
        <v>239</v>
      </c>
      <c r="O138" s="102"/>
    </row>
    <row r="139" spans="1:15" s="20" customFormat="1" ht="14.4">
      <c r="A139" s="46">
        <v>2</v>
      </c>
      <c r="B139" s="45" t="s">
        <v>238</v>
      </c>
      <c r="C139" s="47">
        <v>45700</v>
      </c>
      <c r="D139" s="46">
        <v>46</v>
      </c>
      <c r="E139" s="97" t="str">
        <f>+VLOOKUP(D139,POA!$A$3:$AU$103,7,FALSE)</f>
        <v>Instituto de Lenguas Originarias y Extranjeras</v>
      </c>
      <c r="F139" s="97" t="str">
        <f>+VLOOKUP(D139,POA!$A$3:$AU$103,9,FALSE)</f>
        <v>Contratación Civil de dos profesionales sin relación de dependencia “PARA EL DESARROLLO DEL MARCO NORMATIVO Y ESTATUTARIO Y RESTRUCTURA ACADÉMICA DEL INSTITUTO ACADEMICO DE IDIOMAS ORIGINARIOS Y EXTRANJEROS”</v>
      </c>
      <c r="G139" s="97" t="str">
        <f>+VLOOKUP(D139,POA!$A$3:$AU$103,3,FALSE)</f>
        <v>82 - Formación y gestión académica</v>
      </c>
      <c r="H139" s="94">
        <f>+VLOOKUP(D139,POA!$A$3:$AU$103,12,FALSE)</f>
        <v>530606</v>
      </c>
      <c r="I139" s="98">
        <f>+VLOOKUP(D139,POA!$A$3:$AU$103,15,FALSE)</f>
        <v>2</v>
      </c>
      <c r="J139" s="94">
        <f>+VLOOKUP(D139,POA!$A$3:$AU$103,14,FALSE)</f>
        <v>1701</v>
      </c>
      <c r="K139" s="44">
        <v>6555</v>
      </c>
      <c r="L139" s="100" t="s">
        <v>15</v>
      </c>
      <c r="M139" s="101" t="s">
        <v>98</v>
      </c>
      <c r="N139" s="79" t="s">
        <v>239</v>
      </c>
      <c r="O139" s="102"/>
    </row>
    <row r="140" spans="1:15" s="20" customFormat="1" ht="14.4">
      <c r="A140" s="46">
        <v>2</v>
      </c>
      <c r="B140" s="45" t="s">
        <v>238</v>
      </c>
      <c r="C140" s="47">
        <v>45700</v>
      </c>
      <c r="D140" s="46">
        <v>46</v>
      </c>
      <c r="E140" s="97" t="str">
        <f>+VLOOKUP(D140,POA!$A$3:$AU$103,7,FALSE)</f>
        <v>Instituto de Lenguas Originarias y Extranjeras</v>
      </c>
      <c r="F140" s="97" t="str">
        <f>+VLOOKUP(D140,POA!$A$3:$AU$103,9,FALSE)</f>
        <v>Contratación Civil de dos profesionales sin relación de dependencia “PARA EL DESARROLLO DEL MARCO NORMATIVO Y ESTATUTARIO Y RESTRUCTURA ACADÉMICA DEL INSTITUTO ACADEMICO DE IDIOMAS ORIGINARIOS Y EXTRANJEROS”</v>
      </c>
      <c r="G140" s="97" t="str">
        <f>+VLOOKUP(D140,POA!$A$3:$AU$103,3,FALSE)</f>
        <v>82 - Formación y gestión académica</v>
      </c>
      <c r="H140" s="94">
        <f>+VLOOKUP(D140,POA!$A$3:$AU$103,12,FALSE)</f>
        <v>530606</v>
      </c>
      <c r="I140" s="98">
        <f>+VLOOKUP(D140,POA!$A$3:$AU$103,15,FALSE)</f>
        <v>2</v>
      </c>
      <c r="J140" s="94">
        <f>+VLOOKUP(D140,POA!$A$3:$AU$103,14,FALSE)</f>
        <v>1701</v>
      </c>
      <c r="K140" s="44">
        <v>6555</v>
      </c>
      <c r="L140" s="100" t="s">
        <v>17</v>
      </c>
      <c r="M140" s="101" t="s">
        <v>98</v>
      </c>
      <c r="N140" s="79" t="s">
        <v>239</v>
      </c>
      <c r="O140" s="102"/>
    </row>
    <row r="141" spans="1:15" s="20" customFormat="1" ht="14.4">
      <c r="A141" s="46">
        <v>2</v>
      </c>
      <c r="B141" s="45" t="s">
        <v>238</v>
      </c>
      <c r="C141" s="47">
        <v>45700</v>
      </c>
      <c r="D141" s="46">
        <v>46</v>
      </c>
      <c r="E141" s="97" t="str">
        <f>+VLOOKUP(D141,POA!$A$3:$AU$103,7,FALSE)</f>
        <v>Instituto de Lenguas Originarias y Extranjeras</v>
      </c>
      <c r="F141" s="97" t="str">
        <f>+VLOOKUP(D141,POA!$A$3:$AU$103,9,FALSE)</f>
        <v>Contratación Civil de dos profesionales sin relación de dependencia “PARA EL DESARROLLO DEL MARCO NORMATIVO Y ESTATUTARIO Y RESTRUCTURA ACADÉMICA DEL INSTITUTO ACADEMICO DE IDIOMAS ORIGINARIOS Y EXTRANJEROS”</v>
      </c>
      <c r="G141" s="97" t="str">
        <f>+VLOOKUP(D141,POA!$A$3:$AU$103,3,FALSE)</f>
        <v>82 - Formación y gestión académica</v>
      </c>
      <c r="H141" s="94">
        <f>+VLOOKUP(D141,POA!$A$3:$AU$103,12,FALSE)</f>
        <v>530606</v>
      </c>
      <c r="I141" s="98">
        <f>+VLOOKUP(D141,POA!$A$3:$AU$103,15,FALSE)</f>
        <v>2</v>
      </c>
      <c r="J141" s="94">
        <f>+VLOOKUP(D141,POA!$A$3:$AU$103,14,FALSE)</f>
        <v>1701</v>
      </c>
      <c r="K141" s="44">
        <v>6555</v>
      </c>
      <c r="L141" s="100" t="s">
        <v>19</v>
      </c>
      <c r="M141" s="101" t="s">
        <v>98</v>
      </c>
      <c r="N141" s="79" t="s">
        <v>239</v>
      </c>
      <c r="O141" s="102"/>
    </row>
    <row r="142" spans="1:15" s="20" customFormat="1" ht="14.4">
      <c r="A142" s="46">
        <v>2</v>
      </c>
      <c r="B142" s="45" t="s">
        <v>238</v>
      </c>
      <c r="C142" s="47">
        <v>45700</v>
      </c>
      <c r="D142" s="46">
        <v>46</v>
      </c>
      <c r="E142" s="97" t="str">
        <f>+VLOOKUP(D142,POA!$A$3:$AU$103,7,FALSE)</f>
        <v>Instituto de Lenguas Originarias y Extranjeras</v>
      </c>
      <c r="F142" s="97" t="str">
        <f>+VLOOKUP(D142,POA!$A$3:$AU$103,9,FALSE)</f>
        <v>Contratación Civil de dos profesionales sin relación de dependencia “PARA EL DESARROLLO DEL MARCO NORMATIVO Y ESTATUTARIO Y RESTRUCTURA ACADÉMICA DEL INSTITUTO ACADEMICO DE IDIOMAS ORIGINARIOS Y EXTRANJEROS”</v>
      </c>
      <c r="G142" s="97" t="str">
        <f>+VLOOKUP(D142,POA!$A$3:$AU$103,3,FALSE)</f>
        <v>82 - Formación y gestión académica</v>
      </c>
      <c r="H142" s="94">
        <f>+VLOOKUP(D142,POA!$A$3:$AU$103,12,FALSE)</f>
        <v>530606</v>
      </c>
      <c r="I142" s="98">
        <f>+VLOOKUP(D142,POA!$A$3:$AU$103,15,FALSE)</f>
        <v>2</v>
      </c>
      <c r="J142" s="94">
        <f>+VLOOKUP(D142,POA!$A$3:$AU$103,14,FALSE)</f>
        <v>1701</v>
      </c>
      <c r="K142" s="44">
        <v>6555</v>
      </c>
      <c r="L142" s="100" t="s">
        <v>21</v>
      </c>
      <c r="M142" s="101" t="s">
        <v>98</v>
      </c>
      <c r="N142" s="79" t="s">
        <v>239</v>
      </c>
      <c r="O142" s="102"/>
    </row>
    <row r="143" spans="1:15" s="20" customFormat="1" ht="14.4">
      <c r="A143" s="46">
        <v>2</v>
      </c>
      <c r="B143" s="45" t="s">
        <v>238</v>
      </c>
      <c r="C143" s="47">
        <v>45700</v>
      </c>
      <c r="D143" s="46">
        <v>46</v>
      </c>
      <c r="E143" s="97" t="str">
        <f>+VLOOKUP(D143,POA!$A$3:$AU$103,7,FALSE)</f>
        <v>Instituto de Lenguas Originarias y Extranjeras</v>
      </c>
      <c r="F143" s="97" t="str">
        <f>+VLOOKUP(D143,POA!$A$3:$AU$103,9,FALSE)</f>
        <v>Contratación Civil de dos profesionales sin relación de dependencia “PARA EL DESARROLLO DEL MARCO NORMATIVO Y ESTATUTARIO Y RESTRUCTURA ACADÉMICA DEL INSTITUTO ACADEMICO DE IDIOMAS ORIGINARIOS Y EXTRANJEROS”</v>
      </c>
      <c r="G143" s="97" t="str">
        <f>+VLOOKUP(D143,POA!$A$3:$AU$103,3,FALSE)</f>
        <v>82 - Formación y gestión académica</v>
      </c>
      <c r="H143" s="94">
        <f>+VLOOKUP(D143,POA!$A$3:$AU$103,12,FALSE)</f>
        <v>530606</v>
      </c>
      <c r="I143" s="98">
        <f>+VLOOKUP(D143,POA!$A$3:$AU$103,15,FALSE)</f>
        <v>2</v>
      </c>
      <c r="J143" s="94">
        <f>+VLOOKUP(D143,POA!$A$3:$AU$103,14,FALSE)</f>
        <v>1701</v>
      </c>
      <c r="K143" s="44">
        <v>6555</v>
      </c>
      <c r="L143" s="100" t="s">
        <v>23</v>
      </c>
      <c r="M143" s="101" t="s">
        <v>98</v>
      </c>
      <c r="N143" s="79" t="s">
        <v>239</v>
      </c>
      <c r="O143" s="102"/>
    </row>
    <row r="144" spans="1:15" s="20" customFormat="1" ht="14.4">
      <c r="A144" s="46">
        <v>2</v>
      </c>
      <c r="B144" s="45" t="s">
        <v>238</v>
      </c>
      <c r="C144" s="47">
        <v>45700</v>
      </c>
      <c r="D144" s="46">
        <v>46</v>
      </c>
      <c r="E144" s="97" t="str">
        <f>+VLOOKUP(D144,POA!$A$3:$AU$103,7,FALSE)</f>
        <v>Instituto de Lenguas Originarias y Extranjeras</v>
      </c>
      <c r="F144" s="97" t="str">
        <f>+VLOOKUP(D144,POA!$A$3:$AU$103,9,FALSE)</f>
        <v>Contratación Civil de dos profesionales sin relación de dependencia “PARA EL DESARROLLO DEL MARCO NORMATIVO Y ESTATUTARIO Y RESTRUCTURA ACADÉMICA DEL INSTITUTO ACADEMICO DE IDIOMAS ORIGINARIOS Y EXTRANJEROS”</v>
      </c>
      <c r="G144" s="97" t="str">
        <f>+VLOOKUP(D144,POA!$A$3:$AU$103,3,FALSE)</f>
        <v>82 - Formación y gestión académica</v>
      </c>
      <c r="H144" s="94">
        <f>+VLOOKUP(D144,POA!$A$3:$AU$103,12,FALSE)</f>
        <v>530606</v>
      </c>
      <c r="I144" s="98">
        <f>+VLOOKUP(D144,POA!$A$3:$AU$103,15,FALSE)</f>
        <v>2</v>
      </c>
      <c r="J144" s="94">
        <f>+VLOOKUP(D144,POA!$A$3:$AU$103,14,FALSE)</f>
        <v>1701</v>
      </c>
      <c r="K144" s="44">
        <v>6555</v>
      </c>
      <c r="L144" s="100" t="s">
        <v>25</v>
      </c>
      <c r="M144" s="101" t="s">
        <v>98</v>
      </c>
      <c r="N144" s="79" t="s">
        <v>239</v>
      </c>
      <c r="O144" s="102"/>
    </row>
    <row r="145" spans="1:15" s="20" customFormat="1" ht="14.4">
      <c r="A145" s="46">
        <v>2</v>
      </c>
      <c r="B145" s="45" t="s">
        <v>238</v>
      </c>
      <c r="C145" s="47">
        <v>45700</v>
      </c>
      <c r="D145" s="46">
        <v>46</v>
      </c>
      <c r="E145" s="97" t="str">
        <f>+VLOOKUP(D145,POA!$A$3:$AU$103,7,FALSE)</f>
        <v>Instituto de Lenguas Originarias y Extranjeras</v>
      </c>
      <c r="F145" s="97" t="str">
        <f>+VLOOKUP(D145,POA!$A$3:$AU$103,9,FALSE)</f>
        <v>Contratación Civil de dos profesionales sin relación de dependencia “PARA EL DESARROLLO DEL MARCO NORMATIVO Y ESTATUTARIO Y RESTRUCTURA ACADÉMICA DEL INSTITUTO ACADEMICO DE IDIOMAS ORIGINARIOS Y EXTRANJEROS”</v>
      </c>
      <c r="G145" s="97" t="str">
        <f>+VLOOKUP(D145,POA!$A$3:$AU$103,3,FALSE)</f>
        <v>82 - Formación y gestión académica</v>
      </c>
      <c r="H145" s="94">
        <f>+VLOOKUP(D145,POA!$A$3:$AU$103,12,FALSE)</f>
        <v>530606</v>
      </c>
      <c r="I145" s="98">
        <f>+VLOOKUP(D145,POA!$A$3:$AU$103,15,FALSE)</f>
        <v>2</v>
      </c>
      <c r="J145" s="94">
        <f>+VLOOKUP(D145,POA!$A$3:$AU$103,14,FALSE)</f>
        <v>1701</v>
      </c>
      <c r="K145" s="44">
        <v>6555</v>
      </c>
      <c r="L145" s="100" t="s">
        <v>27</v>
      </c>
      <c r="M145" s="101" t="s">
        <v>98</v>
      </c>
      <c r="N145" s="79" t="s">
        <v>239</v>
      </c>
      <c r="O145" s="102"/>
    </row>
    <row r="146" spans="1:15" s="20" customFormat="1" ht="14.4">
      <c r="A146" s="46">
        <v>2</v>
      </c>
      <c r="B146" s="45" t="s">
        <v>238</v>
      </c>
      <c r="C146" s="47">
        <v>45700</v>
      </c>
      <c r="D146" s="46">
        <v>46</v>
      </c>
      <c r="E146" s="97" t="str">
        <f>+VLOOKUP(D146,POA!$A$3:$AU$103,7,FALSE)</f>
        <v>Instituto de Lenguas Originarias y Extranjeras</v>
      </c>
      <c r="F146" s="97" t="str">
        <f>+VLOOKUP(D146,POA!$A$3:$AU$103,9,FALSE)</f>
        <v>Contratación Civil de dos profesionales sin relación de dependencia “PARA EL DESARROLLO DEL MARCO NORMATIVO Y ESTATUTARIO Y RESTRUCTURA ACADÉMICA DEL INSTITUTO ACADEMICO DE IDIOMAS ORIGINARIOS Y EXTRANJEROS”</v>
      </c>
      <c r="G146" s="97" t="str">
        <f>+VLOOKUP(D146,POA!$A$3:$AU$103,3,FALSE)</f>
        <v>82 - Formación y gestión académica</v>
      </c>
      <c r="H146" s="94">
        <f>+VLOOKUP(D146,POA!$A$3:$AU$103,12,FALSE)</f>
        <v>530606</v>
      </c>
      <c r="I146" s="98">
        <f>+VLOOKUP(D146,POA!$A$3:$AU$103,15,FALSE)</f>
        <v>2</v>
      </c>
      <c r="J146" s="94">
        <f>+VLOOKUP(D146,POA!$A$3:$AU$103,14,FALSE)</f>
        <v>1701</v>
      </c>
      <c r="K146" s="44">
        <v>2035</v>
      </c>
      <c r="L146" s="100" t="s">
        <v>29</v>
      </c>
      <c r="M146" s="101" t="s">
        <v>98</v>
      </c>
      <c r="N146" s="79" t="s">
        <v>239</v>
      </c>
      <c r="O146" s="102"/>
    </row>
    <row r="147" spans="1:15" s="20" customFormat="1" ht="14.4">
      <c r="A147" s="46">
        <v>2</v>
      </c>
      <c r="B147" s="45" t="s">
        <v>238</v>
      </c>
      <c r="C147" s="47">
        <v>45700</v>
      </c>
      <c r="D147" s="46">
        <v>46</v>
      </c>
      <c r="E147" s="97" t="str">
        <f>+VLOOKUP(D147,POA!$A$3:$AU$103,7,FALSE)</f>
        <v>Instituto de Lenguas Originarias y Extranjeras</v>
      </c>
      <c r="F147" s="97" t="str">
        <f>+VLOOKUP(D147,POA!$A$3:$AU$103,9,FALSE)</f>
        <v>Contratación Civil de dos profesionales sin relación de dependencia “PARA EL DESARROLLO DEL MARCO NORMATIVO Y ESTATUTARIO Y RESTRUCTURA ACADÉMICA DEL INSTITUTO ACADEMICO DE IDIOMAS ORIGINARIOS Y EXTRANJEROS”</v>
      </c>
      <c r="G147" s="97" t="str">
        <f>+VLOOKUP(D147,POA!$A$3:$AU$103,3,FALSE)</f>
        <v>82 - Formación y gestión académica</v>
      </c>
      <c r="H147" s="94">
        <f>+VLOOKUP(D147,POA!$A$3:$AU$103,12,FALSE)</f>
        <v>530606</v>
      </c>
      <c r="I147" s="98">
        <f>+VLOOKUP(D147,POA!$A$3:$AU$103,15,FALSE)</f>
        <v>2</v>
      </c>
      <c r="J147" s="94">
        <f>+VLOOKUP(D147,POA!$A$3:$AU$103,14,FALSE)</f>
        <v>1701</v>
      </c>
      <c r="K147" s="44">
        <v>2035</v>
      </c>
      <c r="L147" s="100" t="s">
        <v>31</v>
      </c>
      <c r="M147" s="101" t="s">
        <v>98</v>
      </c>
      <c r="N147" s="79" t="s">
        <v>239</v>
      </c>
      <c r="O147" s="102"/>
    </row>
    <row r="148" spans="1:15" s="20" customFormat="1" ht="14.4">
      <c r="A148" s="46">
        <v>2</v>
      </c>
      <c r="B148" s="45" t="s">
        <v>243</v>
      </c>
      <c r="C148" s="47">
        <v>45335</v>
      </c>
      <c r="D148" s="46">
        <v>47</v>
      </c>
      <c r="E148" s="97" t="str">
        <f>+VLOOKUP(D148,POA!$A$3:$AU$103,7,FALSE)</f>
        <v>Dirección Administrativa</v>
      </c>
      <c r="F148" s="97" t="str">
        <f>+VLOOKUP(D148,POA!$A$3:$AU$103,9,FALSE)</f>
        <v>Para financiar actividades</v>
      </c>
      <c r="G148" s="97" t="str">
        <f>+VLOOKUP(D148,POA!$A$3:$AU$103,3,FALSE)</f>
        <v>01 - Administración Central</v>
      </c>
      <c r="H148" s="94">
        <f>+VLOOKUP(D148,POA!$A$3:$AU$103,12,FALSE)</f>
        <v>530209</v>
      </c>
      <c r="I148" s="98">
        <f>+VLOOKUP(D148,POA!$A$3:$AU$103,15,FALSE)</f>
        <v>1</v>
      </c>
      <c r="J148" s="94">
        <f>+VLOOKUP(D148,POA!$A$3:$AU$103,14,FALSE)</f>
        <v>1701</v>
      </c>
      <c r="K148" s="44">
        <v>2873.94</v>
      </c>
      <c r="L148" s="100" t="s">
        <v>31</v>
      </c>
      <c r="M148" s="101" t="s">
        <v>64</v>
      </c>
      <c r="N148" s="79" t="s">
        <v>213</v>
      </c>
      <c r="O148" s="102"/>
    </row>
    <row r="149" spans="1:15" s="20" customFormat="1" ht="14.4">
      <c r="A149" s="46">
        <v>2</v>
      </c>
      <c r="B149" s="45" t="s">
        <v>243</v>
      </c>
      <c r="C149" s="47">
        <v>45705</v>
      </c>
      <c r="D149" s="46">
        <v>33</v>
      </c>
      <c r="E149" s="97" t="str">
        <f>+VLOOKUP(D149,POA!$A$3:$AU$103,7,FALSE)</f>
        <v>Vicerrectorado Académico, Intercultural y Comunitario</v>
      </c>
      <c r="F149" s="97" t="str">
        <f>+VLOOKUP(D149,POA!$A$3:$AU$103,9,FALSE)</f>
        <v>Viáticos al exterior</v>
      </c>
      <c r="G149" s="97" t="str">
        <f>+VLOOKUP(D149,POA!$A$3:$AU$103,3,FALSE)</f>
        <v>01 - Administración Central</v>
      </c>
      <c r="H149" s="94">
        <f>+VLOOKUP(D149,POA!$A$3:$AU$103,12,FALSE)</f>
        <v>530304</v>
      </c>
      <c r="I149" s="98">
        <f>+VLOOKUP(D149,POA!$A$3:$AU$103,15,FALSE)</f>
        <v>1</v>
      </c>
      <c r="J149" s="94">
        <f>+VLOOKUP(D149,POA!$A$3:$AU$103,14,FALSE)</f>
        <v>1701</v>
      </c>
      <c r="K149" s="44">
        <v>-2500</v>
      </c>
      <c r="L149" s="100" t="s">
        <v>17</v>
      </c>
      <c r="M149" s="101"/>
      <c r="N149" s="79" t="s">
        <v>242</v>
      </c>
      <c r="O149" s="102"/>
    </row>
    <row r="150" spans="1:15" s="20" customFormat="1" ht="14.4">
      <c r="A150" s="46">
        <v>2</v>
      </c>
      <c r="B150" s="45" t="s">
        <v>243</v>
      </c>
      <c r="C150" s="47">
        <v>45705</v>
      </c>
      <c r="D150" s="46">
        <v>33</v>
      </c>
      <c r="E150" s="97" t="str">
        <f>+VLOOKUP(D150,POA!$A$3:$AU$103,7,FALSE)</f>
        <v>Vicerrectorado Académico, Intercultural y Comunitario</v>
      </c>
      <c r="F150" s="97" t="str">
        <f>+VLOOKUP(D150,POA!$A$3:$AU$103,9,FALSE)</f>
        <v>Viáticos al exterior</v>
      </c>
      <c r="G150" s="97" t="str">
        <f>+VLOOKUP(D150,POA!$A$3:$AU$103,3,FALSE)</f>
        <v>01 - Administración Central</v>
      </c>
      <c r="H150" s="94">
        <f>+VLOOKUP(D150,POA!$A$3:$AU$103,12,FALSE)</f>
        <v>530304</v>
      </c>
      <c r="I150" s="98">
        <f>+VLOOKUP(D150,POA!$A$3:$AU$103,15,FALSE)</f>
        <v>1</v>
      </c>
      <c r="J150" s="94">
        <f>+VLOOKUP(D150,POA!$A$3:$AU$103,14,FALSE)</f>
        <v>1701</v>
      </c>
      <c r="K150" s="44">
        <v>-2500</v>
      </c>
      <c r="L150" s="100" t="s">
        <v>23</v>
      </c>
      <c r="M150" s="101"/>
      <c r="N150" s="79" t="s">
        <v>242</v>
      </c>
      <c r="O150" s="102"/>
    </row>
    <row r="151" spans="1:15" s="20" customFormat="1" ht="14.4">
      <c r="A151" s="46">
        <v>2</v>
      </c>
      <c r="B151" s="45" t="s">
        <v>243</v>
      </c>
      <c r="C151" s="47">
        <v>45705</v>
      </c>
      <c r="D151" s="46">
        <v>33</v>
      </c>
      <c r="E151" s="97" t="str">
        <f>+VLOOKUP(D151,POA!$A$3:$AU$103,7,FALSE)</f>
        <v>Vicerrectorado Académico, Intercultural y Comunitario</v>
      </c>
      <c r="F151" s="97" t="str">
        <f>+VLOOKUP(D151,POA!$A$3:$AU$103,9,FALSE)</f>
        <v>Viáticos al exterior</v>
      </c>
      <c r="G151" s="97" t="str">
        <f>+VLOOKUP(D151,POA!$A$3:$AU$103,3,FALSE)</f>
        <v>01 - Administración Central</v>
      </c>
      <c r="H151" s="94">
        <f>+VLOOKUP(D151,POA!$A$3:$AU$103,12,FALSE)</f>
        <v>530304</v>
      </c>
      <c r="I151" s="98">
        <f>+VLOOKUP(D151,POA!$A$3:$AU$103,15,FALSE)</f>
        <v>1</v>
      </c>
      <c r="J151" s="94">
        <f>+VLOOKUP(D151,POA!$A$3:$AU$103,14,FALSE)</f>
        <v>1701</v>
      </c>
      <c r="K151" s="44">
        <v>1808.4</v>
      </c>
      <c r="L151" s="100" t="s">
        <v>15</v>
      </c>
      <c r="M151" s="101"/>
      <c r="N151" s="79" t="s">
        <v>242</v>
      </c>
      <c r="O151" s="102"/>
    </row>
    <row r="152" spans="1:15" s="20" customFormat="1" ht="14.4">
      <c r="A152" s="46">
        <v>2</v>
      </c>
      <c r="B152" s="45" t="s">
        <v>243</v>
      </c>
      <c r="C152" s="47">
        <v>45705</v>
      </c>
      <c r="D152" s="46">
        <v>33</v>
      </c>
      <c r="E152" s="97" t="str">
        <f>+VLOOKUP(D152,POA!$A$3:$AU$103,7,FALSE)</f>
        <v>Vicerrectorado Académico, Intercultural y Comunitario</v>
      </c>
      <c r="F152" s="97" t="str">
        <f>+VLOOKUP(D152,POA!$A$3:$AU$103,9,FALSE)</f>
        <v>Viáticos al exterior</v>
      </c>
      <c r="G152" s="97" t="str">
        <f>+VLOOKUP(D152,POA!$A$3:$AU$103,3,FALSE)</f>
        <v>01 - Administración Central</v>
      </c>
      <c r="H152" s="94">
        <f>+VLOOKUP(D152,POA!$A$3:$AU$103,12,FALSE)</f>
        <v>530304</v>
      </c>
      <c r="I152" s="98">
        <f>+VLOOKUP(D152,POA!$A$3:$AU$103,15,FALSE)</f>
        <v>1</v>
      </c>
      <c r="J152" s="94">
        <f>+VLOOKUP(D152,POA!$A$3:$AU$103,14,FALSE)</f>
        <v>1701</v>
      </c>
      <c r="K152" s="44">
        <v>1755.6</v>
      </c>
      <c r="L152" s="100" t="s">
        <v>19</v>
      </c>
      <c r="M152" s="101"/>
      <c r="N152" s="79" t="s">
        <v>242</v>
      </c>
      <c r="O152" s="102"/>
    </row>
    <row r="153" spans="1:15" s="20" customFormat="1" ht="14.4">
      <c r="A153" s="46">
        <v>2</v>
      </c>
      <c r="B153" s="45" t="s">
        <v>243</v>
      </c>
      <c r="C153" s="47">
        <v>45705</v>
      </c>
      <c r="D153" s="46">
        <v>33</v>
      </c>
      <c r="E153" s="97" t="str">
        <f>+VLOOKUP(D153,POA!$A$3:$AU$103,7,FALSE)</f>
        <v>Vicerrectorado Académico, Intercultural y Comunitario</v>
      </c>
      <c r="F153" s="97" t="str">
        <f>+VLOOKUP(D153,POA!$A$3:$AU$103,9,FALSE)</f>
        <v>Viáticos al exterior</v>
      </c>
      <c r="G153" s="97" t="str">
        <f>+VLOOKUP(D153,POA!$A$3:$AU$103,3,FALSE)</f>
        <v>01 - Administración Central</v>
      </c>
      <c r="H153" s="94">
        <f>+VLOOKUP(D153,POA!$A$3:$AU$103,12,FALSE)</f>
        <v>530304</v>
      </c>
      <c r="I153" s="98">
        <f>+VLOOKUP(D153,POA!$A$3:$AU$103,15,FALSE)</f>
        <v>1</v>
      </c>
      <c r="J153" s="94">
        <f>+VLOOKUP(D153,POA!$A$3:$AU$103,14,FALSE)</f>
        <v>1701</v>
      </c>
      <c r="K153" s="44">
        <v>1029.5999999999999</v>
      </c>
      <c r="L153" s="100" t="s">
        <v>25</v>
      </c>
      <c r="M153" s="101"/>
      <c r="N153" s="79" t="s">
        <v>242</v>
      </c>
      <c r="O153" s="102"/>
    </row>
    <row r="154" spans="1:15" s="20" customFormat="1" ht="14.4">
      <c r="A154" s="46">
        <v>2</v>
      </c>
      <c r="B154" s="45" t="s">
        <v>243</v>
      </c>
      <c r="C154" s="47">
        <v>45705</v>
      </c>
      <c r="D154" s="46">
        <v>33</v>
      </c>
      <c r="E154" s="97" t="str">
        <f>+VLOOKUP(D154,POA!$A$3:$AU$103,7,FALSE)</f>
        <v>Vicerrectorado Académico, Intercultural y Comunitario</v>
      </c>
      <c r="F154" s="97" t="str">
        <f>+VLOOKUP(D154,POA!$A$3:$AU$103,9,FALSE)</f>
        <v>Viáticos al exterior</v>
      </c>
      <c r="G154" s="97" t="str">
        <f>+VLOOKUP(D154,POA!$A$3:$AU$103,3,FALSE)</f>
        <v>01 - Administración Central</v>
      </c>
      <c r="H154" s="94">
        <f>+VLOOKUP(D154,POA!$A$3:$AU$103,12,FALSE)</f>
        <v>530304</v>
      </c>
      <c r="I154" s="98">
        <f>+VLOOKUP(D154,POA!$A$3:$AU$103,15,FALSE)</f>
        <v>1</v>
      </c>
      <c r="J154" s="94">
        <f>+VLOOKUP(D154,POA!$A$3:$AU$103,14,FALSE)</f>
        <v>1701</v>
      </c>
      <c r="K154" s="44">
        <v>-2000</v>
      </c>
      <c r="L154" s="100" t="s">
        <v>29</v>
      </c>
      <c r="M154" s="101"/>
      <c r="N154" s="79" t="s">
        <v>242</v>
      </c>
      <c r="O154" s="102"/>
    </row>
    <row r="155" spans="1:15" s="20" customFormat="1" ht="14.4">
      <c r="A155" s="46">
        <v>2</v>
      </c>
      <c r="B155" s="45" t="s">
        <v>243</v>
      </c>
      <c r="C155" s="47">
        <v>45705</v>
      </c>
      <c r="D155" s="46">
        <v>32</v>
      </c>
      <c r="E155" s="97" t="str">
        <f>+VLOOKUP(D155,POA!$A$3:$AU$103,7,FALSE)</f>
        <v>Vicerrectorado Académico, Intercultural y Comunitario</v>
      </c>
      <c r="F155" s="97" t="str">
        <f>+VLOOKUP(D155,POA!$A$3:$AU$103,9,FALSE)</f>
        <v>Viáticos al interior</v>
      </c>
      <c r="G155" s="97" t="str">
        <f>+VLOOKUP(D155,POA!$A$3:$AU$103,3,FALSE)</f>
        <v>01 - Administración Central</v>
      </c>
      <c r="H155" s="94">
        <f>+VLOOKUP(D155,POA!$A$3:$AU$103,12,FALSE)</f>
        <v>530303</v>
      </c>
      <c r="I155" s="98">
        <f>+VLOOKUP(D155,POA!$A$3:$AU$103,15,FALSE)</f>
        <v>1</v>
      </c>
      <c r="J155" s="94">
        <f>+VLOOKUP(D155,POA!$A$3:$AU$103,14,FALSE)</f>
        <v>1701</v>
      </c>
      <c r="K155" s="44">
        <v>-540</v>
      </c>
      <c r="L155" s="100" t="s">
        <v>13</v>
      </c>
      <c r="M155" s="101"/>
      <c r="N155" s="79"/>
      <c r="O155" s="102"/>
    </row>
    <row r="156" spans="1:15" s="20" customFormat="1" ht="14.4">
      <c r="A156" s="46">
        <v>2</v>
      </c>
      <c r="B156" s="45" t="s">
        <v>243</v>
      </c>
      <c r="C156" s="47">
        <v>45705</v>
      </c>
      <c r="D156" s="46">
        <v>32</v>
      </c>
      <c r="E156" s="97" t="str">
        <f>+VLOOKUP(D156,POA!$A$3:$AU$103,7,FALSE)</f>
        <v>Vicerrectorado Académico, Intercultural y Comunitario</v>
      </c>
      <c r="F156" s="97" t="str">
        <f>+VLOOKUP(D156,POA!$A$3:$AU$103,9,FALSE)</f>
        <v>Viáticos al interior</v>
      </c>
      <c r="G156" s="97" t="str">
        <f>+VLOOKUP(D156,POA!$A$3:$AU$103,3,FALSE)</f>
        <v>01 - Administración Central</v>
      </c>
      <c r="H156" s="94">
        <f>+VLOOKUP(D156,POA!$A$3:$AU$103,12,FALSE)</f>
        <v>530303</v>
      </c>
      <c r="I156" s="98">
        <f>+VLOOKUP(D156,POA!$A$3:$AU$103,15,FALSE)</f>
        <v>1</v>
      </c>
      <c r="J156" s="94">
        <f>+VLOOKUP(D156,POA!$A$3:$AU$103,14,FALSE)</f>
        <v>1701</v>
      </c>
      <c r="K156" s="44">
        <v>260</v>
      </c>
      <c r="L156" s="100" t="s">
        <v>15</v>
      </c>
      <c r="M156" s="101"/>
      <c r="N156" s="79"/>
      <c r="O156" s="102"/>
    </row>
    <row r="157" spans="1:15" s="20" customFormat="1" ht="14.4">
      <c r="A157" s="46">
        <v>2</v>
      </c>
      <c r="B157" s="45" t="s">
        <v>243</v>
      </c>
      <c r="C157" s="47">
        <v>45705</v>
      </c>
      <c r="D157" s="46">
        <v>32</v>
      </c>
      <c r="E157" s="97" t="str">
        <f>+VLOOKUP(D157,POA!$A$3:$AU$103,7,FALSE)</f>
        <v>Vicerrectorado Académico, Intercultural y Comunitario</v>
      </c>
      <c r="F157" s="97" t="str">
        <f>+VLOOKUP(D157,POA!$A$3:$AU$103,9,FALSE)</f>
        <v>Viáticos al interior</v>
      </c>
      <c r="G157" s="97" t="str">
        <f>+VLOOKUP(D157,POA!$A$3:$AU$103,3,FALSE)</f>
        <v>01 - Administración Central</v>
      </c>
      <c r="H157" s="94">
        <f>+VLOOKUP(D157,POA!$A$3:$AU$103,12,FALSE)</f>
        <v>530303</v>
      </c>
      <c r="I157" s="98">
        <f>+VLOOKUP(D157,POA!$A$3:$AU$103,15,FALSE)</f>
        <v>1</v>
      </c>
      <c r="J157" s="94">
        <f>+VLOOKUP(D157,POA!$A$3:$AU$103,14,FALSE)</f>
        <v>1701</v>
      </c>
      <c r="K157" s="44">
        <v>-540</v>
      </c>
      <c r="L157" s="100" t="s">
        <v>17</v>
      </c>
      <c r="M157" s="101"/>
      <c r="N157" s="79"/>
      <c r="O157" s="102"/>
    </row>
    <row r="158" spans="1:15" s="20" customFormat="1" ht="14.4">
      <c r="A158" s="46">
        <v>2</v>
      </c>
      <c r="B158" s="45" t="s">
        <v>243</v>
      </c>
      <c r="C158" s="47">
        <v>45705</v>
      </c>
      <c r="D158" s="46">
        <v>32</v>
      </c>
      <c r="E158" s="97" t="str">
        <f>+VLOOKUP(D158,POA!$A$3:$AU$103,7,FALSE)</f>
        <v>Vicerrectorado Académico, Intercultural y Comunitario</v>
      </c>
      <c r="F158" s="97" t="str">
        <f>+VLOOKUP(D158,POA!$A$3:$AU$103,9,FALSE)</f>
        <v>Viáticos al interior</v>
      </c>
      <c r="G158" s="97" t="str">
        <f>+VLOOKUP(D158,POA!$A$3:$AU$103,3,FALSE)</f>
        <v>01 - Administración Central</v>
      </c>
      <c r="H158" s="94">
        <f>+VLOOKUP(D158,POA!$A$3:$AU$103,12,FALSE)</f>
        <v>530303</v>
      </c>
      <c r="I158" s="98">
        <f>+VLOOKUP(D158,POA!$A$3:$AU$103,15,FALSE)</f>
        <v>1</v>
      </c>
      <c r="J158" s="94">
        <f>+VLOOKUP(D158,POA!$A$3:$AU$103,14,FALSE)</f>
        <v>1701</v>
      </c>
      <c r="K158" s="44">
        <v>260</v>
      </c>
      <c r="L158" s="100" t="s">
        <v>19</v>
      </c>
      <c r="M158" s="101"/>
      <c r="N158" s="79"/>
      <c r="O158" s="102"/>
    </row>
    <row r="159" spans="1:15" s="20" customFormat="1" ht="14.4">
      <c r="A159" s="46">
        <v>2</v>
      </c>
      <c r="B159" s="45" t="s">
        <v>243</v>
      </c>
      <c r="C159" s="47">
        <v>45705</v>
      </c>
      <c r="D159" s="46">
        <v>32</v>
      </c>
      <c r="E159" s="97" t="str">
        <f>+VLOOKUP(D159,POA!$A$3:$AU$103,7,FALSE)</f>
        <v>Vicerrectorado Académico, Intercultural y Comunitario</v>
      </c>
      <c r="F159" s="97" t="str">
        <f>+VLOOKUP(D159,POA!$A$3:$AU$103,9,FALSE)</f>
        <v>Viáticos al interior</v>
      </c>
      <c r="G159" s="97" t="str">
        <f>+VLOOKUP(D159,POA!$A$3:$AU$103,3,FALSE)</f>
        <v>01 - Administración Central</v>
      </c>
      <c r="H159" s="94">
        <f>+VLOOKUP(D159,POA!$A$3:$AU$103,12,FALSE)</f>
        <v>530303</v>
      </c>
      <c r="I159" s="98">
        <f>+VLOOKUP(D159,POA!$A$3:$AU$103,15,FALSE)</f>
        <v>1</v>
      </c>
      <c r="J159" s="94">
        <f>+VLOOKUP(D159,POA!$A$3:$AU$103,14,FALSE)</f>
        <v>1701</v>
      </c>
      <c r="K159" s="44">
        <v>-540</v>
      </c>
      <c r="L159" s="100" t="s">
        <v>21</v>
      </c>
      <c r="M159" s="101"/>
      <c r="N159" s="79"/>
      <c r="O159" s="102"/>
    </row>
    <row r="160" spans="1:15" s="20" customFormat="1" ht="14.4">
      <c r="A160" s="46">
        <v>2</v>
      </c>
      <c r="B160" s="45" t="s">
        <v>243</v>
      </c>
      <c r="C160" s="47">
        <v>45705</v>
      </c>
      <c r="D160" s="46">
        <v>32</v>
      </c>
      <c r="E160" s="97" t="str">
        <f>+VLOOKUP(D160,POA!$A$3:$AU$103,7,FALSE)</f>
        <v>Vicerrectorado Académico, Intercultural y Comunitario</v>
      </c>
      <c r="F160" s="97" t="str">
        <f>+VLOOKUP(D160,POA!$A$3:$AU$103,9,FALSE)</f>
        <v>Viáticos al interior</v>
      </c>
      <c r="G160" s="97" t="str">
        <f>+VLOOKUP(D160,POA!$A$3:$AU$103,3,FALSE)</f>
        <v>01 - Administración Central</v>
      </c>
      <c r="H160" s="94">
        <f>+VLOOKUP(D160,POA!$A$3:$AU$103,12,FALSE)</f>
        <v>530303</v>
      </c>
      <c r="I160" s="98">
        <f>+VLOOKUP(D160,POA!$A$3:$AU$103,15,FALSE)</f>
        <v>1</v>
      </c>
      <c r="J160" s="94">
        <f>+VLOOKUP(D160,POA!$A$3:$AU$103,14,FALSE)</f>
        <v>1701</v>
      </c>
      <c r="K160" s="44">
        <v>260</v>
      </c>
      <c r="L160" s="100" t="s">
        <v>23</v>
      </c>
      <c r="M160" s="101"/>
      <c r="N160" s="79"/>
      <c r="O160" s="102"/>
    </row>
    <row r="161" spans="1:15" s="20" customFormat="1" ht="14.4">
      <c r="A161" s="46">
        <v>2</v>
      </c>
      <c r="B161" s="45" t="s">
        <v>243</v>
      </c>
      <c r="C161" s="47">
        <v>45705</v>
      </c>
      <c r="D161" s="46">
        <v>32</v>
      </c>
      <c r="E161" s="97" t="str">
        <f>+VLOOKUP(D161,POA!$A$3:$AU$103,7,FALSE)</f>
        <v>Vicerrectorado Académico, Intercultural y Comunitario</v>
      </c>
      <c r="F161" s="97" t="str">
        <f>+VLOOKUP(D161,POA!$A$3:$AU$103,9,FALSE)</f>
        <v>Viáticos al interior</v>
      </c>
      <c r="G161" s="97" t="str">
        <f>+VLOOKUP(D161,POA!$A$3:$AU$103,3,FALSE)</f>
        <v>01 - Administración Central</v>
      </c>
      <c r="H161" s="94">
        <f>+VLOOKUP(D161,POA!$A$3:$AU$103,12,FALSE)</f>
        <v>530303</v>
      </c>
      <c r="I161" s="98">
        <f>+VLOOKUP(D161,POA!$A$3:$AU$103,15,FALSE)</f>
        <v>1</v>
      </c>
      <c r="J161" s="94">
        <f>+VLOOKUP(D161,POA!$A$3:$AU$103,14,FALSE)</f>
        <v>1701</v>
      </c>
      <c r="K161" s="44">
        <v>-540</v>
      </c>
      <c r="L161" s="100" t="s">
        <v>25</v>
      </c>
      <c r="M161" s="101"/>
      <c r="N161" s="79"/>
      <c r="O161" s="102"/>
    </row>
    <row r="162" spans="1:15" s="20" customFormat="1" ht="14.4">
      <c r="A162" s="46">
        <v>2</v>
      </c>
      <c r="B162" s="45" t="s">
        <v>243</v>
      </c>
      <c r="C162" s="47">
        <v>45705</v>
      </c>
      <c r="D162" s="46">
        <v>32</v>
      </c>
      <c r="E162" s="97" t="str">
        <f>+VLOOKUP(D162,POA!$A$3:$AU$103,7,FALSE)</f>
        <v>Vicerrectorado Académico, Intercultural y Comunitario</v>
      </c>
      <c r="F162" s="97" t="str">
        <f>+VLOOKUP(D162,POA!$A$3:$AU$103,9,FALSE)</f>
        <v>Viáticos al interior</v>
      </c>
      <c r="G162" s="97" t="str">
        <f>+VLOOKUP(D162,POA!$A$3:$AU$103,3,FALSE)</f>
        <v>01 - Administración Central</v>
      </c>
      <c r="H162" s="94">
        <f>+VLOOKUP(D162,POA!$A$3:$AU$103,12,FALSE)</f>
        <v>530303</v>
      </c>
      <c r="I162" s="98">
        <f>+VLOOKUP(D162,POA!$A$3:$AU$103,15,FALSE)</f>
        <v>1</v>
      </c>
      <c r="J162" s="94">
        <f>+VLOOKUP(D162,POA!$A$3:$AU$103,14,FALSE)</f>
        <v>1701</v>
      </c>
      <c r="K162" s="44">
        <v>260</v>
      </c>
      <c r="L162" s="100" t="s">
        <v>27</v>
      </c>
      <c r="M162" s="101"/>
      <c r="N162" s="79"/>
      <c r="O162" s="102"/>
    </row>
    <row r="163" spans="1:15" s="20" customFormat="1" ht="14.4">
      <c r="A163" s="46">
        <v>2</v>
      </c>
      <c r="B163" s="45" t="s">
        <v>243</v>
      </c>
      <c r="C163" s="47">
        <v>45705</v>
      </c>
      <c r="D163" s="46">
        <v>32</v>
      </c>
      <c r="E163" s="97" t="str">
        <f>+VLOOKUP(D163,POA!$A$3:$AU$103,7,FALSE)</f>
        <v>Vicerrectorado Académico, Intercultural y Comunitario</v>
      </c>
      <c r="F163" s="97" t="str">
        <f>+VLOOKUP(D163,POA!$A$3:$AU$103,9,FALSE)</f>
        <v>Viáticos al interior</v>
      </c>
      <c r="G163" s="97" t="str">
        <f>+VLOOKUP(D163,POA!$A$3:$AU$103,3,FALSE)</f>
        <v>01 - Administración Central</v>
      </c>
      <c r="H163" s="94">
        <f>+VLOOKUP(D163,POA!$A$3:$AU$103,12,FALSE)</f>
        <v>530303</v>
      </c>
      <c r="I163" s="98">
        <f>+VLOOKUP(D163,POA!$A$3:$AU$103,15,FALSE)</f>
        <v>1</v>
      </c>
      <c r="J163" s="94">
        <f>+VLOOKUP(D163,POA!$A$3:$AU$103,14,FALSE)</f>
        <v>1701</v>
      </c>
      <c r="K163" s="44">
        <v>-540</v>
      </c>
      <c r="L163" s="100" t="s">
        <v>29</v>
      </c>
      <c r="M163" s="101"/>
      <c r="N163" s="79"/>
      <c r="O163" s="102"/>
    </row>
    <row r="164" spans="1:15" s="20" customFormat="1" ht="14.4">
      <c r="A164" s="46">
        <v>2</v>
      </c>
      <c r="B164" s="45" t="s">
        <v>243</v>
      </c>
      <c r="C164" s="47">
        <v>45705</v>
      </c>
      <c r="D164" s="46">
        <v>32</v>
      </c>
      <c r="E164" s="97" t="str">
        <f>+VLOOKUP(D164,POA!$A$3:$AU$103,7,FALSE)</f>
        <v>Vicerrectorado Académico, Intercultural y Comunitario</v>
      </c>
      <c r="F164" s="97" t="str">
        <f>+VLOOKUP(D164,POA!$A$3:$AU$103,9,FALSE)</f>
        <v>Viáticos al interior</v>
      </c>
      <c r="G164" s="97" t="str">
        <f>+VLOOKUP(D164,POA!$A$3:$AU$103,3,FALSE)</f>
        <v>01 - Administración Central</v>
      </c>
      <c r="H164" s="94">
        <f>+VLOOKUP(D164,POA!$A$3:$AU$103,12,FALSE)</f>
        <v>530303</v>
      </c>
      <c r="I164" s="98">
        <f>+VLOOKUP(D164,POA!$A$3:$AU$103,15,FALSE)</f>
        <v>1</v>
      </c>
      <c r="J164" s="94">
        <f>+VLOOKUP(D164,POA!$A$3:$AU$103,14,FALSE)</f>
        <v>1701</v>
      </c>
      <c r="K164" s="44">
        <v>260</v>
      </c>
      <c r="L164" s="100" t="s">
        <v>31</v>
      </c>
      <c r="M164" s="101"/>
      <c r="N164" s="79"/>
      <c r="O164" s="102"/>
    </row>
    <row r="165" spans="1:15" s="20" customFormat="1" ht="14.4">
      <c r="A165" s="46">
        <v>2</v>
      </c>
      <c r="B165" s="45" t="s">
        <v>243</v>
      </c>
      <c r="C165" s="47">
        <v>45705</v>
      </c>
      <c r="D165" s="46">
        <v>48</v>
      </c>
      <c r="E165" s="97" t="str">
        <f>+VLOOKUP(D165,POA!$A$3:$AU$103,7,FALSE)</f>
        <v>Dirección de Bibliotecas y Centros de Documentación</v>
      </c>
      <c r="F165" s="97" t="str">
        <f>+VLOOKUP(D165,POA!$A$3:$AU$103,9,FALSE)</f>
        <v>Contratación del servicio de suscripción anual a la plataforma para acceso al servicio de préstamo interbibliotecario entre universidades y escuelas politécnicas del Ecuador</v>
      </c>
      <c r="G165" s="97" t="str">
        <f>+VLOOKUP(D165,POA!$A$3:$AU$103,3,FALSE)</f>
        <v>82 - Formación y gestión académica</v>
      </c>
      <c r="H165" s="94">
        <f>+VLOOKUP(D165,POA!$A$3:$AU$103,12,FALSE)</f>
        <v>530702</v>
      </c>
      <c r="I165" s="98">
        <f>+VLOOKUP(D165,POA!$A$3:$AU$103,15,FALSE)</f>
        <v>1</v>
      </c>
      <c r="J165" s="94">
        <f>+VLOOKUP(D165,POA!$A$3:$AU$103,14,FALSE)</f>
        <v>1701</v>
      </c>
      <c r="K165" s="44">
        <v>1545</v>
      </c>
      <c r="L165" s="100" t="s">
        <v>27</v>
      </c>
      <c r="M165" s="101" t="s">
        <v>98</v>
      </c>
      <c r="N165" s="79" t="s">
        <v>247</v>
      </c>
      <c r="O165" s="102"/>
    </row>
    <row r="166" spans="1:15" s="20" customFormat="1" ht="14.4">
      <c r="A166" s="46">
        <v>2</v>
      </c>
      <c r="B166" s="45" t="s">
        <v>243</v>
      </c>
      <c r="C166" s="47">
        <v>45705</v>
      </c>
      <c r="D166" s="46">
        <v>49</v>
      </c>
      <c r="E166" s="97" t="str">
        <f>+VLOOKUP(D166,POA!$A$3:$AU$103,7,FALSE)</f>
        <v>Dirección de Bienestar Universitario Intercultural y Comunitario</v>
      </c>
      <c r="F166" s="97" t="str">
        <f>+VLOOKUP(D166,POA!$A$3:$AU$103,9,FALSE)</f>
        <v>Contratación de una póliza para seguro de estudiantes de la Universidad Intercultural de las Nacionalidades y Pueblos Indígenas Amawtay Wasi</v>
      </c>
      <c r="G166" s="97" t="str">
        <f>+VLOOKUP(D166,POA!$A$3:$AU$103,3,FALSE)</f>
        <v>82 - Formación y gestión académica</v>
      </c>
      <c r="H166" s="94">
        <f>+VLOOKUP(D166,POA!$A$3:$AU$103,12,FALSE)</f>
        <v>570201</v>
      </c>
      <c r="I166" s="98">
        <f>+VLOOKUP(D166,POA!$A$3:$AU$103,15,FALSE)</f>
        <v>1</v>
      </c>
      <c r="J166" s="94">
        <f>+VLOOKUP(D166,POA!$A$3:$AU$103,14,FALSE)</f>
        <v>1701</v>
      </c>
      <c r="K166" s="44">
        <v>7200</v>
      </c>
      <c r="L166" s="100" t="s">
        <v>31</v>
      </c>
      <c r="M166" s="101" t="s">
        <v>98</v>
      </c>
      <c r="N166" s="79" t="s">
        <v>247</v>
      </c>
      <c r="O166" s="102"/>
    </row>
    <row r="167" spans="1:15" s="20" customFormat="1" ht="14.4">
      <c r="A167" s="46">
        <v>2</v>
      </c>
      <c r="B167" s="45" t="s">
        <v>252</v>
      </c>
      <c r="C167" s="47">
        <v>45706</v>
      </c>
      <c r="D167" s="46">
        <v>50</v>
      </c>
      <c r="E167" s="97" t="str">
        <f>+VLOOKUP(D167,POA!$A$3:$AU$103,7,FALSE)</f>
        <v>Dirección Administrativa</v>
      </c>
      <c r="F167" s="97" t="str">
        <f>+VLOOKUP(D167,POA!$A$3:$AU$103,9,FALSE)</f>
        <v>Contratacion del servicio de provisión de combustible para el parque automotor de la Universidad Intercultural de las Nacionalidades y Pueblos Indígenas Amawtay Wasi.</v>
      </c>
      <c r="G167" s="97" t="str">
        <f>+VLOOKUP(D167,POA!$A$3:$AU$103,3,FALSE)</f>
        <v>01 - Administración Central</v>
      </c>
      <c r="H167" s="94">
        <f>+VLOOKUP(D167,POA!$A$3:$AU$103,12,FALSE)</f>
        <v>530255</v>
      </c>
      <c r="I167" s="98">
        <f>+VLOOKUP(D167,POA!$A$3:$AU$103,15,FALSE)</f>
        <v>1</v>
      </c>
      <c r="J167" s="94">
        <f>+VLOOKUP(D167,POA!$A$3:$AU$103,14,FALSE)</f>
        <v>1701</v>
      </c>
      <c r="K167" s="44">
        <v>2000</v>
      </c>
      <c r="L167" s="100" t="s">
        <v>23</v>
      </c>
      <c r="M167" s="101" t="s">
        <v>98</v>
      </c>
      <c r="N167" s="79" t="s">
        <v>247</v>
      </c>
      <c r="O167" s="102"/>
    </row>
    <row r="168" spans="1:15" s="20" customFormat="1" ht="14.4">
      <c r="A168" s="46">
        <v>2</v>
      </c>
      <c r="B168" s="45" t="s">
        <v>252</v>
      </c>
      <c r="C168" s="47">
        <v>45706</v>
      </c>
      <c r="D168" s="46">
        <v>51</v>
      </c>
      <c r="E168" s="97" t="str">
        <f>+VLOOKUP(D168,POA!$A$3:$AU$103,7,FALSE)</f>
        <v>Dirección Administrativa</v>
      </c>
      <c r="F168" s="97" t="str">
        <f>+VLOOKUP(D168,POA!$A$3:$AU$103,9,FALSE)</f>
        <v xml:space="preserve">Reembolso de pasajes aéreos interior </v>
      </c>
      <c r="G168" s="97" t="str">
        <f>+VLOOKUP(D168,POA!$A$3:$AU$103,3,FALSE)</f>
        <v>01 - Administración Central</v>
      </c>
      <c r="H168" s="94">
        <f>+VLOOKUP(D168,POA!$A$3:$AU$103,12,FALSE)</f>
        <v>530301</v>
      </c>
      <c r="I168" s="98">
        <f>+VLOOKUP(D168,POA!$A$3:$AU$103,15,FALSE)</f>
        <v>1</v>
      </c>
      <c r="J168" s="94">
        <f>+VLOOKUP(D168,POA!$A$3:$AU$103,14,FALSE)</f>
        <v>1701</v>
      </c>
      <c r="K168" s="44">
        <v>1500</v>
      </c>
      <c r="L168" s="100" t="s">
        <v>15</v>
      </c>
      <c r="M168" s="101" t="s">
        <v>98</v>
      </c>
      <c r="N168" s="79"/>
      <c r="O168" s="102"/>
    </row>
    <row r="169" spans="1:15" s="20" customFormat="1" ht="14.4">
      <c r="A169" s="46">
        <v>2</v>
      </c>
      <c r="B169" s="45" t="s">
        <v>255</v>
      </c>
      <c r="C169" s="47">
        <v>45706</v>
      </c>
      <c r="D169" s="46">
        <v>38</v>
      </c>
      <c r="E169" s="97" t="str">
        <f>+VLOOKUP(D169,POA!$A$3:$AU$103,7,FALSE)</f>
        <v>Vicerrectorado de Gestión Comunitaria, Investigación y Vinculación con la Sociedad</v>
      </c>
      <c r="F169" s="97" t="str">
        <f>+VLOOKUP(D169,POA!$A$3:$AU$103,9,FALSE)</f>
        <v>Viáticos al exterior</v>
      </c>
      <c r="G169" s="97" t="str">
        <f>+VLOOKUP(D169,POA!$A$3:$AU$103,3,FALSE)</f>
        <v>01 - Administración Central</v>
      </c>
      <c r="H169" s="94">
        <f>+VLOOKUP(D169,POA!$A$3:$AU$103,12,FALSE)</f>
        <v>530304</v>
      </c>
      <c r="I169" s="98">
        <f>+VLOOKUP(D169,POA!$A$3:$AU$103,15,FALSE)</f>
        <v>1</v>
      </c>
      <c r="J169" s="94">
        <f>+VLOOKUP(D169,POA!$A$3:$AU$103,14,FALSE)</f>
        <v>1701</v>
      </c>
      <c r="K169" s="44">
        <v>-2300</v>
      </c>
      <c r="L169" s="100" t="s">
        <v>17</v>
      </c>
      <c r="M169" s="101" t="s">
        <v>99</v>
      </c>
      <c r="N169" s="79"/>
      <c r="O169" s="102"/>
    </row>
    <row r="170" spans="1:15" s="20" customFormat="1" ht="14.4">
      <c r="A170" s="46">
        <v>2</v>
      </c>
      <c r="B170" s="45" t="s">
        <v>255</v>
      </c>
      <c r="C170" s="47">
        <v>45706</v>
      </c>
      <c r="D170" s="46">
        <v>38</v>
      </c>
      <c r="E170" s="97" t="str">
        <f>+VLOOKUP(D170,POA!$A$3:$AU$103,7,FALSE)</f>
        <v>Vicerrectorado de Gestión Comunitaria, Investigación y Vinculación con la Sociedad</v>
      </c>
      <c r="F170" s="97" t="str">
        <f>+VLOOKUP(D170,POA!$A$3:$AU$103,9,FALSE)</f>
        <v>Viáticos al exterior</v>
      </c>
      <c r="G170" s="97" t="str">
        <f>+VLOOKUP(D170,POA!$A$3:$AU$103,3,FALSE)</f>
        <v>01 - Administración Central</v>
      </c>
      <c r="H170" s="94">
        <f>+VLOOKUP(D170,POA!$A$3:$AU$103,12,FALSE)</f>
        <v>530304</v>
      </c>
      <c r="I170" s="98">
        <f>+VLOOKUP(D170,POA!$A$3:$AU$103,15,FALSE)</f>
        <v>1</v>
      </c>
      <c r="J170" s="94">
        <f>+VLOOKUP(D170,POA!$A$3:$AU$103,14,FALSE)</f>
        <v>1701</v>
      </c>
      <c r="K170" s="44">
        <v>-2300</v>
      </c>
      <c r="L170" s="100" t="s">
        <v>23</v>
      </c>
      <c r="M170" s="101" t="s">
        <v>99</v>
      </c>
      <c r="N170" s="79"/>
      <c r="O170" s="102"/>
    </row>
    <row r="171" spans="1:15" s="20" customFormat="1" ht="14.4">
      <c r="A171" s="46">
        <v>2</v>
      </c>
      <c r="B171" s="45" t="s">
        <v>255</v>
      </c>
      <c r="C171" s="47">
        <v>45706</v>
      </c>
      <c r="D171" s="46">
        <v>38</v>
      </c>
      <c r="E171" s="97" t="str">
        <f>+VLOOKUP(D171,POA!$A$3:$AU$103,7,FALSE)</f>
        <v>Vicerrectorado de Gestión Comunitaria, Investigación y Vinculación con la Sociedad</v>
      </c>
      <c r="F171" s="97" t="str">
        <f>+VLOOKUP(D171,POA!$A$3:$AU$103,9,FALSE)</f>
        <v>Viáticos al exterior</v>
      </c>
      <c r="G171" s="97" t="str">
        <f>+VLOOKUP(D171,POA!$A$3:$AU$103,3,FALSE)</f>
        <v>01 - Administración Central</v>
      </c>
      <c r="H171" s="94">
        <f>+VLOOKUP(D171,POA!$A$3:$AU$103,12,FALSE)</f>
        <v>530304</v>
      </c>
      <c r="I171" s="98">
        <f>+VLOOKUP(D171,POA!$A$3:$AU$103,15,FALSE)</f>
        <v>1</v>
      </c>
      <c r="J171" s="94">
        <f>+VLOOKUP(D171,POA!$A$3:$AU$103,14,FALSE)</f>
        <v>1701</v>
      </c>
      <c r="K171" s="44">
        <v>-1700</v>
      </c>
      <c r="L171" s="100" t="s">
        <v>29</v>
      </c>
      <c r="M171" s="101" t="s">
        <v>99</v>
      </c>
      <c r="N171" s="79"/>
      <c r="O171" s="102"/>
    </row>
    <row r="172" spans="1:15" s="20" customFormat="1" ht="14.4">
      <c r="A172" s="46">
        <v>2</v>
      </c>
      <c r="B172" s="45" t="s">
        <v>255</v>
      </c>
      <c r="C172" s="47">
        <v>45706</v>
      </c>
      <c r="D172" s="46">
        <v>38</v>
      </c>
      <c r="E172" s="97" t="str">
        <f>+VLOOKUP(D172,POA!$A$3:$AU$103,7,FALSE)</f>
        <v>Vicerrectorado de Gestión Comunitaria, Investigación y Vinculación con la Sociedad</v>
      </c>
      <c r="F172" s="97" t="str">
        <f>+VLOOKUP(D172,POA!$A$3:$AU$103,9,FALSE)</f>
        <v>Viáticos al exterior</v>
      </c>
      <c r="G172" s="97" t="str">
        <f>+VLOOKUP(D172,POA!$A$3:$AU$103,3,FALSE)</f>
        <v>01 - Administración Central</v>
      </c>
      <c r="H172" s="94">
        <f>+VLOOKUP(D172,POA!$A$3:$AU$103,12,FALSE)</f>
        <v>530304</v>
      </c>
      <c r="I172" s="98">
        <f>+VLOOKUP(D172,POA!$A$3:$AU$103,15,FALSE)</f>
        <v>1</v>
      </c>
      <c r="J172" s="94">
        <f>+VLOOKUP(D172,POA!$A$3:$AU$103,14,FALSE)</f>
        <v>1701</v>
      </c>
      <c r="K172" s="44">
        <v>2670.8</v>
      </c>
      <c r="L172" s="100" t="s">
        <v>15</v>
      </c>
      <c r="M172" s="101"/>
      <c r="N172" s="79" t="s">
        <v>206</v>
      </c>
      <c r="O172" s="102"/>
    </row>
    <row r="173" spans="1:15" s="20" customFormat="1" ht="14.4">
      <c r="A173" s="46">
        <v>2</v>
      </c>
      <c r="B173" s="45" t="s">
        <v>255</v>
      </c>
      <c r="C173" s="47">
        <v>45706</v>
      </c>
      <c r="D173" s="46">
        <v>38</v>
      </c>
      <c r="E173" s="97" t="str">
        <f>+VLOOKUP(D173,POA!$A$3:$AU$103,7,FALSE)</f>
        <v>Vicerrectorado de Gestión Comunitaria, Investigación y Vinculación con la Sociedad</v>
      </c>
      <c r="F173" s="97" t="str">
        <f>+VLOOKUP(D173,POA!$A$3:$AU$103,9,FALSE)</f>
        <v>Viáticos al exterior</v>
      </c>
      <c r="G173" s="97" t="str">
        <f>+VLOOKUP(D173,POA!$A$3:$AU$103,3,FALSE)</f>
        <v>01 - Administración Central</v>
      </c>
      <c r="H173" s="94">
        <f>+VLOOKUP(D173,POA!$A$3:$AU$103,12,FALSE)</f>
        <v>530304</v>
      </c>
      <c r="I173" s="98">
        <f>+VLOOKUP(D173,POA!$A$3:$AU$103,15,FALSE)</f>
        <v>1</v>
      </c>
      <c r="J173" s="94">
        <f>+VLOOKUP(D173,POA!$A$3:$AU$103,14,FALSE)</f>
        <v>1701</v>
      </c>
      <c r="K173" s="44">
        <v>1254</v>
      </c>
      <c r="L173" s="100" t="s">
        <v>19</v>
      </c>
      <c r="M173" s="101"/>
      <c r="N173" s="79" t="s">
        <v>206</v>
      </c>
      <c r="O173" s="102"/>
    </row>
    <row r="174" spans="1:15" s="20" customFormat="1" ht="14.4">
      <c r="A174" s="46">
        <v>2</v>
      </c>
      <c r="B174" s="45"/>
      <c r="C174" s="47"/>
      <c r="D174" s="46">
        <v>2</v>
      </c>
      <c r="E174" s="97" t="str">
        <f>+VLOOKUP(D174,POA!$A$3:$AU$103,7,FALSE)</f>
        <v>Dirección Financiera</v>
      </c>
      <c r="F174" s="97" t="str">
        <f>+VLOOKUP(D174,POA!$A$3:$AU$103,9,FALSE)</f>
        <v>Comisiones bancarias</v>
      </c>
      <c r="G174" s="97" t="str">
        <f>+VLOOKUP(D174,POA!$A$3:$AU$103,3,FALSE)</f>
        <v>01 - Administración Central</v>
      </c>
      <c r="H174" s="94">
        <f>+VLOOKUP(D174,POA!$A$3:$AU$103,12,FALSE)</f>
        <v>570203</v>
      </c>
      <c r="I174" s="98">
        <f>+VLOOKUP(D174,POA!$A$3:$AU$103,15,FALSE)</f>
        <v>1</v>
      </c>
      <c r="J174" s="94">
        <f>+VLOOKUP(D174,POA!$A$3:$AU$103,14,FALSE)</f>
        <v>1701</v>
      </c>
      <c r="K174" s="44">
        <v>-17.440000000000001</v>
      </c>
      <c r="L174" s="100" t="s">
        <v>29</v>
      </c>
      <c r="M174" s="101" t="s">
        <v>99</v>
      </c>
      <c r="N174" s="79"/>
      <c r="O174" s="102"/>
    </row>
    <row r="175" spans="1:15" s="20" customFormat="1" ht="14.4">
      <c r="A175" s="46">
        <v>2</v>
      </c>
      <c r="B175" s="45"/>
      <c r="C175" s="47"/>
      <c r="D175" s="46">
        <v>29</v>
      </c>
      <c r="E175" s="97" t="str">
        <f>+VLOOKUP(D175,POA!$A$3:$AU$103,7,FALSE)</f>
        <v>Dirección de Talento Humano</v>
      </c>
      <c r="F175" s="97" t="str">
        <f>+VLOOKUP(D175,POA!$A$3:$AU$103,9,FALSE)</f>
        <v>Responsabilidad patronal</v>
      </c>
      <c r="G175" s="97" t="str">
        <f>+VLOOKUP(D175,POA!$A$3:$AU$103,3,FALSE)</f>
        <v>01 - Administración Central</v>
      </c>
      <c r="H175" s="94">
        <f>+VLOOKUP(D175,POA!$A$3:$AU$103,12,FALSE)</f>
        <v>570216</v>
      </c>
      <c r="I175" s="98">
        <f>+VLOOKUP(D175,POA!$A$3:$AU$103,15,FALSE)</f>
        <v>1</v>
      </c>
      <c r="J175" s="94">
        <f>+VLOOKUP(D175,POA!$A$3:$AU$103,14,FALSE)</f>
        <v>1701</v>
      </c>
      <c r="K175" s="44">
        <v>17.440000000000001</v>
      </c>
      <c r="L175" s="100" t="s">
        <v>11</v>
      </c>
      <c r="M175" s="101" t="s">
        <v>64</v>
      </c>
      <c r="N175" s="79"/>
      <c r="O175" s="102"/>
    </row>
    <row r="176" spans="1:15" s="20" customFormat="1" ht="14.4">
      <c r="A176" s="46">
        <v>3</v>
      </c>
      <c r="B176" s="45" t="s">
        <v>292</v>
      </c>
      <c r="C176" s="47">
        <v>45743</v>
      </c>
      <c r="D176" s="46">
        <v>52</v>
      </c>
      <c r="E176" s="97" t="str">
        <f>+VLOOKUP(D176,POA!$A$3:$AU$103,7,FALSE)</f>
        <v>Dirección de Talento Humano</v>
      </c>
      <c r="F176" s="97" t="str">
        <f>+VLOOKUP(D176,POA!$A$3:$AU$103,9,FALSE)</f>
        <v>Para pago del beneficio de guarderías</v>
      </c>
      <c r="G176" s="97" t="str">
        <f>+VLOOKUP(D176,POA!$A$3:$AU$103,3,FALSE)</f>
        <v>01 - Administración Central</v>
      </c>
      <c r="H176" s="94">
        <f>+VLOOKUP(D176,POA!$A$3:$AU$103,12,FALSE)</f>
        <v>530210</v>
      </c>
      <c r="I176" s="98">
        <f>+VLOOKUP(D176,POA!$A$3:$AU$103,15,FALSE)</f>
        <v>1</v>
      </c>
      <c r="J176" s="94">
        <f>+VLOOKUP(D176,POA!$A$3:$AU$103,14,FALSE)</f>
        <v>1701</v>
      </c>
      <c r="K176" s="44">
        <v>900</v>
      </c>
      <c r="L176" s="100" t="s">
        <v>15</v>
      </c>
      <c r="M176" s="101" t="s">
        <v>98</v>
      </c>
      <c r="N176" s="79"/>
      <c r="O176" s="102"/>
    </row>
    <row r="177" spans="1:15" s="20" customFormat="1" ht="14.4">
      <c r="A177" s="46">
        <v>3</v>
      </c>
      <c r="B177" s="45" t="s">
        <v>292</v>
      </c>
      <c r="C177" s="47">
        <v>45743</v>
      </c>
      <c r="D177" s="46">
        <v>52</v>
      </c>
      <c r="E177" s="97" t="str">
        <f>+VLOOKUP(D177,POA!$A$3:$AU$103,7,FALSE)</f>
        <v>Dirección de Talento Humano</v>
      </c>
      <c r="F177" s="97" t="str">
        <f>+VLOOKUP(D177,POA!$A$3:$AU$103,9,FALSE)</f>
        <v>Para pago del beneficio de guarderías</v>
      </c>
      <c r="G177" s="97" t="str">
        <f>+VLOOKUP(D177,POA!$A$3:$AU$103,3,FALSE)</f>
        <v>01 - Administración Central</v>
      </c>
      <c r="H177" s="94">
        <f>+VLOOKUP(D177,POA!$A$3:$AU$103,12,FALSE)</f>
        <v>530210</v>
      </c>
      <c r="I177" s="98">
        <f>+VLOOKUP(D177,POA!$A$3:$AU$103,15,FALSE)</f>
        <v>1</v>
      </c>
      <c r="J177" s="94">
        <f>+VLOOKUP(D177,POA!$A$3:$AU$103,14,FALSE)</f>
        <v>1701</v>
      </c>
      <c r="K177" s="44">
        <v>900</v>
      </c>
      <c r="L177" s="100" t="s">
        <v>17</v>
      </c>
      <c r="M177" s="101" t="s">
        <v>98</v>
      </c>
      <c r="N177" s="79"/>
      <c r="O177" s="102"/>
    </row>
    <row r="178" spans="1:15" s="20" customFormat="1" ht="14.4">
      <c r="A178" s="46">
        <v>3</v>
      </c>
      <c r="B178" s="45" t="s">
        <v>292</v>
      </c>
      <c r="C178" s="47">
        <v>45743</v>
      </c>
      <c r="D178" s="46">
        <v>52</v>
      </c>
      <c r="E178" s="97" t="str">
        <f>+VLOOKUP(D178,POA!$A$3:$AU$103,7,FALSE)</f>
        <v>Dirección de Talento Humano</v>
      </c>
      <c r="F178" s="97" t="str">
        <f>+VLOOKUP(D178,POA!$A$3:$AU$103,9,FALSE)</f>
        <v>Para pago del beneficio de guarderías</v>
      </c>
      <c r="G178" s="97" t="str">
        <f>+VLOOKUP(D178,POA!$A$3:$AU$103,3,FALSE)</f>
        <v>01 - Administración Central</v>
      </c>
      <c r="H178" s="94">
        <f>+VLOOKUP(D178,POA!$A$3:$AU$103,12,FALSE)</f>
        <v>530210</v>
      </c>
      <c r="I178" s="98">
        <f>+VLOOKUP(D178,POA!$A$3:$AU$103,15,FALSE)</f>
        <v>1</v>
      </c>
      <c r="J178" s="94">
        <f>+VLOOKUP(D178,POA!$A$3:$AU$103,14,FALSE)</f>
        <v>1701</v>
      </c>
      <c r="K178" s="44">
        <v>668.56</v>
      </c>
      <c r="L178" s="100" t="s">
        <v>19</v>
      </c>
      <c r="M178" s="101" t="s">
        <v>98</v>
      </c>
      <c r="N178" s="79"/>
      <c r="O178" s="102"/>
    </row>
    <row r="179" spans="1:15" s="20" customFormat="1" ht="14.4">
      <c r="A179" s="46">
        <v>3</v>
      </c>
      <c r="B179" s="45" t="s">
        <v>292</v>
      </c>
      <c r="C179" s="47">
        <v>45743</v>
      </c>
      <c r="D179" s="46">
        <v>47</v>
      </c>
      <c r="E179" s="97" t="str">
        <f>+VLOOKUP(D179,POA!$A$3:$AU$103,7,FALSE)</f>
        <v>Dirección Administrativa</v>
      </c>
      <c r="F179" s="97" t="str">
        <f>+VLOOKUP(D179,POA!$A$3:$AU$103,9,FALSE)</f>
        <v>Para financiar actividades</v>
      </c>
      <c r="G179" s="97" t="str">
        <f>+VLOOKUP(D179,POA!$A$3:$AU$103,3,FALSE)</f>
        <v>01 - Administración Central</v>
      </c>
      <c r="H179" s="94">
        <f>+VLOOKUP(D179,POA!$A$3:$AU$103,12,FALSE)</f>
        <v>530209</v>
      </c>
      <c r="I179" s="98">
        <f>+VLOOKUP(D179,POA!$A$3:$AU$103,15,FALSE)</f>
        <v>1</v>
      </c>
      <c r="J179" s="94">
        <f>+VLOOKUP(D179,POA!$A$3:$AU$103,14,FALSE)</f>
        <v>1701</v>
      </c>
      <c r="K179" s="44">
        <v>-2873.94</v>
      </c>
      <c r="L179" s="100" t="s">
        <v>31</v>
      </c>
      <c r="M179" s="101" t="s">
        <v>99</v>
      </c>
      <c r="N179" s="79" t="s">
        <v>289</v>
      </c>
      <c r="O179" s="102"/>
    </row>
    <row r="180" spans="1:15" s="20" customFormat="1" ht="14.4">
      <c r="A180" s="46">
        <v>3</v>
      </c>
      <c r="B180" s="45" t="s">
        <v>292</v>
      </c>
      <c r="C180" s="47">
        <v>45743</v>
      </c>
      <c r="D180" s="46">
        <v>53</v>
      </c>
      <c r="E180" s="97" t="str">
        <f>+VLOOKUP(D180,POA!$A$3:$AU$103,7,FALSE)</f>
        <v>Dirección de Talento Humano</v>
      </c>
      <c r="F180" s="97" t="str">
        <f>+VLOOKUP(D180,POA!$A$3:$AU$103,9,FALSE)</f>
        <v>Adquisición de ropa de trabajo para choferes de la Universidad Intercultural de las Nacionalidades y Pueblos Indígenas Amawtay Wasi</v>
      </c>
      <c r="G180" s="97" t="str">
        <f>+VLOOKUP(D180,POA!$A$3:$AU$103,3,FALSE)</f>
        <v>01 - Administración Central</v>
      </c>
      <c r="H180" s="94">
        <f>+VLOOKUP(D180,POA!$A$3:$AU$103,12,FALSE)</f>
        <v>530802</v>
      </c>
      <c r="I180" s="98">
        <f>+VLOOKUP(D180,POA!$A$3:$AU$103,15,FALSE)</f>
        <v>1</v>
      </c>
      <c r="J180" s="94">
        <f>+VLOOKUP(D180,POA!$A$3:$AU$103,14,FALSE)</f>
        <v>1701</v>
      </c>
      <c r="K180" s="44">
        <v>405.38</v>
      </c>
      <c r="L180" s="100" t="s">
        <v>19</v>
      </c>
      <c r="M180" s="101" t="s">
        <v>98</v>
      </c>
      <c r="N180" s="79"/>
      <c r="O180" s="102"/>
    </row>
    <row r="181" spans="1:15" s="20" customFormat="1" ht="14.4">
      <c r="A181" s="46">
        <v>4</v>
      </c>
      <c r="B181" s="45" t="s">
        <v>300</v>
      </c>
      <c r="C181" s="47">
        <v>45757</v>
      </c>
      <c r="D181" s="46">
        <v>35</v>
      </c>
      <c r="E181" s="97" t="str">
        <f>+VLOOKUP(D181,POA!$A$3:$AU$103,7,FALSE)</f>
        <v>Dirección de Relaciones Interinstitucionales e Internacionales</v>
      </c>
      <c r="F181" s="97" t="str">
        <f>+VLOOKUP(D181,POA!$A$3:$AU$103,9,FALSE)</f>
        <v>Viáticos al exterior</v>
      </c>
      <c r="G181" s="97" t="str">
        <f>+VLOOKUP(D181,POA!$A$3:$AU$103,3,FALSE)</f>
        <v>01 - Administración Central</v>
      </c>
      <c r="H181" s="94">
        <f>+VLOOKUP(D181,POA!$A$3:$AU$103,12,FALSE)</f>
        <v>530304</v>
      </c>
      <c r="I181" s="98">
        <f>+VLOOKUP(D181,POA!$A$3:$AU$103,15,FALSE)</f>
        <v>1</v>
      </c>
      <c r="J181" s="94">
        <f>+VLOOKUP(D181,POA!$A$3:$AU$103,14,FALSE)</f>
        <v>1701</v>
      </c>
      <c r="K181" s="44">
        <v>-1000</v>
      </c>
      <c r="L181" s="100" t="s">
        <v>17</v>
      </c>
      <c r="M181" s="101" t="s">
        <v>99</v>
      </c>
      <c r="N181" s="79" t="s">
        <v>293</v>
      </c>
      <c r="O181" s="102"/>
    </row>
    <row r="182" spans="1:15" s="20" customFormat="1" ht="14.4">
      <c r="A182" s="46">
        <v>4</v>
      </c>
      <c r="B182" s="45" t="s">
        <v>301</v>
      </c>
      <c r="C182" s="47">
        <v>45757</v>
      </c>
      <c r="D182" s="46">
        <v>54</v>
      </c>
      <c r="E182" s="97" t="str">
        <f>+VLOOKUP(D182,POA!$A$3:$AU$103,7,FALSE)</f>
        <v>Dirección Administrativa</v>
      </c>
      <c r="F182" s="97" t="str">
        <f>+VLOOKUP(D182,POA!$A$3:$AU$103,9,FALSE)</f>
        <v xml:space="preserve">Reembolso de pasajes aéreos al exterior </v>
      </c>
      <c r="G182" s="97" t="str">
        <f>+VLOOKUP(D182,POA!$A$3:$AU$103,3,FALSE)</f>
        <v>01 - Administración Central</v>
      </c>
      <c r="H182" s="94">
        <f>+VLOOKUP(D182,POA!$A$3:$AU$103,12,FALSE)</f>
        <v>530302</v>
      </c>
      <c r="I182" s="98">
        <f>+VLOOKUP(D182,POA!$A$3:$AU$103,15,FALSE)</f>
        <v>1</v>
      </c>
      <c r="J182" s="94">
        <f>+VLOOKUP(D182,POA!$A$3:$AU$103,14,FALSE)</f>
        <v>1701</v>
      </c>
      <c r="K182" s="44">
        <v>1000</v>
      </c>
      <c r="L182" s="100" t="s">
        <v>17</v>
      </c>
      <c r="M182" s="101" t="s">
        <v>64</v>
      </c>
      <c r="N182" s="79" t="s">
        <v>296</v>
      </c>
      <c r="O182" s="102"/>
    </row>
    <row r="183" spans="1:15" s="20" customFormat="1" ht="14.4">
      <c r="A183" s="46">
        <v>4</v>
      </c>
      <c r="B183" s="45" t="s">
        <v>297</v>
      </c>
      <c r="C183" s="47">
        <v>45756</v>
      </c>
      <c r="D183" s="46">
        <v>55</v>
      </c>
      <c r="E183" s="97" t="str">
        <f>+VLOOKUP(D183,POA!$A$3:$AU$103,7,FALSE)</f>
        <v>Dirección de Talento Humano</v>
      </c>
      <c r="F183" s="97" t="str">
        <f>+VLOOKUP(D183,POA!$A$3:$AU$103,9,FALSE)</f>
        <v>Pago de remuneración personal por subrogación</v>
      </c>
      <c r="G183" s="97" t="str">
        <f>+VLOOKUP(D183,POA!$A$3:$AU$103,3,FALSE)</f>
        <v>01 - Administración Central</v>
      </c>
      <c r="H183" s="94">
        <f>+VLOOKUP(D183,POA!$A$3:$AU$103,12,FALSE)</f>
        <v>510512</v>
      </c>
      <c r="I183" s="98">
        <f>+VLOOKUP(D183,POA!$A$3:$AU$103,15,FALSE)</f>
        <v>1</v>
      </c>
      <c r="J183" s="94">
        <f>+VLOOKUP(D183,POA!$A$3:$AU$103,14,FALSE)</f>
        <v>1701</v>
      </c>
      <c r="K183" s="44">
        <v>1000</v>
      </c>
      <c r="L183" s="100" t="s">
        <v>15</v>
      </c>
      <c r="M183" s="101" t="s">
        <v>64</v>
      </c>
      <c r="N183" s="79"/>
      <c r="O183" s="102"/>
    </row>
    <row r="184" spans="1:15" s="20" customFormat="1" ht="14.4">
      <c r="A184" s="46">
        <v>4</v>
      </c>
      <c r="B184" s="45" t="s">
        <v>297</v>
      </c>
      <c r="C184" s="47">
        <v>45756</v>
      </c>
      <c r="D184" s="46">
        <v>56</v>
      </c>
      <c r="E184" s="97" t="str">
        <f>+VLOOKUP(D184,POA!$A$3:$AU$103,7,FALSE)</f>
        <v>Dirección de Talento Humano</v>
      </c>
      <c r="F184" s="97" t="str">
        <f>+VLOOKUP(D184,POA!$A$3:$AU$103,9,FALSE)</f>
        <v>Pago de remuneración personal por subrogación</v>
      </c>
      <c r="G184" s="97" t="str">
        <f>+VLOOKUP(D184,POA!$A$3:$AU$103,3,FALSE)</f>
        <v>82 - Formación y gestión académica</v>
      </c>
      <c r="H184" s="94">
        <f>+VLOOKUP(D184,POA!$A$3:$AU$103,12,FALSE)</f>
        <v>510512</v>
      </c>
      <c r="I184" s="98">
        <f>+VLOOKUP(D184,POA!$A$3:$AU$103,15,FALSE)</f>
        <v>1</v>
      </c>
      <c r="J184" s="94">
        <f>+VLOOKUP(D184,POA!$A$3:$AU$103,14,FALSE)</f>
        <v>1701</v>
      </c>
      <c r="K184" s="44">
        <v>3500</v>
      </c>
      <c r="L184" s="100" t="s">
        <v>15</v>
      </c>
      <c r="M184" s="101" t="s">
        <v>64</v>
      </c>
      <c r="N184" s="79"/>
      <c r="O184" s="102"/>
    </row>
    <row r="185" spans="1:15" s="20" customFormat="1" ht="14.4">
      <c r="A185" s="46">
        <v>4</v>
      </c>
      <c r="B185" s="45" t="s">
        <v>297</v>
      </c>
      <c r="C185" s="47">
        <v>45756</v>
      </c>
      <c r="D185" s="46">
        <v>16</v>
      </c>
      <c r="E185" s="97" t="str">
        <f>+VLOOKUP(D185,POA!$A$3:$AU$103,7,FALSE)</f>
        <v>Dirección de Talento Humano</v>
      </c>
      <c r="F185" s="97" t="str">
        <f>+VLOOKUP(D185,POA!$A$3:$AU$103,9,FALSE)</f>
        <v>Pago de remuneración personal administrativo</v>
      </c>
      <c r="G185" s="97" t="str">
        <f>+VLOOKUP(D185,POA!$A$3:$AU$103,3,FALSE)</f>
        <v>01 - Administración Central</v>
      </c>
      <c r="H185" s="94">
        <f>+VLOOKUP(D185,POA!$A$3:$AU$103,12,FALSE)</f>
        <v>510510</v>
      </c>
      <c r="I185" s="98">
        <f>+VLOOKUP(D185,POA!$A$3:$AU$103,15,FALSE)</f>
        <v>1</v>
      </c>
      <c r="J185" s="94">
        <f>+VLOOKUP(D185,POA!$A$3:$AU$103,14,FALSE)</f>
        <v>1700</v>
      </c>
      <c r="K185" s="44">
        <v>-4500</v>
      </c>
      <c r="L185" s="100" t="s">
        <v>15</v>
      </c>
      <c r="M185" s="101" t="s">
        <v>99</v>
      </c>
      <c r="N185" s="79"/>
      <c r="O185" s="102"/>
    </row>
    <row r="186" spans="1:15" s="20" customFormat="1" ht="14.4">
      <c r="A186" s="46">
        <v>5</v>
      </c>
      <c r="B186" s="45" t="s">
        <v>308</v>
      </c>
      <c r="C186" s="47">
        <v>45776</v>
      </c>
      <c r="D186" s="46">
        <v>46</v>
      </c>
      <c r="E186" s="97" t="str">
        <f>+VLOOKUP(D186,POA!$A$3:$AU$103,7,FALSE)</f>
        <v>Instituto de Lenguas Originarias y Extranjeras</v>
      </c>
      <c r="F186" s="97" t="str">
        <f>+VLOOKUP(D186,POA!$A$3:$AU$103,9,FALSE)</f>
        <v>Contratación Civil de dos profesionales sin relación de dependencia “PARA EL DESARROLLO DEL MARCO NORMATIVO Y ESTATUTARIO Y RESTRUCTURA ACADÉMICA DEL INSTITUTO ACADEMICO DE IDIOMAS ORIGINARIOS Y EXTRANJEROS”</v>
      </c>
      <c r="G186" s="97" t="str">
        <f>+VLOOKUP(D186,POA!$A$3:$AU$103,3,FALSE)</f>
        <v>82 - Formación y gestión académica</v>
      </c>
      <c r="H186" s="94">
        <f>+VLOOKUP(D186,POA!$A$3:$AU$103,12,FALSE)</f>
        <v>530606</v>
      </c>
      <c r="I186" s="98">
        <f>+VLOOKUP(D186,POA!$A$3:$AU$103,15,FALSE)</f>
        <v>2</v>
      </c>
      <c r="J186" s="94">
        <f>+VLOOKUP(D186,POA!$A$3:$AU$103,14,FALSE)</f>
        <v>1701</v>
      </c>
      <c r="K186" s="44">
        <v>-6555</v>
      </c>
      <c r="L186" s="100" t="s">
        <v>15</v>
      </c>
      <c r="M186" s="79" t="s">
        <v>303</v>
      </c>
      <c r="N186" s="79"/>
      <c r="O186" s="102"/>
    </row>
    <row r="187" spans="1:15" s="20" customFormat="1" ht="14.4">
      <c r="A187" s="46">
        <v>5</v>
      </c>
      <c r="B187" s="45" t="s">
        <v>308</v>
      </c>
      <c r="C187" s="47">
        <v>45776</v>
      </c>
      <c r="D187" s="46">
        <v>46</v>
      </c>
      <c r="E187" s="97" t="str">
        <f>+VLOOKUP(D187,POA!$A$3:$AU$103,7,FALSE)</f>
        <v>Instituto de Lenguas Originarias y Extranjeras</v>
      </c>
      <c r="F187" s="97" t="str">
        <f>+VLOOKUP(D187,POA!$A$3:$AU$103,9,FALSE)</f>
        <v>Contratación Civil de dos profesionales sin relación de dependencia “PARA EL DESARROLLO DEL MARCO NORMATIVO Y ESTATUTARIO Y RESTRUCTURA ACADÉMICA DEL INSTITUTO ACADEMICO DE IDIOMAS ORIGINARIOS Y EXTRANJEROS”</v>
      </c>
      <c r="G187" s="97" t="str">
        <f>+VLOOKUP(D187,POA!$A$3:$AU$103,3,FALSE)</f>
        <v>82 - Formación y gestión académica</v>
      </c>
      <c r="H187" s="94">
        <f>+VLOOKUP(D187,POA!$A$3:$AU$103,12,FALSE)</f>
        <v>530606</v>
      </c>
      <c r="I187" s="98">
        <f>+VLOOKUP(D187,POA!$A$3:$AU$103,15,FALSE)</f>
        <v>2</v>
      </c>
      <c r="J187" s="94">
        <f>+VLOOKUP(D187,POA!$A$3:$AU$103,14,FALSE)</f>
        <v>1701</v>
      </c>
      <c r="K187" s="44">
        <v>-6555</v>
      </c>
      <c r="L187" s="100" t="s">
        <v>17</v>
      </c>
      <c r="M187" s="79" t="s">
        <v>303</v>
      </c>
      <c r="N187" s="79"/>
      <c r="O187" s="102"/>
    </row>
    <row r="188" spans="1:15" s="20" customFormat="1" ht="14.4">
      <c r="A188" s="46">
        <v>5</v>
      </c>
      <c r="B188" s="45" t="s">
        <v>308</v>
      </c>
      <c r="C188" s="47">
        <v>45776</v>
      </c>
      <c r="D188" s="46">
        <v>46</v>
      </c>
      <c r="E188" s="97" t="str">
        <f>+VLOOKUP(D188,POA!$A$3:$AU$103,7,FALSE)</f>
        <v>Instituto de Lenguas Originarias y Extranjeras</v>
      </c>
      <c r="F188" s="97" t="str">
        <f>+VLOOKUP(D188,POA!$A$3:$AU$103,9,FALSE)</f>
        <v>Contratación Civil de dos profesionales sin relación de dependencia “PARA EL DESARROLLO DEL MARCO NORMATIVO Y ESTATUTARIO Y RESTRUCTURA ACADÉMICA DEL INSTITUTO ACADEMICO DE IDIOMAS ORIGINARIOS Y EXTRANJEROS”</v>
      </c>
      <c r="G188" s="97" t="str">
        <f>+VLOOKUP(D188,POA!$A$3:$AU$103,3,FALSE)</f>
        <v>82 - Formación y gestión académica</v>
      </c>
      <c r="H188" s="94">
        <f>+VLOOKUP(D188,POA!$A$3:$AU$103,12,FALSE)</f>
        <v>530606</v>
      </c>
      <c r="I188" s="98">
        <f>+VLOOKUP(D188,POA!$A$3:$AU$103,15,FALSE)</f>
        <v>2</v>
      </c>
      <c r="J188" s="94">
        <f>+VLOOKUP(D188,POA!$A$3:$AU$103,14,FALSE)</f>
        <v>1701</v>
      </c>
      <c r="K188" s="44"/>
      <c r="L188" s="100"/>
      <c r="M188" s="101" t="s">
        <v>63</v>
      </c>
      <c r="N188" s="79" t="s">
        <v>302</v>
      </c>
      <c r="O188" s="102"/>
    </row>
    <row r="189" spans="1:15" s="20" customFormat="1" ht="14.4">
      <c r="A189" s="46">
        <v>5</v>
      </c>
      <c r="B189" s="45" t="s">
        <v>308</v>
      </c>
      <c r="C189" s="47">
        <v>45776</v>
      </c>
      <c r="D189" s="46">
        <v>46</v>
      </c>
      <c r="E189" s="97" t="str">
        <f>+VLOOKUP(D189,POA!$A$3:$AU$103,7,FALSE)</f>
        <v>Instituto de Lenguas Originarias y Extranjeras</v>
      </c>
      <c r="F189" s="97" t="str">
        <f>+VLOOKUP(D189,POA!$A$3:$AU$103,9,FALSE)</f>
        <v>Contratación Civil de dos profesionales sin relación de dependencia “PARA EL DESARROLLO DEL MARCO NORMATIVO Y ESTATUTARIO Y RESTRUCTURA ACADÉMICA DEL INSTITUTO ACADEMICO DE IDIOMAS ORIGINARIOS Y EXTRANJEROS”</v>
      </c>
      <c r="G189" s="97" t="str">
        <f>+VLOOKUP(D189,POA!$A$3:$AU$103,3,FALSE)</f>
        <v>82 - Formación y gestión académica</v>
      </c>
      <c r="H189" s="94">
        <f>+VLOOKUP(D189,POA!$A$3:$AU$103,12,FALSE)</f>
        <v>530606</v>
      </c>
      <c r="I189" s="98">
        <f>+VLOOKUP(D189,POA!$A$3:$AU$103,15,FALSE)</f>
        <v>2</v>
      </c>
      <c r="J189" s="94">
        <f>+VLOOKUP(D189,POA!$A$3:$AU$103,14,FALSE)</f>
        <v>1701</v>
      </c>
      <c r="K189" s="44">
        <v>-3203</v>
      </c>
      <c r="L189" s="100" t="s">
        <v>19</v>
      </c>
      <c r="M189" s="79" t="s">
        <v>304</v>
      </c>
      <c r="N189" s="79"/>
      <c r="O189" s="102"/>
    </row>
    <row r="190" spans="1:15" s="20" customFormat="1" ht="14.4">
      <c r="A190" s="46">
        <v>5</v>
      </c>
      <c r="B190" s="45" t="s">
        <v>308</v>
      </c>
      <c r="C190" s="47">
        <v>45776</v>
      </c>
      <c r="D190" s="46">
        <v>46</v>
      </c>
      <c r="E190" s="97" t="str">
        <f>+VLOOKUP(D190,POA!$A$3:$AU$103,7,FALSE)</f>
        <v>Instituto de Lenguas Originarias y Extranjeras</v>
      </c>
      <c r="F190" s="97" t="str">
        <f>+VLOOKUP(D190,POA!$A$3:$AU$103,9,FALSE)</f>
        <v>Contratación Civil de dos profesionales sin relación de dependencia “PARA EL DESARROLLO DEL MARCO NORMATIVO Y ESTATUTARIO Y RESTRUCTURA ACADÉMICA DEL INSTITUTO ACADEMICO DE IDIOMAS ORIGINARIOS Y EXTRANJEROS”</v>
      </c>
      <c r="G190" s="97" t="str">
        <f>+VLOOKUP(D190,POA!$A$3:$AU$103,3,FALSE)</f>
        <v>82 - Formación y gestión académica</v>
      </c>
      <c r="H190" s="94">
        <f>+VLOOKUP(D190,POA!$A$3:$AU$103,12,FALSE)</f>
        <v>530606</v>
      </c>
      <c r="I190" s="98">
        <f>+VLOOKUP(D190,POA!$A$3:$AU$103,15,FALSE)</f>
        <v>2</v>
      </c>
      <c r="J190" s="94">
        <f>+VLOOKUP(D190,POA!$A$3:$AU$103,14,FALSE)</f>
        <v>1701</v>
      </c>
      <c r="K190" s="44">
        <v>-3203</v>
      </c>
      <c r="L190" s="100" t="s">
        <v>21</v>
      </c>
      <c r="M190" s="79" t="s">
        <v>304</v>
      </c>
      <c r="N190" s="79"/>
      <c r="O190" s="102"/>
    </row>
    <row r="191" spans="1:15" s="20" customFormat="1" ht="14.4">
      <c r="A191" s="46">
        <v>5</v>
      </c>
      <c r="B191" s="45" t="s">
        <v>308</v>
      </c>
      <c r="C191" s="47">
        <v>45776</v>
      </c>
      <c r="D191" s="46">
        <v>46</v>
      </c>
      <c r="E191" s="97" t="str">
        <f>+VLOOKUP(D191,POA!$A$3:$AU$103,7,FALSE)</f>
        <v>Instituto de Lenguas Originarias y Extranjeras</v>
      </c>
      <c r="F191" s="97" t="str">
        <f>+VLOOKUP(D191,POA!$A$3:$AU$103,9,FALSE)</f>
        <v>Contratación Civil de dos profesionales sin relación de dependencia “PARA EL DESARROLLO DEL MARCO NORMATIVO Y ESTATUTARIO Y RESTRUCTURA ACADÉMICA DEL INSTITUTO ACADEMICO DE IDIOMAS ORIGINARIOS Y EXTRANJEROS”</v>
      </c>
      <c r="G191" s="97" t="str">
        <f>+VLOOKUP(D191,POA!$A$3:$AU$103,3,FALSE)</f>
        <v>82 - Formación y gestión académica</v>
      </c>
      <c r="H191" s="94">
        <f>+VLOOKUP(D191,POA!$A$3:$AU$103,12,FALSE)</f>
        <v>530606</v>
      </c>
      <c r="I191" s="98">
        <f>+VLOOKUP(D191,POA!$A$3:$AU$103,15,FALSE)</f>
        <v>2</v>
      </c>
      <c r="J191" s="94">
        <f>+VLOOKUP(D191,POA!$A$3:$AU$103,14,FALSE)</f>
        <v>1701</v>
      </c>
      <c r="K191" s="44">
        <v>-4879</v>
      </c>
      <c r="L191" s="100" t="s">
        <v>23</v>
      </c>
      <c r="M191" s="79" t="s">
        <v>304</v>
      </c>
      <c r="N191" s="79"/>
      <c r="O191" s="102"/>
    </row>
    <row r="192" spans="1:15" s="20" customFormat="1" ht="14.4">
      <c r="A192" s="46">
        <v>5</v>
      </c>
      <c r="B192" s="45" t="s">
        <v>308</v>
      </c>
      <c r="C192" s="47">
        <v>45776</v>
      </c>
      <c r="D192" s="46">
        <v>46</v>
      </c>
      <c r="E192" s="97" t="str">
        <f>+VLOOKUP(D192,POA!$A$3:$AU$103,7,FALSE)</f>
        <v>Instituto de Lenguas Originarias y Extranjeras</v>
      </c>
      <c r="F192" s="97" t="str">
        <f>+VLOOKUP(D192,POA!$A$3:$AU$103,9,FALSE)</f>
        <v>Contratación Civil de dos profesionales sin relación de dependencia “PARA EL DESARROLLO DEL MARCO NORMATIVO Y ESTATUTARIO Y RESTRUCTURA ACADÉMICA DEL INSTITUTO ACADEMICO DE IDIOMAS ORIGINARIOS Y EXTRANJEROS”</v>
      </c>
      <c r="G192" s="97" t="str">
        <f>+VLOOKUP(D192,POA!$A$3:$AU$103,3,FALSE)</f>
        <v>82 - Formación y gestión académica</v>
      </c>
      <c r="H192" s="94">
        <f>+VLOOKUP(D192,POA!$A$3:$AU$103,12,FALSE)</f>
        <v>530606</v>
      </c>
      <c r="I192" s="98">
        <f>+VLOOKUP(D192,POA!$A$3:$AU$103,15,FALSE)</f>
        <v>2</v>
      </c>
      <c r="J192" s="94">
        <f>+VLOOKUP(D192,POA!$A$3:$AU$103,14,FALSE)</f>
        <v>1701</v>
      </c>
      <c r="K192" s="44">
        <v>-6555</v>
      </c>
      <c r="L192" s="100" t="s">
        <v>25</v>
      </c>
      <c r="M192" s="79" t="s">
        <v>304</v>
      </c>
      <c r="N192" s="79"/>
      <c r="O192" s="102"/>
    </row>
    <row r="193" spans="1:15" s="20" customFormat="1" ht="14.4">
      <c r="A193" s="46">
        <v>5</v>
      </c>
      <c r="B193" s="45" t="s">
        <v>308</v>
      </c>
      <c r="C193" s="47">
        <v>45776</v>
      </c>
      <c r="D193" s="46">
        <v>46</v>
      </c>
      <c r="E193" s="97" t="str">
        <f>+VLOOKUP(D193,POA!$A$3:$AU$103,7,FALSE)</f>
        <v>Instituto de Lenguas Originarias y Extranjeras</v>
      </c>
      <c r="F193" s="97" t="str">
        <f>+VLOOKUP(D193,POA!$A$3:$AU$103,9,FALSE)</f>
        <v>Contratación Civil de dos profesionales sin relación de dependencia “PARA EL DESARROLLO DEL MARCO NORMATIVO Y ESTATUTARIO Y RESTRUCTURA ACADÉMICA DEL INSTITUTO ACADEMICO DE IDIOMAS ORIGINARIOS Y EXTRANJEROS”</v>
      </c>
      <c r="G193" s="97" t="str">
        <f>+VLOOKUP(D193,POA!$A$3:$AU$103,3,FALSE)</f>
        <v>82 - Formación y gestión académica</v>
      </c>
      <c r="H193" s="94">
        <f>+VLOOKUP(D193,POA!$A$3:$AU$103,12,FALSE)</f>
        <v>530606</v>
      </c>
      <c r="I193" s="98">
        <f>+VLOOKUP(D193,POA!$A$3:$AU$103,15,FALSE)</f>
        <v>2</v>
      </c>
      <c r="J193" s="94">
        <f>+VLOOKUP(D193,POA!$A$3:$AU$103,14,FALSE)</f>
        <v>1701</v>
      </c>
      <c r="K193" s="44">
        <v>-6555</v>
      </c>
      <c r="L193" s="100" t="s">
        <v>27</v>
      </c>
      <c r="M193" s="79" t="s">
        <v>304</v>
      </c>
      <c r="N193" s="79"/>
      <c r="O193" s="102"/>
    </row>
    <row r="194" spans="1:15" s="20" customFormat="1" ht="14.4">
      <c r="A194" s="46">
        <v>5</v>
      </c>
      <c r="B194" s="45" t="s">
        <v>308</v>
      </c>
      <c r="C194" s="47">
        <v>45776</v>
      </c>
      <c r="D194" s="46">
        <v>46</v>
      </c>
      <c r="E194" s="97" t="str">
        <f>+VLOOKUP(D194,POA!$A$3:$AU$103,7,FALSE)</f>
        <v>Instituto de Lenguas Originarias y Extranjeras</v>
      </c>
      <c r="F194" s="97" t="str">
        <f>+VLOOKUP(D194,POA!$A$3:$AU$103,9,FALSE)</f>
        <v>Contratación Civil de dos profesionales sin relación de dependencia “PARA EL DESARROLLO DEL MARCO NORMATIVO Y ESTATUTARIO Y RESTRUCTURA ACADÉMICA DEL INSTITUTO ACADEMICO DE IDIOMAS ORIGINARIOS Y EXTRANJEROS”</v>
      </c>
      <c r="G194" s="97" t="str">
        <f>+VLOOKUP(D194,POA!$A$3:$AU$103,3,FALSE)</f>
        <v>82 - Formación y gestión académica</v>
      </c>
      <c r="H194" s="94">
        <f>+VLOOKUP(D194,POA!$A$3:$AU$103,12,FALSE)</f>
        <v>530606</v>
      </c>
      <c r="I194" s="98">
        <f>+VLOOKUP(D194,POA!$A$3:$AU$103,15,FALSE)</f>
        <v>2</v>
      </c>
      <c r="J194" s="94">
        <f>+VLOOKUP(D194,POA!$A$3:$AU$103,14,FALSE)</f>
        <v>1701</v>
      </c>
      <c r="K194" s="44">
        <v>-2035</v>
      </c>
      <c r="L194" s="100" t="s">
        <v>29</v>
      </c>
      <c r="M194" s="79" t="s">
        <v>304</v>
      </c>
      <c r="N194" s="79"/>
      <c r="O194" s="102"/>
    </row>
    <row r="195" spans="1:15" s="20" customFormat="1" ht="14.4">
      <c r="A195" s="46">
        <v>5</v>
      </c>
      <c r="B195" s="45" t="s">
        <v>308</v>
      </c>
      <c r="C195" s="47">
        <v>45776</v>
      </c>
      <c r="D195" s="46">
        <v>46</v>
      </c>
      <c r="E195" s="97" t="str">
        <f>+VLOOKUP(D195,POA!$A$3:$AU$103,7,FALSE)</f>
        <v>Instituto de Lenguas Originarias y Extranjeras</v>
      </c>
      <c r="F195" s="97" t="str">
        <f>+VLOOKUP(D195,POA!$A$3:$AU$103,9,FALSE)</f>
        <v>Contratación Civil de dos profesionales sin relación de dependencia “PARA EL DESARROLLO DEL MARCO NORMATIVO Y ESTATUTARIO Y RESTRUCTURA ACADÉMICA DEL INSTITUTO ACADEMICO DE IDIOMAS ORIGINARIOS Y EXTRANJEROS”</v>
      </c>
      <c r="G195" s="97" t="str">
        <f>+VLOOKUP(D195,POA!$A$3:$AU$103,3,FALSE)</f>
        <v>82 - Formación y gestión académica</v>
      </c>
      <c r="H195" s="94">
        <f>+VLOOKUP(D195,POA!$A$3:$AU$103,12,FALSE)</f>
        <v>530606</v>
      </c>
      <c r="I195" s="98">
        <f>+VLOOKUP(D195,POA!$A$3:$AU$103,15,FALSE)</f>
        <v>2</v>
      </c>
      <c r="J195" s="94">
        <f>+VLOOKUP(D195,POA!$A$3:$AU$103,14,FALSE)</f>
        <v>1701</v>
      </c>
      <c r="K195" s="44">
        <v>-2035</v>
      </c>
      <c r="L195" s="100" t="s">
        <v>31</v>
      </c>
      <c r="M195" s="79" t="s">
        <v>304</v>
      </c>
      <c r="N195" s="79"/>
      <c r="O195" s="102"/>
    </row>
    <row r="196" spans="1:15" s="20" customFormat="1" ht="14.4">
      <c r="A196" s="46">
        <v>5</v>
      </c>
      <c r="B196" s="45" t="s">
        <v>308</v>
      </c>
      <c r="C196" s="47">
        <v>45776</v>
      </c>
      <c r="D196" s="46">
        <v>57</v>
      </c>
      <c r="E196" s="97" t="str">
        <f>+VLOOKUP(D196,POA!$A$3:$AU$103,7,FALSE)</f>
        <v>Instituto de Lenguas Originarias y Extranjeras</v>
      </c>
      <c r="F196" s="97" t="str">
        <f>+VLOOKUP(D196,POA!$A$3:$AU$103,9,FALSE)</f>
        <v>Contratación del servicio de desarrollo integral de recursos educativos multimodales en idioma kichwa para la Universidad Intercultural de las Nacionalidades y Pueblos  Indígenas Amawtay Wasi</v>
      </c>
      <c r="G196" s="97" t="str">
        <f>+VLOOKUP(D196,POA!$A$3:$AU$103,3,FALSE)</f>
        <v>82 - Formación y gestión académica</v>
      </c>
      <c r="H196" s="94">
        <f>+VLOOKUP(D196,POA!$A$3:$AU$103,12,FALSE)</f>
        <v>530204</v>
      </c>
      <c r="I196" s="98">
        <f>+VLOOKUP(D196,POA!$A$3:$AU$103,15,FALSE)</f>
        <v>2</v>
      </c>
      <c r="J196" s="94">
        <f>+VLOOKUP(D196,POA!$A$3:$AU$103,14,FALSE)</f>
        <v>1701</v>
      </c>
      <c r="K196" s="44">
        <v>41575</v>
      </c>
      <c r="L196" s="100" t="s">
        <v>19</v>
      </c>
      <c r="M196" s="101" t="s">
        <v>98</v>
      </c>
      <c r="N196" s="79" t="s">
        <v>307</v>
      </c>
      <c r="O196" s="102"/>
    </row>
    <row r="197" spans="1:15" s="20" customFormat="1" ht="14.4">
      <c r="A197" s="46">
        <v>6</v>
      </c>
      <c r="B197" s="45" t="s">
        <v>311</v>
      </c>
      <c r="C197" s="47">
        <v>45789</v>
      </c>
      <c r="D197" s="46">
        <v>37</v>
      </c>
      <c r="E197" s="97" t="str">
        <f>+VLOOKUP(D197,POA!$A$3:$AU$103,7,FALSE)</f>
        <v>Vicerrectorado de Gestión Comunitaria, Investigación y Vinculación con la Sociedad</v>
      </c>
      <c r="F197" s="97" t="str">
        <f>+VLOOKUP(D197,POA!$A$3:$AU$103,9,FALSE)</f>
        <v>Viáticos al interior</v>
      </c>
      <c r="G197" s="97" t="str">
        <f>+VLOOKUP(D197,POA!$A$3:$AU$103,3,FALSE)</f>
        <v>01 - Administración Central</v>
      </c>
      <c r="H197" s="94">
        <f>+VLOOKUP(D197,POA!$A$3:$AU$103,12,FALSE)</f>
        <v>530303</v>
      </c>
      <c r="I197" s="98">
        <f>+VLOOKUP(D197,POA!$A$3:$AU$103,15,FALSE)</f>
        <v>1</v>
      </c>
      <c r="J197" s="94">
        <f>+VLOOKUP(D197,POA!$A$3:$AU$103,14,FALSE)</f>
        <v>1701</v>
      </c>
      <c r="K197" s="44">
        <v>-230</v>
      </c>
      <c r="L197" s="100" t="s">
        <v>13</v>
      </c>
      <c r="M197" s="79" t="s">
        <v>304</v>
      </c>
      <c r="N197" s="79" t="s">
        <v>309</v>
      </c>
      <c r="O197" s="102"/>
    </row>
    <row r="198" spans="1:15" s="20" customFormat="1" ht="14.4">
      <c r="A198" s="46">
        <v>6</v>
      </c>
      <c r="B198" s="45" t="s">
        <v>311</v>
      </c>
      <c r="C198" s="47">
        <v>45789</v>
      </c>
      <c r="D198" s="46">
        <v>51</v>
      </c>
      <c r="E198" s="97" t="str">
        <f>+VLOOKUP(D198,POA!$A$3:$AU$103,7,FALSE)</f>
        <v>Dirección Administrativa</v>
      </c>
      <c r="F198" s="97" t="str">
        <f>+VLOOKUP(D198,POA!$A$3:$AU$103,9,FALSE)</f>
        <v xml:space="preserve">Reembolso de pasajes aéreos interior </v>
      </c>
      <c r="G198" s="97" t="str">
        <f>+VLOOKUP(D198,POA!$A$3:$AU$103,3,FALSE)</f>
        <v>01 - Administración Central</v>
      </c>
      <c r="H198" s="94">
        <f>+VLOOKUP(D198,POA!$A$3:$AU$103,12,FALSE)</f>
        <v>530301</v>
      </c>
      <c r="I198" s="98">
        <f>+VLOOKUP(D198,POA!$A$3:$AU$103,15,FALSE)</f>
        <v>1</v>
      </c>
      <c r="J198" s="94">
        <f>+VLOOKUP(D198,POA!$A$3:$AU$103,14,FALSE)</f>
        <v>1701</v>
      </c>
      <c r="K198" s="44">
        <v>230</v>
      </c>
      <c r="L198" s="100" t="s">
        <v>17</v>
      </c>
      <c r="M198" s="101" t="s">
        <v>64</v>
      </c>
      <c r="N198" s="79" t="s">
        <v>309</v>
      </c>
      <c r="O198" s="102"/>
    </row>
    <row r="199" spans="1:15" s="20" customFormat="1" ht="14.4">
      <c r="A199" s="46">
        <v>6</v>
      </c>
      <c r="B199" s="45" t="s">
        <v>312</v>
      </c>
      <c r="C199" s="47">
        <v>45790</v>
      </c>
      <c r="D199" s="46">
        <v>34</v>
      </c>
      <c r="E199" s="97" t="str">
        <f>+VLOOKUP(D199,POA!$A$3:$AU$103,7,FALSE)</f>
        <v>Dirección de Relaciones Interinstitucionales e Internacionales</v>
      </c>
      <c r="F199" s="97" t="str">
        <f>+VLOOKUP(D199,POA!$A$3:$AU$103,9,FALSE)</f>
        <v>Viáticos al interior</v>
      </c>
      <c r="G199" s="97" t="str">
        <f>+VLOOKUP(D199,POA!$A$3:$AU$103,3,FALSE)</f>
        <v>01 - Administración Central</v>
      </c>
      <c r="H199" s="94">
        <f>+VLOOKUP(D199,POA!$A$3:$AU$103,12,FALSE)</f>
        <v>530303</v>
      </c>
      <c r="I199" s="98">
        <f>+VLOOKUP(D199,POA!$A$3:$AU$103,15,FALSE)</f>
        <v>1</v>
      </c>
      <c r="J199" s="94">
        <f>+VLOOKUP(D199,POA!$A$3:$AU$103,14,FALSE)</f>
        <v>1701</v>
      </c>
      <c r="K199" s="44">
        <v>-1000</v>
      </c>
      <c r="L199" s="100" t="s">
        <v>31</v>
      </c>
      <c r="M199" s="79" t="s">
        <v>304</v>
      </c>
      <c r="N199" s="79"/>
      <c r="O199" s="102"/>
    </row>
    <row r="200" spans="1:15" s="20" customFormat="1" ht="14.4">
      <c r="A200" s="46">
        <v>6</v>
      </c>
      <c r="B200" s="45" t="s">
        <v>312</v>
      </c>
      <c r="C200" s="47">
        <v>45790</v>
      </c>
      <c r="D200" s="46">
        <v>51</v>
      </c>
      <c r="E200" s="97" t="str">
        <f>+VLOOKUP(D200,POA!$A$3:$AU$103,7,FALSE)</f>
        <v>Dirección Administrativa</v>
      </c>
      <c r="F200" s="97" t="str">
        <f>+VLOOKUP(D200,POA!$A$3:$AU$103,9,FALSE)</f>
        <v xml:space="preserve">Reembolso de pasajes aéreos interior </v>
      </c>
      <c r="G200" s="97" t="str">
        <f>+VLOOKUP(D200,POA!$A$3:$AU$103,3,FALSE)</f>
        <v>01 - Administración Central</v>
      </c>
      <c r="H200" s="94">
        <f>+VLOOKUP(D200,POA!$A$3:$AU$103,12,FALSE)</f>
        <v>530301</v>
      </c>
      <c r="I200" s="98">
        <f>+VLOOKUP(D200,POA!$A$3:$AU$103,15,FALSE)</f>
        <v>1</v>
      </c>
      <c r="J200" s="94">
        <f>+VLOOKUP(D200,POA!$A$3:$AU$103,14,FALSE)</f>
        <v>1701</v>
      </c>
      <c r="K200" s="44">
        <v>500</v>
      </c>
      <c r="L200" s="100" t="s">
        <v>19</v>
      </c>
      <c r="M200" s="79" t="s">
        <v>310</v>
      </c>
      <c r="N200" s="79"/>
      <c r="O200" s="102"/>
    </row>
    <row r="201" spans="1:15" s="20" customFormat="1" ht="14.4">
      <c r="A201" s="46">
        <v>6</v>
      </c>
      <c r="B201" s="45" t="s">
        <v>312</v>
      </c>
      <c r="C201" s="47">
        <v>45790</v>
      </c>
      <c r="D201" s="46">
        <v>51</v>
      </c>
      <c r="E201" s="97" t="str">
        <f>+VLOOKUP(D201,POA!$A$3:$AU$103,7,FALSE)</f>
        <v>Dirección Administrativa</v>
      </c>
      <c r="F201" s="97" t="str">
        <f>+VLOOKUP(D201,POA!$A$3:$AU$103,9,FALSE)</f>
        <v xml:space="preserve">Reembolso de pasajes aéreos interior </v>
      </c>
      <c r="G201" s="97" t="str">
        <f>+VLOOKUP(D201,POA!$A$3:$AU$103,3,FALSE)</f>
        <v>01 - Administración Central</v>
      </c>
      <c r="H201" s="94">
        <f>+VLOOKUP(D201,POA!$A$3:$AU$103,12,FALSE)</f>
        <v>530301</v>
      </c>
      <c r="I201" s="98">
        <f>+VLOOKUP(D201,POA!$A$3:$AU$103,15,FALSE)</f>
        <v>1</v>
      </c>
      <c r="J201" s="94">
        <f>+VLOOKUP(D201,POA!$A$3:$AU$103,14,FALSE)</f>
        <v>1701</v>
      </c>
      <c r="K201" s="44">
        <v>500</v>
      </c>
      <c r="L201" s="100" t="s">
        <v>21</v>
      </c>
      <c r="M201" s="79" t="s">
        <v>310</v>
      </c>
      <c r="N201" s="79"/>
      <c r="O201" s="102"/>
    </row>
    <row r="202" spans="1:15" s="20" customFormat="1" ht="14.4">
      <c r="A202" s="46">
        <v>7</v>
      </c>
      <c r="B202" s="45" t="s">
        <v>423</v>
      </c>
      <c r="C202" s="47">
        <v>45793</v>
      </c>
      <c r="D202" s="46">
        <v>38</v>
      </c>
      <c r="E202" s="97" t="str">
        <f>+VLOOKUP(D202,POA!$A$3:$AU$103,7,FALSE)</f>
        <v>Vicerrectorado de Gestión Comunitaria, Investigación y Vinculación con la Sociedad</v>
      </c>
      <c r="F202" s="97" t="str">
        <f>+VLOOKUP(D202,POA!$A$3:$AU$103,9,FALSE)</f>
        <v>Viáticos al exterior</v>
      </c>
      <c r="G202" s="97" t="str">
        <f>+VLOOKUP(D202,POA!$A$3:$AU$103,3,FALSE)</f>
        <v>01 - Administración Central</v>
      </c>
      <c r="H202" s="94">
        <f>+VLOOKUP(D202,POA!$A$3:$AU$103,12,FALSE)</f>
        <v>530304</v>
      </c>
      <c r="I202" s="98">
        <f>+VLOOKUP(D202,POA!$A$3:$AU$103,15,FALSE)</f>
        <v>1</v>
      </c>
      <c r="J202" s="94">
        <f>+VLOOKUP(D202,POA!$A$3:$AU$103,14,FALSE)</f>
        <v>1701</v>
      </c>
      <c r="K202" s="44">
        <v>-500</v>
      </c>
      <c r="L202" s="100" t="s">
        <v>15</v>
      </c>
      <c r="M202" s="79" t="s">
        <v>304</v>
      </c>
      <c r="N202" s="79" t="s">
        <v>309</v>
      </c>
      <c r="O202" s="102"/>
    </row>
    <row r="203" spans="1:15" s="20" customFormat="1" ht="14.4">
      <c r="A203" s="46">
        <v>7</v>
      </c>
      <c r="B203" s="45" t="s">
        <v>424</v>
      </c>
      <c r="C203" s="47">
        <v>45793</v>
      </c>
      <c r="D203" s="46">
        <v>54</v>
      </c>
      <c r="E203" s="97" t="str">
        <f>+VLOOKUP(D203,POA!$A$3:$AU$103,7,FALSE)</f>
        <v>Dirección Administrativa</v>
      </c>
      <c r="F203" s="97" t="str">
        <f>+VLOOKUP(D203,POA!$A$3:$AU$103,9,FALSE)</f>
        <v xml:space="preserve">Reembolso de pasajes aéreos al exterior </v>
      </c>
      <c r="G203" s="97" t="str">
        <f>+VLOOKUP(D203,POA!$A$3:$AU$103,3,FALSE)</f>
        <v>01 - Administración Central</v>
      </c>
      <c r="H203" s="94">
        <f>+VLOOKUP(D203,POA!$A$3:$AU$103,12,FALSE)</f>
        <v>530302</v>
      </c>
      <c r="I203" s="98">
        <f>+VLOOKUP(D203,POA!$A$3:$AU$103,15,FALSE)</f>
        <v>1</v>
      </c>
      <c r="J203" s="94">
        <f>+VLOOKUP(D203,POA!$A$3:$AU$103,14,FALSE)</f>
        <v>1701</v>
      </c>
      <c r="K203" s="44">
        <v>500</v>
      </c>
      <c r="L203" s="100" t="s">
        <v>19</v>
      </c>
      <c r="M203" s="79" t="s">
        <v>310</v>
      </c>
      <c r="N203" s="79" t="s">
        <v>309</v>
      </c>
      <c r="O203" s="102"/>
    </row>
    <row r="204" spans="1:15" s="20" customFormat="1" ht="14.4">
      <c r="A204" s="46">
        <v>7</v>
      </c>
      <c r="B204" s="45" t="s">
        <v>422</v>
      </c>
      <c r="C204" s="47">
        <v>45793</v>
      </c>
      <c r="D204" s="46">
        <v>33</v>
      </c>
      <c r="E204" s="97" t="str">
        <f>+VLOOKUP(D204,POA!$A$3:$AU$103,7,FALSE)</f>
        <v>Vicerrectorado Académico, Intercultural y Comunitario</v>
      </c>
      <c r="F204" s="97" t="str">
        <f>+VLOOKUP(D204,POA!$A$3:$AU$103,9,FALSE)</f>
        <v>Viáticos al exterior</v>
      </c>
      <c r="G204" s="97" t="str">
        <f>+VLOOKUP(D204,POA!$A$3:$AU$103,3,FALSE)</f>
        <v>01 - Administración Central</v>
      </c>
      <c r="H204" s="94">
        <f>+VLOOKUP(D204,POA!$A$3:$AU$103,12,FALSE)</f>
        <v>530304</v>
      </c>
      <c r="I204" s="98">
        <f>+VLOOKUP(D204,POA!$A$3:$AU$103,15,FALSE)</f>
        <v>1</v>
      </c>
      <c r="J204" s="94">
        <f>+VLOOKUP(D204,POA!$A$3:$AU$103,14,FALSE)</f>
        <v>1701</v>
      </c>
      <c r="K204" s="44">
        <v>-1100</v>
      </c>
      <c r="L204" s="100" t="s">
        <v>15</v>
      </c>
      <c r="M204" s="79" t="s">
        <v>304</v>
      </c>
      <c r="N204" s="79"/>
      <c r="O204" s="102"/>
    </row>
    <row r="205" spans="1:15" s="20" customFormat="1" ht="14.4">
      <c r="A205" s="46">
        <v>7</v>
      </c>
      <c r="B205" s="45" t="s">
        <v>422</v>
      </c>
      <c r="C205" s="47">
        <v>45793</v>
      </c>
      <c r="D205" s="46">
        <v>54</v>
      </c>
      <c r="E205" s="97" t="str">
        <f>+VLOOKUP(D205,POA!$A$3:$AU$103,7,FALSE)</f>
        <v>Dirección Administrativa</v>
      </c>
      <c r="F205" s="97" t="str">
        <f>+VLOOKUP(D205,POA!$A$3:$AU$103,9,FALSE)</f>
        <v xml:space="preserve">Reembolso de pasajes aéreos al exterior </v>
      </c>
      <c r="G205" s="97" t="str">
        <f>+VLOOKUP(D205,POA!$A$3:$AU$103,3,FALSE)</f>
        <v>01 - Administración Central</v>
      </c>
      <c r="H205" s="94">
        <f>+VLOOKUP(D205,POA!$A$3:$AU$103,12,FALSE)</f>
        <v>530302</v>
      </c>
      <c r="I205" s="98">
        <f>+VLOOKUP(D205,POA!$A$3:$AU$103,15,FALSE)</f>
        <v>1</v>
      </c>
      <c r="J205" s="94">
        <f>+VLOOKUP(D205,POA!$A$3:$AU$103,14,FALSE)</f>
        <v>1701</v>
      </c>
      <c r="K205" s="44">
        <v>1100</v>
      </c>
      <c r="L205" s="100" t="s">
        <v>19</v>
      </c>
      <c r="M205" s="79" t="s">
        <v>310</v>
      </c>
      <c r="N205" s="79"/>
      <c r="O205" s="102"/>
    </row>
    <row r="206" spans="1:15" s="20" customFormat="1" ht="14.4">
      <c r="A206" s="46">
        <v>8</v>
      </c>
      <c r="B206" s="45" t="s">
        <v>429</v>
      </c>
      <c r="C206" s="47">
        <v>45803</v>
      </c>
      <c r="D206" s="46">
        <v>58</v>
      </c>
      <c r="E206" s="97" t="str">
        <f>+VLOOKUP(D206,POA!$A$3:$AU$103,7,FALSE)</f>
        <v>Dirección Financiera</v>
      </c>
      <c r="F206" s="97" t="str">
        <f>+VLOOKUP(D206,POA!$A$3:$AU$103,9,FALSE)</f>
        <v>Devolución de matriculas y aranceles</v>
      </c>
      <c r="G206" s="97" t="str">
        <f>+VLOOKUP(D206,POA!$A$3:$AU$103,3,FALSE)</f>
        <v>82 - Formación y gestión académica</v>
      </c>
      <c r="H206" s="94">
        <f>+VLOOKUP(D206,POA!$A$3:$AU$103,12,FALSE)</f>
        <v>570219</v>
      </c>
      <c r="I206" s="98">
        <f>+VLOOKUP(D206,POA!$A$3:$AU$103,15,FALSE)</f>
        <v>2</v>
      </c>
      <c r="J206" s="94">
        <f>+VLOOKUP(D206,POA!$A$3:$AU$103,14,FALSE)</f>
        <v>1701</v>
      </c>
      <c r="K206" s="44">
        <v>30</v>
      </c>
      <c r="L206" s="100" t="s">
        <v>19</v>
      </c>
      <c r="M206" s="101" t="s">
        <v>98</v>
      </c>
      <c r="N206" s="79" t="s">
        <v>427</v>
      </c>
      <c r="O206" s="102"/>
    </row>
    <row r="207" spans="1:15" s="20" customFormat="1" ht="14.4">
      <c r="A207" s="46">
        <v>8</v>
      </c>
      <c r="B207" s="45" t="s">
        <v>429</v>
      </c>
      <c r="C207" s="47">
        <v>45803</v>
      </c>
      <c r="D207" s="46">
        <v>12</v>
      </c>
      <c r="E207" s="97" t="str">
        <f>+VLOOKUP(D207,POA!$A$3:$AU$103,7,FALSE)</f>
        <v>Dirección de Talento Humano</v>
      </c>
      <c r="F207" s="97" t="str">
        <f>+VLOOKUP(D207,POA!$A$3:$AU$103,9,FALSE)</f>
        <v>Pago de salarios unificados</v>
      </c>
      <c r="G207" s="97" t="str">
        <f>+VLOOKUP(D207,POA!$A$3:$AU$103,3,FALSE)</f>
        <v>01 - Administración Central</v>
      </c>
      <c r="H207" s="94">
        <f>+VLOOKUP(D207,POA!$A$3:$AU$103,12,FALSE)</f>
        <v>510106</v>
      </c>
      <c r="I207" s="98">
        <f>+VLOOKUP(D207,POA!$A$3:$AU$103,15,FALSE)</f>
        <v>1</v>
      </c>
      <c r="J207" s="94">
        <f>+VLOOKUP(D207,POA!$A$3:$AU$103,14,FALSE)</f>
        <v>1700</v>
      </c>
      <c r="K207" s="44">
        <v>6755.42</v>
      </c>
      <c r="L207" s="100" t="s">
        <v>19</v>
      </c>
      <c r="M207" s="79" t="s">
        <v>310</v>
      </c>
      <c r="N207" s="79"/>
      <c r="O207" s="102"/>
    </row>
    <row r="208" spans="1:15" s="20" customFormat="1" ht="14.4">
      <c r="A208" s="46">
        <v>8</v>
      </c>
      <c r="B208" s="45" t="s">
        <v>429</v>
      </c>
      <c r="C208" s="47">
        <v>45803</v>
      </c>
      <c r="D208" s="46">
        <v>14</v>
      </c>
      <c r="E208" s="97" t="str">
        <f>+VLOOKUP(D208,POA!$A$3:$AU$103,7,FALSE)</f>
        <v>Dirección de Talento Humano</v>
      </c>
      <c r="F208" s="97" t="str">
        <f>+VLOOKUP(D208,POA!$A$3:$AU$103,9,FALSE)</f>
        <v>Pago de décimo cuarto sueldo personal</v>
      </c>
      <c r="G208" s="97" t="str">
        <f>+VLOOKUP(D208,POA!$A$3:$AU$103,3,FALSE)</f>
        <v>01 - Administración Central</v>
      </c>
      <c r="H208" s="94">
        <f>+VLOOKUP(D208,POA!$A$3:$AU$103,12,FALSE)</f>
        <v>510204</v>
      </c>
      <c r="I208" s="98">
        <f>+VLOOKUP(D208,POA!$A$3:$AU$103,15,FALSE)</f>
        <v>1</v>
      </c>
      <c r="J208" s="94">
        <f>+VLOOKUP(D208,POA!$A$3:$AU$103,14,FALSE)</f>
        <v>1700</v>
      </c>
      <c r="K208" s="44">
        <v>65</v>
      </c>
      <c r="L208" s="100" t="s">
        <v>19</v>
      </c>
      <c r="M208" s="79" t="s">
        <v>310</v>
      </c>
      <c r="N208" s="79"/>
      <c r="O208" s="102"/>
    </row>
    <row r="209" spans="1:15" s="20" customFormat="1" ht="14.4">
      <c r="A209" s="46">
        <v>8</v>
      </c>
      <c r="B209" s="45" t="s">
        <v>429</v>
      </c>
      <c r="C209" s="47">
        <v>45803</v>
      </c>
      <c r="D209" s="46">
        <v>19</v>
      </c>
      <c r="E209" s="97" t="str">
        <f>+VLOOKUP(D209,POA!$A$3:$AU$103,7,FALSE)</f>
        <v>Dirección de Talento Humano</v>
      </c>
      <c r="F209" s="97" t="str">
        <f>+VLOOKUP(D209,POA!$A$3:$AU$103,9,FALSE)</f>
        <v>Pago de fondos de reserva personal administrativo</v>
      </c>
      <c r="G209" s="97" t="str">
        <f>+VLOOKUP(D209,POA!$A$3:$AU$103,3,FALSE)</f>
        <v>01 - Administración Central</v>
      </c>
      <c r="H209" s="94">
        <f>+VLOOKUP(D209,POA!$A$3:$AU$103,12,FALSE)</f>
        <v>510602</v>
      </c>
      <c r="I209" s="98">
        <f>+VLOOKUP(D209,POA!$A$3:$AU$103,15,FALSE)</f>
        <v>1</v>
      </c>
      <c r="J209" s="94">
        <f>+VLOOKUP(D209,POA!$A$3:$AU$103,14,FALSE)</f>
        <v>1700</v>
      </c>
      <c r="K209" s="44">
        <v>-2320.42</v>
      </c>
      <c r="L209" s="100" t="s">
        <v>17</v>
      </c>
      <c r="M209" s="79" t="s">
        <v>304</v>
      </c>
      <c r="N209" s="79"/>
      <c r="O209" s="102"/>
    </row>
    <row r="210" spans="1:15" s="20" customFormat="1" ht="14.4">
      <c r="A210" s="46">
        <v>8</v>
      </c>
      <c r="B210" s="45" t="s">
        <v>429</v>
      </c>
      <c r="C210" s="47">
        <v>45803</v>
      </c>
      <c r="D210" s="46">
        <v>22</v>
      </c>
      <c r="E210" s="97" t="str">
        <f>+VLOOKUP(D210,POA!$A$3:$AU$103,7,FALSE)</f>
        <v>Dirección de Talento Humano</v>
      </c>
      <c r="F210" s="97" t="str">
        <f>+VLOOKUP(D210,POA!$A$3:$AU$103,9,FALSE)</f>
        <v>Pago de remuneración mensual unificada de docentes del magisterio y docentes e investigadores universitarios</v>
      </c>
      <c r="G210" s="97" t="str">
        <f>+VLOOKUP(D210,POA!$A$3:$AU$103,3,FALSE)</f>
        <v>82 - Formación y gestión académica</v>
      </c>
      <c r="H210" s="94">
        <f>+VLOOKUP(D210,POA!$A$3:$AU$103,12,FALSE)</f>
        <v>510108</v>
      </c>
      <c r="I210" s="98">
        <f>+VLOOKUP(D210,POA!$A$3:$AU$103,15,FALSE)</f>
        <v>1</v>
      </c>
      <c r="J210" s="94">
        <f>+VLOOKUP(D210,POA!$A$3:$AU$103,14,FALSE)</f>
        <v>1700</v>
      </c>
      <c r="K210" s="44">
        <v>-4500</v>
      </c>
      <c r="L210" s="100" t="s">
        <v>17</v>
      </c>
      <c r="M210" s="79" t="s">
        <v>304</v>
      </c>
      <c r="N210" s="79"/>
      <c r="O210" s="102"/>
    </row>
    <row r="211" spans="1:15" s="20" customFormat="1" ht="14.4">
      <c r="A211" s="46">
        <v>8</v>
      </c>
      <c r="B211" s="45" t="s">
        <v>428</v>
      </c>
      <c r="C211" s="47">
        <v>45803</v>
      </c>
      <c r="D211" s="46">
        <v>39</v>
      </c>
      <c r="E211" s="97" t="str">
        <f>+VLOOKUP(D211,POA!$A$3:$AU$103,7,FALSE)</f>
        <v>Dirección Administrativa</v>
      </c>
      <c r="F211" s="97" t="str">
        <f>+VLOOKUP(D211,POA!$A$3:$AU$103,9,FALSE)</f>
        <v>Honorarios</v>
      </c>
      <c r="G211" s="97" t="str">
        <f>+VLOOKUP(D211,POA!$A$3:$AU$103,3,FALSE)</f>
        <v>82 - Formación y gestión académica</v>
      </c>
      <c r="H211" s="94">
        <f>+VLOOKUP(D211,POA!$A$3:$AU$103,12,FALSE)</f>
        <v>530606</v>
      </c>
      <c r="I211" s="98">
        <f>+VLOOKUP(D211,POA!$A$3:$AU$103,15,FALSE)</f>
        <v>2</v>
      </c>
      <c r="J211" s="94">
        <f>+VLOOKUP(D211,POA!$A$3:$AU$103,14,FALSE)</f>
        <v>1701</v>
      </c>
      <c r="K211" s="44">
        <v>-30</v>
      </c>
      <c r="L211" s="100" t="s">
        <v>25</v>
      </c>
      <c r="M211" s="79" t="s">
        <v>304</v>
      </c>
      <c r="N211" s="79" t="s">
        <v>427</v>
      </c>
      <c r="O211" s="102"/>
    </row>
    <row r="212" spans="1:15" s="20" customFormat="1" ht="14.4">
      <c r="A212" s="46">
        <v>8</v>
      </c>
      <c r="B212" s="45" t="s">
        <v>448</v>
      </c>
      <c r="C212" s="47">
        <v>45783</v>
      </c>
      <c r="D212" s="46">
        <v>52</v>
      </c>
      <c r="E212" s="97" t="str">
        <f>+VLOOKUP(D212,POA!$A$3:$AU$103,7,FALSE)</f>
        <v>Dirección de Talento Humano</v>
      </c>
      <c r="F212" s="97" t="str">
        <f>+VLOOKUP(D212,POA!$A$3:$AU$103,9,FALSE)</f>
        <v>Para pago del beneficio de guarderías</v>
      </c>
      <c r="G212" s="97" t="str">
        <f>+VLOOKUP(D212,POA!$A$3:$AU$103,3,FALSE)</f>
        <v>01 - Administración Central</v>
      </c>
      <c r="H212" s="94">
        <f>+VLOOKUP(D212,POA!$A$3:$AU$103,12,FALSE)</f>
        <v>530210</v>
      </c>
      <c r="I212" s="98">
        <f>+VLOOKUP(D212,POA!$A$3:$AU$103,15,FALSE)</f>
        <v>1</v>
      </c>
      <c r="J212" s="94">
        <f>+VLOOKUP(D212,POA!$A$3:$AU$103,14,FALSE)</f>
        <v>1701</v>
      </c>
      <c r="K212" s="44">
        <v>-807</v>
      </c>
      <c r="L212" s="100" t="s">
        <v>15</v>
      </c>
      <c r="M212" s="79" t="s">
        <v>303</v>
      </c>
      <c r="N212" s="79"/>
      <c r="O212" s="102"/>
    </row>
    <row r="213" spans="1:15" s="20" customFormat="1" ht="14.4">
      <c r="A213" s="46">
        <v>8</v>
      </c>
      <c r="B213" s="45" t="s">
        <v>448</v>
      </c>
      <c r="C213" s="47">
        <v>45783</v>
      </c>
      <c r="D213" s="46">
        <v>52</v>
      </c>
      <c r="E213" s="97" t="str">
        <f>+VLOOKUP(D213,POA!$A$3:$AU$103,7,FALSE)</f>
        <v>Dirección de Talento Humano</v>
      </c>
      <c r="F213" s="97" t="str">
        <f>+VLOOKUP(D213,POA!$A$3:$AU$103,9,FALSE)</f>
        <v>Para pago del beneficio de guarderías</v>
      </c>
      <c r="G213" s="97" t="str">
        <f>+VLOOKUP(D213,POA!$A$3:$AU$103,3,FALSE)</f>
        <v>01 - Administración Central</v>
      </c>
      <c r="H213" s="94">
        <f>+VLOOKUP(D213,POA!$A$3:$AU$103,12,FALSE)</f>
        <v>530210</v>
      </c>
      <c r="I213" s="98">
        <f>+VLOOKUP(D213,POA!$A$3:$AU$103,15,FALSE)</f>
        <v>1</v>
      </c>
      <c r="J213" s="94">
        <f>+VLOOKUP(D213,POA!$A$3:$AU$103,14,FALSE)</f>
        <v>1701</v>
      </c>
      <c r="K213" s="44">
        <v>30</v>
      </c>
      <c r="L213" s="100" t="s">
        <v>17</v>
      </c>
      <c r="M213" s="79" t="s">
        <v>303</v>
      </c>
      <c r="N213" s="79"/>
      <c r="O213" s="102"/>
    </row>
    <row r="214" spans="1:15" s="20" customFormat="1" ht="14.4">
      <c r="A214" s="46">
        <v>8</v>
      </c>
      <c r="B214" s="45" t="s">
        <v>448</v>
      </c>
      <c r="C214" s="47">
        <v>45783</v>
      </c>
      <c r="D214" s="46">
        <v>52</v>
      </c>
      <c r="E214" s="97" t="str">
        <f>+VLOOKUP(D214,POA!$A$3:$AU$103,7,FALSE)</f>
        <v>Dirección de Talento Humano</v>
      </c>
      <c r="F214" s="97" t="str">
        <f>+VLOOKUP(D214,POA!$A$3:$AU$103,9,FALSE)</f>
        <v>Para pago del beneficio de guarderías</v>
      </c>
      <c r="G214" s="97" t="str">
        <f>+VLOOKUP(D214,POA!$A$3:$AU$103,3,FALSE)</f>
        <v>01 - Administración Central</v>
      </c>
      <c r="H214" s="94">
        <f>+VLOOKUP(D214,POA!$A$3:$AU$103,12,FALSE)</f>
        <v>530210</v>
      </c>
      <c r="I214" s="98">
        <f>+VLOOKUP(D214,POA!$A$3:$AU$103,15,FALSE)</f>
        <v>1</v>
      </c>
      <c r="J214" s="94">
        <f>+VLOOKUP(D214,POA!$A$3:$AU$103,14,FALSE)</f>
        <v>1701</v>
      </c>
      <c r="K214" s="44">
        <v>261.44</v>
      </c>
      <c r="L214" s="100" t="s">
        <v>19</v>
      </c>
      <c r="M214" s="79" t="s">
        <v>303</v>
      </c>
      <c r="N214" s="79"/>
      <c r="O214" s="102"/>
    </row>
    <row r="215" spans="1:15" s="20" customFormat="1" ht="14.4">
      <c r="A215" s="46">
        <v>8</v>
      </c>
      <c r="B215" s="45" t="s">
        <v>448</v>
      </c>
      <c r="C215" s="47">
        <v>45783</v>
      </c>
      <c r="D215" s="46">
        <v>52</v>
      </c>
      <c r="E215" s="97" t="str">
        <f>+VLOOKUP(D215,POA!$A$3:$AU$103,7,FALSE)</f>
        <v>Dirección de Talento Humano</v>
      </c>
      <c r="F215" s="97" t="str">
        <f>+VLOOKUP(D215,POA!$A$3:$AU$103,9,FALSE)</f>
        <v>Para pago del beneficio de guarderías</v>
      </c>
      <c r="G215" s="97" t="str">
        <f>+VLOOKUP(D215,POA!$A$3:$AU$103,3,FALSE)</f>
        <v>01 - Administración Central</v>
      </c>
      <c r="H215" s="94">
        <f>+VLOOKUP(D215,POA!$A$3:$AU$103,12,FALSE)</f>
        <v>530210</v>
      </c>
      <c r="I215" s="98">
        <f>+VLOOKUP(D215,POA!$A$3:$AU$103,15,FALSE)</f>
        <v>1</v>
      </c>
      <c r="J215" s="94">
        <f>+VLOOKUP(D215,POA!$A$3:$AU$103,14,FALSE)</f>
        <v>1701</v>
      </c>
      <c r="K215" s="44">
        <v>515.55999999999995</v>
      </c>
      <c r="L215" s="100" t="s">
        <v>21</v>
      </c>
      <c r="M215" s="79" t="s">
        <v>303</v>
      </c>
      <c r="N215" s="79"/>
      <c r="O215" s="102"/>
    </row>
    <row r="216" spans="1:15" s="20" customFormat="1" ht="14.4">
      <c r="A216" s="46">
        <v>9</v>
      </c>
      <c r="B216" s="45" t="s">
        <v>460</v>
      </c>
      <c r="C216" s="47">
        <v>45811</v>
      </c>
      <c r="D216" s="46">
        <v>32</v>
      </c>
      <c r="E216" s="97" t="str">
        <f>+VLOOKUP(D216,POA!$A$3:$AU$103,7,FALSE)</f>
        <v>Vicerrectorado Académico, Intercultural y Comunitario</v>
      </c>
      <c r="F216" s="97" t="str">
        <f>+VLOOKUP(D216,POA!$A$3:$AU$103,9,FALSE)</f>
        <v>Viáticos al interior</v>
      </c>
      <c r="G216" s="97" t="str">
        <f>+VLOOKUP(D216,POA!$A$3:$AU$103,3,FALSE)</f>
        <v>01 - Administración Central</v>
      </c>
      <c r="H216" s="94">
        <f>+VLOOKUP(D216,POA!$A$3:$AU$103,12,FALSE)</f>
        <v>530303</v>
      </c>
      <c r="I216" s="98">
        <f>+VLOOKUP(D216,POA!$A$3:$AU$103,15,FALSE)</f>
        <v>1</v>
      </c>
      <c r="J216" s="94">
        <f>+VLOOKUP(D216,POA!$A$3:$AU$103,14,FALSE)</f>
        <v>1701</v>
      </c>
      <c r="K216" s="44">
        <v>-260</v>
      </c>
      <c r="L216" s="100" t="s">
        <v>13</v>
      </c>
      <c r="M216" s="79" t="s">
        <v>304</v>
      </c>
      <c r="N216" s="79" t="s">
        <v>449</v>
      </c>
      <c r="O216" s="102"/>
    </row>
    <row r="217" spans="1:15" s="20" customFormat="1" ht="14.4">
      <c r="A217" s="46">
        <v>9</v>
      </c>
      <c r="B217" s="45" t="s">
        <v>460</v>
      </c>
      <c r="C217" s="47">
        <v>45811</v>
      </c>
      <c r="D217" s="46">
        <v>32</v>
      </c>
      <c r="E217" s="97" t="str">
        <f>+VLOOKUP(D217,POA!$A$3:$AU$103,7,FALSE)</f>
        <v>Vicerrectorado Académico, Intercultural y Comunitario</v>
      </c>
      <c r="F217" s="97" t="str">
        <f>+VLOOKUP(D217,POA!$A$3:$AU$103,9,FALSE)</f>
        <v>Viáticos al interior</v>
      </c>
      <c r="G217" s="97" t="str">
        <f>+VLOOKUP(D217,POA!$A$3:$AU$103,3,FALSE)</f>
        <v>01 - Administración Central</v>
      </c>
      <c r="H217" s="94">
        <f>+VLOOKUP(D217,POA!$A$3:$AU$103,12,FALSE)</f>
        <v>530303</v>
      </c>
      <c r="I217" s="98">
        <f>+VLOOKUP(D217,POA!$A$3:$AU$103,15,FALSE)</f>
        <v>1</v>
      </c>
      <c r="J217" s="94">
        <f>+VLOOKUP(D217,POA!$A$3:$AU$103,14,FALSE)</f>
        <v>1701</v>
      </c>
      <c r="K217" s="44">
        <v>-260</v>
      </c>
      <c r="L217" s="100" t="s">
        <v>15</v>
      </c>
      <c r="M217" s="79" t="s">
        <v>304</v>
      </c>
      <c r="N217" s="79" t="s">
        <v>449</v>
      </c>
      <c r="O217" s="102"/>
    </row>
    <row r="218" spans="1:15" s="20" customFormat="1" ht="14.4">
      <c r="A218" s="46">
        <v>9</v>
      </c>
      <c r="B218" s="45" t="s">
        <v>460</v>
      </c>
      <c r="C218" s="47">
        <v>45811</v>
      </c>
      <c r="D218" s="46">
        <v>32</v>
      </c>
      <c r="E218" s="97" t="str">
        <f>+VLOOKUP(D218,POA!$A$3:$AU$103,7,FALSE)</f>
        <v>Vicerrectorado Académico, Intercultural y Comunitario</v>
      </c>
      <c r="F218" s="97" t="str">
        <f>+VLOOKUP(D218,POA!$A$3:$AU$103,9,FALSE)</f>
        <v>Viáticos al interior</v>
      </c>
      <c r="G218" s="97" t="str">
        <f>+VLOOKUP(D218,POA!$A$3:$AU$103,3,FALSE)</f>
        <v>01 - Administración Central</v>
      </c>
      <c r="H218" s="94">
        <f>+VLOOKUP(D218,POA!$A$3:$AU$103,12,FALSE)</f>
        <v>530303</v>
      </c>
      <c r="I218" s="98">
        <f>+VLOOKUP(D218,POA!$A$3:$AU$103,15,FALSE)</f>
        <v>1</v>
      </c>
      <c r="J218" s="94">
        <f>+VLOOKUP(D218,POA!$A$3:$AU$103,14,FALSE)</f>
        <v>1701</v>
      </c>
      <c r="K218" s="44">
        <v>-260</v>
      </c>
      <c r="L218" s="100" t="s">
        <v>17</v>
      </c>
      <c r="M218" s="79" t="s">
        <v>304</v>
      </c>
      <c r="N218" s="79" t="s">
        <v>449</v>
      </c>
      <c r="O218" s="102"/>
    </row>
    <row r="219" spans="1:15" s="20" customFormat="1" ht="14.4">
      <c r="A219" s="46">
        <v>9</v>
      </c>
      <c r="B219" s="45" t="s">
        <v>460</v>
      </c>
      <c r="C219" s="47">
        <v>45811</v>
      </c>
      <c r="D219" s="46">
        <v>32</v>
      </c>
      <c r="E219" s="97" t="str">
        <f>+VLOOKUP(D219,POA!$A$3:$AU$103,7,FALSE)</f>
        <v>Vicerrectorado Académico, Intercultural y Comunitario</v>
      </c>
      <c r="F219" s="97" t="str">
        <f>+VLOOKUP(D219,POA!$A$3:$AU$103,9,FALSE)</f>
        <v>Viáticos al interior</v>
      </c>
      <c r="G219" s="97" t="str">
        <f>+VLOOKUP(D219,POA!$A$3:$AU$103,3,FALSE)</f>
        <v>01 - Administración Central</v>
      </c>
      <c r="H219" s="94">
        <f>+VLOOKUP(D219,POA!$A$3:$AU$103,12,FALSE)</f>
        <v>530303</v>
      </c>
      <c r="I219" s="98">
        <f>+VLOOKUP(D219,POA!$A$3:$AU$103,15,FALSE)</f>
        <v>1</v>
      </c>
      <c r="J219" s="94">
        <f>+VLOOKUP(D219,POA!$A$3:$AU$103,14,FALSE)</f>
        <v>1701</v>
      </c>
      <c r="K219" s="44">
        <v>-260</v>
      </c>
      <c r="L219" s="100" t="s">
        <v>19</v>
      </c>
      <c r="M219" s="79" t="s">
        <v>304</v>
      </c>
      <c r="N219" s="79" t="s">
        <v>450</v>
      </c>
      <c r="O219" s="102"/>
    </row>
    <row r="220" spans="1:15" s="20" customFormat="1" ht="14.4">
      <c r="A220" s="46">
        <v>9</v>
      </c>
      <c r="B220" s="45" t="s">
        <v>460</v>
      </c>
      <c r="C220" s="47">
        <v>45811</v>
      </c>
      <c r="D220" s="46">
        <v>32</v>
      </c>
      <c r="E220" s="97" t="str">
        <f>+VLOOKUP(D220,POA!$A$3:$AU$103,7,FALSE)</f>
        <v>Vicerrectorado Académico, Intercultural y Comunitario</v>
      </c>
      <c r="F220" s="97" t="str">
        <f>+VLOOKUP(D220,POA!$A$3:$AU$103,9,FALSE)</f>
        <v>Viáticos al interior</v>
      </c>
      <c r="G220" s="97" t="str">
        <f>+VLOOKUP(D220,POA!$A$3:$AU$103,3,FALSE)</f>
        <v>01 - Administración Central</v>
      </c>
      <c r="H220" s="94">
        <f>+VLOOKUP(D220,POA!$A$3:$AU$103,12,FALSE)</f>
        <v>530303</v>
      </c>
      <c r="I220" s="98">
        <f>+VLOOKUP(D220,POA!$A$3:$AU$103,15,FALSE)</f>
        <v>1</v>
      </c>
      <c r="J220" s="94">
        <f>+VLOOKUP(D220,POA!$A$3:$AU$103,14,FALSE)</f>
        <v>1701</v>
      </c>
      <c r="K220" s="44">
        <v>-260</v>
      </c>
      <c r="L220" s="100" t="s">
        <v>21</v>
      </c>
      <c r="M220" s="79" t="s">
        <v>304</v>
      </c>
      <c r="N220" s="79" t="s">
        <v>450</v>
      </c>
      <c r="O220" s="102"/>
    </row>
    <row r="221" spans="1:15" s="20" customFormat="1" ht="14.4">
      <c r="A221" s="46">
        <v>9</v>
      </c>
      <c r="B221" s="45" t="s">
        <v>460</v>
      </c>
      <c r="C221" s="47">
        <v>45811</v>
      </c>
      <c r="D221" s="46">
        <v>32</v>
      </c>
      <c r="E221" s="97" t="str">
        <f>+VLOOKUP(D221,POA!$A$3:$AU$103,7,FALSE)</f>
        <v>Vicerrectorado Académico, Intercultural y Comunitario</v>
      </c>
      <c r="F221" s="97" t="str">
        <f>+VLOOKUP(D221,POA!$A$3:$AU$103,9,FALSE)</f>
        <v>Viáticos al interior</v>
      </c>
      <c r="G221" s="97" t="str">
        <f>+VLOOKUP(D221,POA!$A$3:$AU$103,3,FALSE)</f>
        <v>01 - Administración Central</v>
      </c>
      <c r="H221" s="94">
        <f>+VLOOKUP(D221,POA!$A$3:$AU$103,12,FALSE)</f>
        <v>530303</v>
      </c>
      <c r="I221" s="98">
        <f>+VLOOKUP(D221,POA!$A$3:$AU$103,15,FALSE)</f>
        <v>1</v>
      </c>
      <c r="J221" s="94">
        <f>+VLOOKUP(D221,POA!$A$3:$AU$103,14,FALSE)</f>
        <v>1701</v>
      </c>
      <c r="K221" s="44">
        <v>240</v>
      </c>
      <c r="L221" s="100" t="s">
        <v>23</v>
      </c>
      <c r="M221" s="79" t="s">
        <v>303</v>
      </c>
      <c r="N221" s="79"/>
      <c r="O221" s="102"/>
    </row>
    <row r="222" spans="1:15" s="20" customFormat="1" ht="14.4">
      <c r="A222" s="46">
        <v>9</v>
      </c>
      <c r="B222" s="45" t="s">
        <v>460</v>
      </c>
      <c r="C222" s="47">
        <v>45811</v>
      </c>
      <c r="D222" s="46">
        <v>32</v>
      </c>
      <c r="E222" s="97" t="str">
        <f>+VLOOKUP(D222,POA!$A$3:$AU$103,7,FALSE)</f>
        <v>Vicerrectorado Académico, Intercultural y Comunitario</v>
      </c>
      <c r="F222" s="97" t="str">
        <f>+VLOOKUP(D222,POA!$A$3:$AU$103,9,FALSE)</f>
        <v>Viáticos al interior</v>
      </c>
      <c r="G222" s="97" t="str">
        <f>+VLOOKUP(D222,POA!$A$3:$AU$103,3,FALSE)</f>
        <v>01 - Administración Central</v>
      </c>
      <c r="H222" s="94">
        <f>+VLOOKUP(D222,POA!$A$3:$AU$103,12,FALSE)</f>
        <v>530303</v>
      </c>
      <c r="I222" s="98">
        <f>+VLOOKUP(D222,POA!$A$3:$AU$103,15,FALSE)</f>
        <v>1</v>
      </c>
      <c r="J222" s="94">
        <f>+VLOOKUP(D222,POA!$A$3:$AU$103,14,FALSE)</f>
        <v>1701</v>
      </c>
      <c r="K222" s="44">
        <v>-260</v>
      </c>
      <c r="L222" s="100" t="s">
        <v>25</v>
      </c>
      <c r="M222" s="79" t="s">
        <v>304</v>
      </c>
      <c r="N222" s="79" t="s">
        <v>451</v>
      </c>
      <c r="O222" s="102"/>
    </row>
    <row r="223" spans="1:15" s="20" customFormat="1" ht="14.4">
      <c r="A223" s="46">
        <v>9</v>
      </c>
      <c r="B223" s="45" t="s">
        <v>460</v>
      </c>
      <c r="C223" s="47">
        <v>45811</v>
      </c>
      <c r="D223" s="46">
        <v>32</v>
      </c>
      <c r="E223" s="97" t="str">
        <f>+VLOOKUP(D223,POA!$A$3:$AU$103,7,FALSE)</f>
        <v>Vicerrectorado Académico, Intercultural y Comunitario</v>
      </c>
      <c r="F223" s="97" t="str">
        <f>+VLOOKUP(D223,POA!$A$3:$AU$103,9,FALSE)</f>
        <v>Viáticos al interior</v>
      </c>
      <c r="G223" s="97" t="str">
        <f>+VLOOKUP(D223,POA!$A$3:$AU$103,3,FALSE)</f>
        <v>01 - Administración Central</v>
      </c>
      <c r="H223" s="94">
        <f>+VLOOKUP(D223,POA!$A$3:$AU$103,12,FALSE)</f>
        <v>530303</v>
      </c>
      <c r="I223" s="98">
        <f>+VLOOKUP(D223,POA!$A$3:$AU$103,15,FALSE)</f>
        <v>1</v>
      </c>
      <c r="J223" s="94">
        <f>+VLOOKUP(D223,POA!$A$3:$AU$103,14,FALSE)</f>
        <v>1701</v>
      </c>
      <c r="K223" s="44">
        <v>-260</v>
      </c>
      <c r="L223" s="100" t="s">
        <v>27</v>
      </c>
      <c r="M223" s="79" t="s">
        <v>304</v>
      </c>
      <c r="N223" s="79" t="s">
        <v>451</v>
      </c>
      <c r="O223" s="102"/>
    </row>
    <row r="224" spans="1:15" s="20" customFormat="1" ht="14.4">
      <c r="A224" s="46">
        <v>9</v>
      </c>
      <c r="B224" s="45" t="s">
        <v>460</v>
      </c>
      <c r="C224" s="47">
        <v>45811</v>
      </c>
      <c r="D224" s="46">
        <v>32</v>
      </c>
      <c r="E224" s="97" t="str">
        <f>+VLOOKUP(D224,POA!$A$3:$AU$103,7,FALSE)</f>
        <v>Vicerrectorado Académico, Intercultural y Comunitario</v>
      </c>
      <c r="F224" s="97" t="str">
        <f>+VLOOKUP(D224,POA!$A$3:$AU$103,9,FALSE)</f>
        <v>Viáticos al interior</v>
      </c>
      <c r="G224" s="97" t="str">
        <f>+VLOOKUP(D224,POA!$A$3:$AU$103,3,FALSE)</f>
        <v>01 - Administración Central</v>
      </c>
      <c r="H224" s="94">
        <f>+VLOOKUP(D224,POA!$A$3:$AU$103,12,FALSE)</f>
        <v>530303</v>
      </c>
      <c r="I224" s="98">
        <f>+VLOOKUP(D224,POA!$A$3:$AU$103,15,FALSE)</f>
        <v>1</v>
      </c>
      <c r="J224" s="94">
        <f>+VLOOKUP(D224,POA!$A$3:$AU$103,14,FALSE)</f>
        <v>1701</v>
      </c>
      <c r="K224" s="44">
        <v>-260</v>
      </c>
      <c r="L224" s="100" t="s">
        <v>29</v>
      </c>
      <c r="M224" s="79" t="s">
        <v>304</v>
      </c>
      <c r="N224" s="79" t="s">
        <v>451</v>
      </c>
      <c r="O224" s="102"/>
    </row>
    <row r="225" spans="1:15" s="20" customFormat="1" ht="14.4">
      <c r="A225" s="46">
        <v>9</v>
      </c>
      <c r="B225" s="45" t="s">
        <v>460</v>
      </c>
      <c r="C225" s="47">
        <v>45811</v>
      </c>
      <c r="D225" s="46">
        <v>32</v>
      </c>
      <c r="E225" s="97" t="str">
        <f>+VLOOKUP(D225,POA!$A$3:$AU$103,7,FALSE)</f>
        <v>Vicerrectorado Académico, Intercultural y Comunitario</v>
      </c>
      <c r="F225" s="97" t="str">
        <f>+VLOOKUP(D225,POA!$A$3:$AU$103,9,FALSE)</f>
        <v>Viáticos al interior</v>
      </c>
      <c r="G225" s="97" t="str">
        <f>+VLOOKUP(D225,POA!$A$3:$AU$103,3,FALSE)</f>
        <v>01 - Administración Central</v>
      </c>
      <c r="H225" s="94">
        <f>+VLOOKUP(D225,POA!$A$3:$AU$103,12,FALSE)</f>
        <v>530303</v>
      </c>
      <c r="I225" s="98">
        <f>+VLOOKUP(D225,POA!$A$3:$AU$103,15,FALSE)</f>
        <v>1</v>
      </c>
      <c r="J225" s="94">
        <f>+VLOOKUP(D225,POA!$A$3:$AU$103,14,FALSE)</f>
        <v>1701</v>
      </c>
      <c r="K225" s="44">
        <v>-240</v>
      </c>
      <c r="L225" s="100" t="s">
        <v>31</v>
      </c>
      <c r="M225" s="79" t="s">
        <v>303</v>
      </c>
      <c r="N225" s="79"/>
      <c r="O225" s="102"/>
    </row>
    <row r="226" spans="1:15" s="20" customFormat="1" ht="14.4">
      <c r="A226" s="46">
        <v>9</v>
      </c>
      <c r="B226" s="45" t="s">
        <v>460</v>
      </c>
      <c r="C226" s="47">
        <v>45811</v>
      </c>
      <c r="D226" s="46">
        <v>32</v>
      </c>
      <c r="E226" s="97" t="str">
        <f>+VLOOKUP(D226,POA!$A$3:$AU$103,7,FALSE)</f>
        <v>Vicerrectorado Académico, Intercultural y Comunitario</v>
      </c>
      <c r="F226" s="97" t="str">
        <f>+VLOOKUP(D226,POA!$A$3:$AU$103,9,FALSE)</f>
        <v>Viáticos al interior</v>
      </c>
      <c r="G226" s="97" t="str">
        <f>+VLOOKUP(D226,POA!$A$3:$AU$103,3,FALSE)</f>
        <v>01 - Administración Central</v>
      </c>
      <c r="H226" s="94">
        <f>+VLOOKUP(D226,POA!$A$3:$AU$103,12,FALSE)</f>
        <v>530303</v>
      </c>
      <c r="I226" s="98">
        <f>+VLOOKUP(D226,POA!$A$3:$AU$103,15,FALSE)</f>
        <v>1</v>
      </c>
      <c r="J226" s="94">
        <f>+VLOOKUP(D226,POA!$A$3:$AU$103,14,FALSE)</f>
        <v>1701</v>
      </c>
      <c r="K226" s="44">
        <v>-20</v>
      </c>
      <c r="L226" s="100" t="s">
        <v>31</v>
      </c>
      <c r="M226" s="79" t="s">
        <v>304</v>
      </c>
      <c r="N226" s="79" t="s">
        <v>451</v>
      </c>
      <c r="O226" s="102"/>
    </row>
    <row r="227" spans="1:15" s="20" customFormat="1" ht="14.4">
      <c r="A227" s="46">
        <v>9</v>
      </c>
      <c r="B227" s="45" t="s">
        <v>460</v>
      </c>
      <c r="C227" s="47">
        <v>45811</v>
      </c>
      <c r="D227" s="46">
        <v>33</v>
      </c>
      <c r="E227" s="97" t="str">
        <f>+VLOOKUP(D227,POA!$A$3:$AU$103,7,FALSE)</f>
        <v>Vicerrectorado Académico, Intercultural y Comunitario</v>
      </c>
      <c r="F227" s="97" t="str">
        <f>+VLOOKUP(D227,POA!$A$3:$AU$103,9,FALSE)</f>
        <v>Viáticos al exterior</v>
      </c>
      <c r="G227" s="97" t="str">
        <f>+VLOOKUP(D227,POA!$A$3:$AU$103,3,FALSE)</f>
        <v>01 - Administración Central</v>
      </c>
      <c r="H227" s="94">
        <f>+VLOOKUP(D227,POA!$A$3:$AU$103,12,FALSE)</f>
        <v>530304</v>
      </c>
      <c r="I227" s="98">
        <f>+VLOOKUP(D227,POA!$A$3:$AU$103,15,FALSE)</f>
        <v>1</v>
      </c>
      <c r="J227" s="94">
        <f>+VLOOKUP(D227,POA!$A$3:$AU$103,14,FALSE)</f>
        <v>1701</v>
      </c>
      <c r="K227" s="44">
        <v>1100</v>
      </c>
      <c r="L227" s="100" t="s">
        <v>23</v>
      </c>
      <c r="M227" s="79" t="s">
        <v>310</v>
      </c>
      <c r="N227" s="79"/>
      <c r="O227" s="102"/>
    </row>
    <row r="228" spans="1:15" s="20" customFormat="1" ht="14.4">
      <c r="A228" s="46">
        <v>9</v>
      </c>
      <c r="B228" s="45" t="s">
        <v>459</v>
      </c>
      <c r="C228" s="47">
        <v>45811</v>
      </c>
      <c r="D228" s="46">
        <v>37</v>
      </c>
      <c r="E228" s="97" t="str">
        <f>+VLOOKUP(D228,POA!$A$3:$AU$103,7,FALSE)</f>
        <v>Vicerrectorado de Gestión Comunitaria, Investigación y Vinculación con la Sociedad</v>
      </c>
      <c r="F228" s="97" t="str">
        <f>+VLOOKUP(D228,POA!$A$3:$AU$103,9,FALSE)</f>
        <v>Viáticos al interior</v>
      </c>
      <c r="G228" s="97" t="str">
        <f>+VLOOKUP(D228,POA!$A$3:$AU$103,3,FALSE)</f>
        <v>01 - Administración Central</v>
      </c>
      <c r="H228" s="94">
        <f>+VLOOKUP(D228,POA!$A$3:$AU$103,12,FALSE)</f>
        <v>530303</v>
      </c>
      <c r="I228" s="98">
        <f>+VLOOKUP(D228,POA!$A$3:$AU$103,15,FALSE)</f>
        <v>1</v>
      </c>
      <c r="J228" s="94">
        <f>+VLOOKUP(D228,POA!$A$3:$AU$103,14,FALSE)</f>
        <v>1701</v>
      </c>
      <c r="K228" s="44">
        <v>-1000</v>
      </c>
      <c r="L228" s="100" t="s">
        <v>29</v>
      </c>
      <c r="M228" s="79" t="s">
        <v>304</v>
      </c>
      <c r="N228" s="79" t="s">
        <v>450</v>
      </c>
      <c r="O228" s="102"/>
    </row>
    <row r="229" spans="1:15" s="20" customFormat="1" ht="14.4">
      <c r="A229" s="46">
        <v>9</v>
      </c>
      <c r="B229" s="45" t="s">
        <v>458</v>
      </c>
      <c r="C229" s="47">
        <v>45811</v>
      </c>
      <c r="D229" s="46">
        <v>42</v>
      </c>
      <c r="E229" s="97" t="str">
        <f>+VLOOKUP(D229,POA!$A$3:$AU$103,7,FALSE)</f>
        <v>Dirección Administrativa</v>
      </c>
      <c r="F229" s="97" t="str">
        <f>+VLOOKUP(D229,POA!$A$3:$AU$103,9,FALSE)</f>
        <v>Gastos a través de caja chica para la Dirección Administrativa</v>
      </c>
      <c r="G229" s="97" t="str">
        <f>+VLOOKUP(D229,POA!$A$3:$AU$103,3,FALSE)</f>
        <v>01 - Administración Central</v>
      </c>
      <c r="H229" s="94">
        <f>+VLOOKUP(D229,POA!$A$3:$AU$103,12,FALSE)</f>
        <v>530811</v>
      </c>
      <c r="I229" s="98">
        <f>+VLOOKUP(D229,POA!$A$3:$AU$103,15,FALSE)</f>
        <v>1</v>
      </c>
      <c r="J229" s="94">
        <f>+VLOOKUP(D229,POA!$A$3:$AU$103,14,FALSE)</f>
        <v>1701</v>
      </c>
      <c r="K229" s="44">
        <v>-200</v>
      </c>
      <c r="L229" s="100" t="s">
        <v>29</v>
      </c>
      <c r="M229" s="79" t="s">
        <v>304</v>
      </c>
      <c r="N229" s="79" t="s">
        <v>450</v>
      </c>
      <c r="O229" s="102"/>
    </row>
    <row r="230" spans="1:15" s="20" customFormat="1" ht="14.4">
      <c r="A230" s="46">
        <v>9</v>
      </c>
      <c r="B230" s="45" t="s">
        <v>458</v>
      </c>
      <c r="C230" s="47">
        <v>45811</v>
      </c>
      <c r="D230" s="46">
        <v>42</v>
      </c>
      <c r="E230" s="97" t="str">
        <f>+VLOOKUP(D230,POA!$A$3:$AU$103,7,FALSE)</f>
        <v>Dirección Administrativa</v>
      </c>
      <c r="F230" s="97" t="str">
        <f>+VLOOKUP(D230,POA!$A$3:$AU$103,9,FALSE)</f>
        <v>Gastos a través de caja chica para la Dirección Administrativa</v>
      </c>
      <c r="G230" s="97" t="str">
        <f>+VLOOKUP(D230,POA!$A$3:$AU$103,3,FALSE)</f>
        <v>01 - Administración Central</v>
      </c>
      <c r="H230" s="94">
        <f>+VLOOKUP(D230,POA!$A$3:$AU$103,12,FALSE)</f>
        <v>530811</v>
      </c>
      <c r="I230" s="98">
        <f>+VLOOKUP(D230,POA!$A$3:$AU$103,15,FALSE)</f>
        <v>1</v>
      </c>
      <c r="J230" s="94">
        <f>+VLOOKUP(D230,POA!$A$3:$AU$103,14,FALSE)</f>
        <v>1701</v>
      </c>
      <c r="K230" s="44">
        <v>-200</v>
      </c>
      <c r="L230" s="100" t="s">
        <v>25</v>
      </c>
      <c r="M230" s="79" t="s">
        <v>304</v>
      </c>
      <c r="N230" s="79" t="s">
        <v>450</v>
      </c>
      <c r="O230" s="102"/>
    </row>
    <row r="231" spans="1:15" s="20" customFormat="1" ht="14.4">
      <c r="A231" s="46">
        <v>9</v>
      </c>
      <c r="B231" s="45" t="s">
        <v>458</v>
      </c>
      <c r="C231" s="47">
        <v>45811</v>
      </c>
      <c r="D231" s="46">
        <v>42</v>
      </c>
      <c r="E231" s="97" t="str">
        <f>+VLOOKUP(D231,POA!$A$3:$AU$103,7,FALSE)</f>
        <v>Dirección Administrativa</v>
      </c>
      <c r="F231" s="97" t="str">
        <f>+VLOOKUP(D231,POA!$A$3:$AU$103,9,FALSE)</f>
        <v>Gastos a través de caja chica para la Dirección Administrativa</v>
      </c>
      <c r="G231" s="97" t="str">
        <f>+VLOOKUP(D231,POA!$A$3:$AU$103,3,FALSE)</f>
        <v>01 - Administración Central</v>
      </c>
      <c r="H231" s="94">
        <f>+VLOOKUP(D231,POA!$A$3:$AU$103,12,FALSE)</f>
        <v>530811</v>
      </c>
      <c r="I231" s="98">
        <f>+VLOOKUP(D231,POA!$A$3:$AU$103,15,FALSE)</f>
        <v>1</v>
      </c>
      <c r="J231" s="94">
        <f>+VLOOKUP(D231,POA!$A$3:$AU$103,14,FALSE)</f>
        <v>1701</v>
      </c>
      <c r="K231" s="44">
        <v>-100</v>
      </c>
      <c r="L231" s="100" t="s">
        <v>21</v>
      </c>
      <c r="M231" s="79" t="s">
        <v>304</v>
      </c>
      <c r="N231" s="79" t="s">
        <v>450</v>
      </c>
      <c r="O231" s="102"/>
    </row>
    <row r="232" spans="1:15" s="20" customFormat="1" ht="14.4">
      <c r="A232" s="46">
        <v>9</v>
      </c>
      <c r="B232" s="45" t="s">
        <v>461</v>
      </c>
      <c r="C232" s="47">
        <v>45811</v>
      </c>
      <c r="D232" s="46">
        <v>35</v>
      </c>
      <c r="E232" s="97" t="str">
        <f>+VLOOKUP(D232,POA!$A$3:$AU$103,7,FALSE)</f>
        <v>Dirección de Relaciones Interinstitucionales e Internacionales</v>
      </c>
      <c r="F232" s="97" t="str">
        <f>+VLOOKUP(D232,POA!$A$3:$AU$103,9,FALSE)</f>
        <v>Viáticos al exterior</v>
      </c>
      <c r="G232" s="97" t="str">
        <f>+VLOOKUP(D232,POA!$A$3:$AU$103,3,FALSE)</f>
        <v>01 - Administración Central</v>
      </c>
      <c r="H232" s="94">
        <f>+VLOOKUP(D232,POA!$A$3:$AU$103,12,FALSE)</f>
        <v>530304</v>
      </c>
      <c r="I232" s="98">
        <f>+VLOOKUP(D232,POA!$A$3:$AU$103,15,FALSE)</f>
        <v>1</v>
      </c>
      <c r="J232" s="94">
        <f>+VLOOKUP(D232,POA!$A$3:$AU$103,14,FALSE)</f>
        <v>1701</v>
      </c>
      <c r="K232" s="44">
        <f>-1565+99.1</f>
        <v>-1465.9</v>
      </c>
      <c r="L232" s="100" t="s">
        <v>25</v>
      </c>
      <c r="M232" s="79" t="s">
        <v>304</v>
      </c>
      <c r="N232" s="79" t="s">
        <v>450</v>
      </c>
      <c r="O232" s="102"/>
    </row>
    <row r="233" spans="1:15" s="20" customFormat="1" ht="14.4">
      <c r="A233" s="46">
        <v>9</v>
      </c>
      <c r="B233" s="45" t="s">
        <v>458</v>
      </c>
      <c r="C233" s="47">
        <v>45811</v>
      </c>
      <c r="D233" s="46">
        <v>50</v>
      </c>
      <c r="E233" s="97" t="str">
        <f>+VLOOKUP(D233,POA!$A$3:$AU$103,7,FALSE)</f>
        <v>Dirección Administrativa</v>
      </c>
      <c r="F233" s="97" t="str">
        <f>+VLOOKUP(D233,POA!$A$3:$AU$103,9,FALSE)</f>
        <v>Contratacion del servicio de provisión de combustible para el parque automotor de la Universidad Intercultural de las Nacionalidades y Pueblos Indígenas Amawtay Wasi.</v>
      </c>
      <c r="G233" s="97" t="str">
        <f>+VLOOKUP(D233,POA!$A$3:$AU$103,3,FALSE)</f>
        <v>01 - Administración Central</v>
      </c>
      <c r="H233" s="94">
        <f>+VLOOKUP(D233,POA!$A$3:$AU$103,12,FALSE)</f>
        <v>530255</v>
      </c>
      <c r="I233" s="98">
        <f>+VLOOKUP(D233,POA!$A$3:$AU$103,15,FALSE)</f>
        <v>1</v>
      </c>
      <c r="J233" s="94">
        <f>+VLOOKUP(D233,POA!$A$3:$AU$103,14,FALSE)</f>
        <v>1701</v>
      </c>
      <c r="K233" s="44">
        <v>2500</v>
      </c>
      <c r="L233" s="100" t="s">
        <v>23</v>
      </c>
      <c r="M233" s="101" t="s">
        <v>64</v>
      </c>
      <c r="N233" s="79"/>
      <c r="O233" s="102"/>
    </row>
    <row r="234" spans="1:15" s="20" customFormat="1" ht="14.4">
      <c r="A234" s="46">
        <v>9</v>
      </c>
      <c r="B234" s="45" t="s">
        <v>460</v>
      </c>
      <c r="C234" s="47">
        <v>45811</v>
      </c>
      <c r="D234" s="46">
        <v>59</v>
      </c>
      <c r="E234" s="97" t="str">
        <f>+VLOOKUP(D234,POA!$A$3:$AU$103,7,FALSE)</f>
        <v xml:space="preserve">Dirección General Académica Intercultural y Comunitaria </v>
      </c>
      <c r="F234" s="97" t="str">
        <f>+VLOOKUP(D234,POA!$A$3:$AU$103,9,FALSE)</f>
        <v>Viáticos al exterior para personal docente</v>
      </c>
      <c r="G234" s="97" t="str">
        <f>+VLOOKUP(D234,POA!$A$3:$AU$103,3,FALSE)</f>
        <v>01 - Administración Central</v>
      </c>
      <c r="H234" s="94">
        <f>+VLOOKUP(D234,POA!$A$3:$AU$103,12,FALSE)</f>
        <v>530304</v>
      </c>
      <c r="I234" s="98">
        <f>+VLOOKUP(D234,POA!$A$3:$AU$103,15,FALSE)</f>
        <v>1</v>
      </c>
      <c r="J234" s="94">
        <f>+VLOOKUP(D234,POA!$A$3:$AU$103,14,FALSE)</f>
        <v>1701</v>
      </c>
      <c r="K234" s="44">
        <v>1065.9000000000001</v>
      </c>
      <c r="L234" s="100" t="s">
        <v>21</v>
      </c>
      <c r="M234" s="101" t="s">
        <v>98</v>
      </c>
      <c r="N234" s="79"/>
      <c r="O234" s="102"/>
    </row>
    <row r="235" spans="1:15" s="20" customFormat="1" ht="14.4">
      <c r="A235" s="46">
        <v>9</v>
      </c>
      <c r="B235" s="45" t="s">
        <v>457</v>
      </c>
      <c r="C235" s="47">
        <v>45811</v>
      </c>
      <c r="D235" s="46">
        <v>60</v>
      </c>
      <c r="E235" s="97" t="str">
        <f>+VLOOKUP(D235,POA!$A$3:$AU$103,7,FALSE)</f>
        <v>Procuraduría</v>
      </c>
      <c r="F235" s="97" t="str">
        <f>+VLOOKUP(D235,POA!$A$3:$AU$103,9,FALSE)</f>
        <v>Contratación del servicio de consulta web de normativa legal para la Universidad Intercultural de las Nacionalidades y Pueblos</v>
      </c>
      <c r="G235" s="97" t="str">
        <f>+VLOOKUP(D235,POA!$A$3:$AU$103,3,FALSE)</f>
        <v>01 - Administración Central</v>
      </c>
      <c r="H235" s="94">
        <f>+VLOOKUP(D235,POA!$A$3:$AU$103,12,FALSE)</f>
        <v>530702</v>
      </c>
      <c r="I235" s="98">
        <f>+VLOOKUP(D235,POA!$A$3:$AU$103,15,FALSE)</f>
        <v>1</v>
      </c>
      <c r="J235" s="94">
        <f>+VLOOKUP(D235,POA!$A$3:$AU$103,14,FALSE)</f>
        <v>1701</v>
      </c>
      <c r="K235" s="44">
        <v>400</v>
      </c>
      <c r="L235" s="100" t="s">
        <v>19</v>
      </c>
      <c r="M235" s="101" t="s">
        <v>98</v>
      </c>
      <c r="N235" s="79"/>
      <c r="O235" s="102"/>
    </row>
    <row r="236" spans="1:15" s="20" customFormat="1" ht="14.4">
      <c r="A236" s="46">
        <v>9</v>
      </c>
      <c r="B236" s="45" t="s">
        <v>454</v>
      </c>
      <c r="C236" s="47">
        <v>45810</v>
      </c>
      <c r="D236" s="46">
        <v>55</v>
      </c>
      <c r="E236" s="97" t="str">
        <f>+VLOOKUP(D236,POA!$A$3:$AU$103,7,FALSE)</f>
        <v>Dirección de Talento Humano</v>
      </c>
      <c r="F236" s="97" t="str">
        <f>+VLOOKUP(D236,POA!$A$3:$AU$103,9,FALSE)</f>
        <v>Pago de remuneración personal por subrogación</v>
      </c>
      <c r="G236" s="97" t="str">
        <f>+VLOOKUP(D236,POA!$A$3:$AU$103,3,FALSE)</f>
        <v>01 - Administración Central</v>
      </c>
      <c r="H236" s="94">
        <f>+VLOOKUP(D236,POA!$A$3:$AU$103,12,FALSE)</f>
        <v>510512</v>
      </c>
      <c r="I236" s="98">
        <f>+VLOOKUP(D236,POA!$A$3:$AU$103,15,FALSE)</f>
        <v>1</v>
      </c>
      <c r="J236" s="94">
        <f>+VLOOKUP(D236,POA!$A$3:$AU$103,14,FALSE)</f>
        <v>1701</v>
      </c>
      <c r="K236" s="44">
        <v>-500</v>
      </c>
      <c r="L236" s="100" t="s">
        <v>19</v>
      </c>
      <c r="M236" s="79" t="s">
        <v>304</v>
      </c>
      <c r="N236" s="79"/>
      <c r="O236" s="102"/>
    </row>
    <row r="237" spans="1:15" s="20" customFormat="1" ht="14.4">
      <c r="A237" s="46">
        <v>9</v>
      </c>
      <c r="B237" s="45" t="s">
        <v>454</v>
      </c>
      <c r="C237" s="47">
        <v>45810</v>
      </c>
      <c r="D237" s="46">
        <v>56</v>
      </c>
      <c r="E237" s="97" t="str">
        <f>+VLOOKUP(D237,POA!$A$3:$AU$103,7,FALSE)</f>
        <v>Dirección de Talento Humano</v>
      </c>
      <c r="F237" s="97" t="str">
        <f>+VLOOKUP(D237,POA!$A$3:$AU$103,9,FALSE)</f>
        <v>Pago de remuneración personal por subrogación</v>
      </c>
      <c r="G237" s="97" t="str">
        <f>+VLOOKUP(D237,POA!$A$3:$AU$103,3,FALSE)</f>
        <v>82 - Formación y gestión académica</v>
      </c>
      <c r="H237" s="94">
        <f>+VLOOKUP(D237,POA!$A$3:$AU$103,12,FALSE)</f>
        <v>510512</v>
      </c>
      <c r="I237" s="98">
        <f>+VLOOKUP(D237,POA!$A$3:$AU$103,15,FALSE)</f>
        <v>1</v>
      </c>
      <c r="J237" s="94">
        <f>+VLOOKUP(D237,POA!$A$3:$AU$103,14,FALSE)</f>
        <v>1701</v>
      </c>
      <c r="K237" s="44">
        <v>-2500</v>
      </c>
      <c r="L237" s="100" t="s">
        <v>19</v>
      </c>
      <c r="M237" s="79" t="s">
        <v>304</v>
      </c>
      <c r="N237" s="79"/>
      <c r="O237" s="102"/>
    </row>
    <row r="238" spans="1:15" s="20" customFormat="1" ht="14.4">
      <c r="A238" s="46">
        <v>9</v>
      </c>
      <c r="B238" s="45" t="s">
        <v>454</v>
      </c>
      <c r="C238" s="47">
        <v>45810</v>
      </c>
      <c r="D238" s="46">
        <v>61</v>
      </c>
      <c r="E238" s="97" t="str">
        <f>+VLOOKUP(D238,POA!$A$3:$AU$103,7,FALSE)</f>
        <v>Dirección de Talento Humano</v>
      </c>
      <c r="F238" s="97" t="str">
        <f>+VLOOKUP(D238,POA!$A$3:$AU$103,9,FALSE)</f>
        <v>Pago de remuneración personal por subrogación</v>
      </c>
      <c r="G238" s="97" t="str">
        <f>+VLOOKUP(D238,POA!$A$3:$AU$103,3,FALSE)</f>
        <v>01 - Administración Central</v>
      </c>
      <c r="H238" s="94">
        <f>+VLOOKUP(D238,POA!$A$3:$AU$103,12,FALSE)</f>
        <v>510513</v>
      </c>
      <c r="I238" s="98">
        <f>+VLOOKUP(D238,POA!$A$3:$AU$103,15,FALSE)</f>
        <v>1</v>
      </c>
      <c r="J238" s="94">
        <f>+VLOOKUP(D238,POA!$A$3:$AU$103,14,FALSE)</f>
        <v>1700</v>
      </c>
      <c r="K238" s="44">
        <v>3000</v>
      </c>
      <c r="L238" s="100" t="s">
        <v>19</v>
      </c>
      <c r="M238" s="101" t="s">
        <v>98</v>
      </c>
      <c r="N238" s="79"/>
      <c r="O238" s="102"/>
    </row>
    <row r="239" spans="1:15" s="20" customFormat="1" ht="14.4">
      <c r="A239" s="46"/>
      <c r="B239" s="45"/>
      <c r="C239" s="47"/>
      <c r="D239" s="46">
        <v>70</v>
      </c>
      <c r="E239" s="97" t="str">
        <f>+VLOOKUP(D239,POA!$A$3:$AU$103,7,FALSE)</f>
        <v>Asignación MEF</v>
      </c>
      <c r="F239" s="97" t="str">
        <f>+VLOOKUP(D239,POA!$A$3:$AU$103,9,FALSE)</f>
        <v>001</v>
      </c>
      <c r="G239" s="97" t="str">
        <f>+VLOOKUP(D239,POA!$A$3:$AU$103,3,FALSE)</f>
        <v>01 - Administración Central</v>
      </c>
      <c r="H239" s="94">
        <f>+VLOOKUP(D239,POA!$A$3:$AU$103,12,FALSE)</f>
        <v>840107</v>
      </c>
      <c r="I239" s="98">
        <f>+VLOOKUP(D239,POA!$A$3:$AU$103,15,FALSE)</f>
        <v>3</v>
      </c>
      <c r="J239" s="94">
        <f>+VLOOKUP(D239,POA!$A$3:$AU$103,14,FALSE)</f>
        <v>1701</v>
      </c>
      <c r="K239" s="44">
        <v>3617828.31</v>
      </c>
      <c r="L239" s="100" t="s">
        <v>23</v>
      </c>
      <c r="M239" s="101" t="s">
        <v>64</v>
      </c>
      <c r="N239" s="79"/>
      <c r="O239" s="102"/>
    </row>
    <row r="240" spans="1:15" s="20" customFormat="1" ht="14.4">
      <c r="A240" s="46"/>
      <c r="B240" s="45"/>
      <c r="C240" s="47"/>
      <c r="D240" s="46">
        <v>70</v>
      </c>
      <c r="E240" s="97" t="str">
        <f>+VLOOKUP(D240,POA!$A$3:$AU$103,7,FALSE)</f>
        <v>Asignación MEF</v>
      </c>
      <c r="F240" s="97" t="str">
        <f>+VLOOKUP(D240,POA!$A$3:$AU$103,9,FALSE)</f>
        <v>001</v>
      </c>
      <c r="G240" s="97" t="str">
        <f>+VLOOKUP(D240,POA!$A$3:$AU$103,3,FALSE)</f>
        <v>01 - Administración Central</v>
      </c>
      <c r="H240" s="94">
        <f>+VLOOKUP(D240,POA!$A$3:$AU$103,12,FALSE)</f>
        <v>840107</v>
      </c>
      <c r="I240" s="98">
        <f>+VLOOKUP(D240,POA!$A$3:$AU$103,15,FALSE)</f>
        <v>3</v>
      </c>
      <c r="J240" s="94">
        <f>+VLOOKUP(D240,POA!$A$3:$AU$103,14,FALSE)</f>
        <v>1701</v>
      </c>
      <c r="K240" s="44">
        <v>-500000</v>
      </c>
      <c r="L240" s="100" t="s">
        <v>23</v>
      </c>
      <c r="M240" s="101" t="s">
        <v>99</v>
      </c>
      <c r="N240" s="79"/>
      <c r="O240" s="102"/>
    </row>
    <row r="241" spans="1:15" s="20" customFormat="1" ht="14.4">
      <c r="A241" s="46"/>
      <c r="B241" s="45"/>
      <c r="C241" s="47"/>
      <c r="D241" s="46">
        <v>71</v>
      </c>
      <c r="E241" s="97" t="str">
        <f>+VLOOKUP(D241,POA!$A$3:$AU$103,7,FALSE)</f>
        <v>Asignación MEF</v>
      </c>
      <c r="F241" s="97" t="str">
        <f>+VLOOKUP(D241,POA!$A$3:$AU$103,9,FALSE)</f>
        <v>001</v>
      </c>
      <c r="G241" s="97" t="str">
        <f>+VLOOKUP(D241,POA!$A$3:$AU$103,3,FALSE)</f>
        <v>01 - Administración Central</v>
      </c>
      <c r="H241" s="94">
        <f>+VLOOKUP(D241,POA!$A$3:$AU$103,12,FALSE)</f>
        <v>840107</v>
      </c>
      <c r="I241" s="98">
        <f>+VLOOKUP(D241,POA!$A$3:$AU$103,15,FALSE)</f>
        <v>1</v>
      </c>
      <c r="J241" s="94">
        <f>+VLOOKUP(D241,POA!$A$3:$AU$103,14,FALSE)</f>
        <v>1700</v>
      </c>
      <c r="K241" s="44">
        <v>3591574.94</v>
      </c>
      <c r="L241" s="100" t="s">
        <v>23</v>
      </c>
      <c r="M241" s="101" t="s">
        <v>64</v>
      </c>
      <c r="N241" s="79"/>
      <c r="O241" s="102"/>
    </row>
    <row r="242" spans="1:15" s="20" customFormat="1" ht="14.4">
      <c r="A242" s="46">
        <v>10</v>
      </c>
      <c r="B242" s="45" t="s">
        <v>518</v>
      </c>
      <c r="C242" s="47">
        <v>45879</v>
      </c>
      <c r="D242" s="46">
        <v>62</v>
      </c>
      <c r="E242" s="97" t="str">
        <f>+VLOOKUP(D242,POA!$A$3:$AU$103,7,FALSE)</f>
        <v>Dirección de Talento Humano</v>
      </c>
      <c r="F242" s="97" t="str">
        <f>+VLOOKUP(D242,POA!$A$3:$AU$103,9,FALSE)</f>
        <v xml:space="preserve">Pago de décimo tercer sueldo </v>
      </c>
      <c r="G242" s="97" t="str">
        <f>+VLOOKUP(D242,POA!$A$3:$AU$103,3,FALSE)</f>
        <v>82 - Formación y gestión académica</v>
      </c>
      <c r="H242" s="94">
        <f>+VLOOKUP(D242,POA!$A$3:$AU$103,12,FALSE)</f>
        <v>510203</v>
      </c>
      <c r="I242" s="98">
        <f>+VLOOKUP(D242,POA!$A$3:$AU$103,15,FALSE)</f>
        <v>3</v>
      </c>
      <c r="J242" s="94">
        <f>+VLOOKUP(D242,POA!$A$3:$AU$103,14,FALSE)</f>
        <v>1700</v>
      </c>
      <c r="K242" s="44">
        <v>43230.43</v>
      </c>
      <c r="L242" s="100" t="s">
        <v>23</v>
      </c>
      <c r="M242" s="101" t="s">
        <v>98</v>
      </c>
      <c r="N242" s="79"/>
      <c r="O242" s="102"/>
    </row>
    <row r="243" spans="1:15" s="20" customFormat="1" ht="14.4">
      <c r="A243" s="46">
        <v>10</v>
      </c>
      <c r="B243" s="45" t="s">
        <v>518</v>
      </c>
      <c r="C243" s="47">
        <v>45879</v>
      </c>
      <c r="D243" s="46">
        <v>63</v>
      </c>
      <c r="E243" s="97" t="str">
        <f>+VLOOKUP(D243,POA!$A$3:$AU$103,7,FALSE)</f>
        <v>Dirección de Talento Humano</v>
      </c>
      <c r="F243" s="97" t="str">
        <f>+VLOOKUP(D243,POA!$A$3:$AU$103,9,FALSE)</f>
        <v xml:space="preserve">Pago de décimo cuarto sueldo </v>
      </c>
      <c r="G243" s="97" t="str">
        <f>+VLOOKUP(D243,POA!$A$3:$AU$103,3,FALSE)</f>
        <v>82 - Formación y gestión académica</v>
      </c>
      <c r="H243" s="94">
        <f>+VLOOKUP(D243,POA!$A$3:$AU$103,12,FALSE)</f>
        <v>510204</v>
      </c>
      <c r="I243" s="98">
        <f>+VLOOKUP(D243,POA!$A$3:$AU$103,15,FALSE)</f>
        <v>3</v>
      </c>
      <c r="J243" s="94">
        <f>+VLOOKUP(D243,POA!$A$3:$AU$103,14,FALSE)</f>
        <v>1700</v>
      </c>
      <c r="K243" s="44">
        <v>77080</v>
      </c>
      <c r="L243" s="100" t="s">
        <v>23</v>
      </c>
      <c r="M243" s="101" t="s">
        <v>98</v>
      </c>
      <c r="N243" s="79"/>
      <c r="O243" s="102"/>
    </row>
    <row r="244" spans="1:15" s="20" customFormat="1" ht="14.4">
      <c r="A244" s="46">
        <v>10</v>
      </c>
      <c r="B244" s="45" t="s">
        <v>518</v>
      </c>
      <c r="C244" s="47">
        <v>45879</v>
      </c>
      <c r="D244" s="46">
        <v>64</v>
      </c>
      <c r="E244" s="97" t="str">
        <f>+VLOOKUP(D244,POA!$A$3:$AU$103,7,FALSE)</f>
        <v>Dirección de Talento Humano</v>
      </c>
      <c r="F244" s="97" t="str">
        <f>+VLOOKUP(D244,POA!$A$3:$AU$103,9,FALSE)</f>
        <v xml:space="preserve">Pago de remuneraciones y componentes salariales </v>
      </c>
      <c r="G244" s="97" t="str">
        <f>+VLOOKUP(D244,POA!$A$3:$AU$103,3,FALSE)</f>
        <v>82 - Formación y gestión académica</v>
      </c>
      <c r="H244" s="94">
        <f>+VLOOKUP(D244,POA!$A$3:$AU$103,12,FALSE)</f>
        <v>510510</v>
      </c>
      <c r="I244" s="98">
        <f>+VLOOKUP(D244,POA!$A$3:$AU$103,15,FALSE)</f>
        <v>3</v>
      </c>
      <c r="J244" s="94">
        <f>+VLOOKUP(D244,POA!$A$3:$AU$103,14,FALSE)</f>
        <v>1700</v>
      </c>
      <c r="K244" s="44">
        <v>120566</v>
      </c>
      <c r="L244" s="100" t="s">
        <v>23</v>
      </c>
      <c r="M244" s="101" t="s">
        <v>98</v>
      </c>
      <c r="N244" s="79"/>
      <c r="O244" s="102"/>
    </row>
    <row r="245" spans="1:15" s="20" customFormat="1" ht="14.4">
      <c r="A245" s="46">
        <v>10</v>
      </c>
      <c r="B245" s="45" t="s">
        <v>518</v>
      </c>
      <c r="C245" s="47">
        <v>45879</v>
      </c>
      <c r="D245" s="46">
        <v>65</v>
      </c>
      <c r="E245" s="97" t="str">
        <f>+VLOOKUP(D245,POA!$A$3:$AU$103,7,FALSE)</f>
        <v>Dirección de Talento Humano</v>
      </c>
      <c r="F245" s="97" t="str">
        <f>+VLOOKUP(D245,POA!$A$3:$AU$103,9,FALSE)</f>
        <v>Pago de remuneración personal por subrogación</v>
      </c>
      <c r="G245" s="97" t="str">
        <f>+VLOOKUP(D245,POA!$A$3:$AU$103,3,FALSE)</f>
        <v>82 - Formación y gestión académica</v>
      </c>
      <c r="H245" s="94">
        <f>+VLOOKUP(D245,POA!$A$3:$AU$103,12,FALSE)</f>
        <v>510512</v>
      </c>
      <c r="I245" s="98">
        <f>+VLOOKUP(D245,POA!$A$3:$AU$103,15,FALSE)</f>
        <v>3</v>
      </c>
      <c r="J245" s="94">
        <f>+VLOOKUP(D245,POA!$A$3:$AU$103,14,FALSE)</f>
        <v>1700</v>
      </c>
      <c r="K245" s="44">
        <v>2106.4299999999998</v>
      </c>
      <c r="L245" s="100" t="s">
        <v>23</v>
      </c>
      <c r="M245" s="101" t="s">
        <v>98</v>
      </c>
      <c r="N245" s="79"/>
      <c r="O245" s="102"/>
    </row>
    <row r="246" spans="1:15" s="20" customFormat="1" ht="14.4">
      <c r="A246" s="46">
        <v>10</v>
      </c>
      <c r="B246" s="45" t="s">
        <v>518</v>
      </c>
      <c r="C246" s="47">
        <v>45879</v>
      </c>
      <c r="D246" s="46">
        <v>66</v>
      </c>
      <c r="E246" s="97" t="str">
        <f>+VLOOKUP(D246,POA!$A$3:$AU$103,7,FALSE)</f>
        <v>Dirección de Talento Humano</v>
      </c>
      <c r="F246" s="97" t="str">
        <f>+VLOOKUP(D246,POA!$A$3:$AU$103,9,FALSE)</f>
        <v xml:space="preserve">Pago de remuneraciones y componentes salariales </v>
      </c>
      <c r="G246" s="97" t="str">
        <f>+VLOOKUP(D246,POA!$A$3:$AU$103,3,FALSE)</f>
        <v>82 - Formación y gestión académica</v>
      </c>
      <c r="H246" s="94">
        <f>+VLOOKUP(D246,POA!$A$3:$AU$103,12,FALSE)</f>
        <v>510518</v>
      </c>
      <c r="I246" s="98">
        <f>+VLOOKUP(D246,POA!$A$3:$AU$103,15,FALSE)</f>
        <v>3</v>
      </c>
      <c r="J246" s="94">
        <f>+VLOOKUP(D246,POA!$A$3:$AU$103,14,FALSE)</f>
        <v>1700</v>
      </c>
      <c r="K246" s="44">
        <v>190246</v>
      </c>
      <c r="L246" s="100" t="s">
        <v>23</v>
      </c>
      <c r="M246" s="101" t="s">
        <v>98</v>
      </c>
      <c r="N246" s="79"/>
      <c r="O246" s="102"/>
    </row>
    <row r="247" spans="1:15" s="20" customFormat="1" ht="14.4">
      <c r="A247" s="46">
        <v>10</v>
      </c>
      <c r="B247" s="45" t="s">
        <v>518</v>
      </c>
      <c r="C247" s="47">
        <v>45879</v>
      </c>
      <c r="D247" s="46">
        <v>67</v>
      </c>
      <c r="E247" s="97" t="str">
        <f>+VLOOKUP(D247,POA!$A$3:$AU$103,7,FALSE)</f>
        <v>Dirección de Talento Humano</v>
      </c>
      <c r="F247" s="97" t="str">
        <f>+VLOOKUP(D247,POA!$A$3:$AU$103,9,FALSE)</f>
        <v xml:space="preserve">Pago de aporte patronal </v>
      </c>
      <c r="G247" s="97" t="str">
        <f>+VLOOKUP(D247,POA!$A$3:$AU$103,3,FALSE)</f>
        <v>82 - Formación y gestión académica</v>
      </c>
      <c r="H247" s="94">
        <f>+VLOOKUP(D247,POA!$A$3:$AU$103,12,FALSE)</f>
        <v>510601</v>
      </c>
      <c r="I247" s="98">
        <f>+VLOOKUP(D247,POA!$A$3:$AU$103,15,FALSE)</f>
        <v>3</v>
      </c>
      <c r="J247" s="94">
        <f>+VLOOKUP(D247,POA!$A$3:$AU$103,14,FALSE)</f>
        <v>1700</v>
      </c>
      <c r="K247" s="44">
        <v>30609.34</v>
      </c>
      <c r="L247" s="100" t="s">
        <v>23</v>
      </c>
      <c r="M247" s="101" t="s">
        <v>98</v>
      </c>
      <c r="N247" s="79"/>
      <c r="O247" s="102"/>
    </row>
    <row r="248" spans="1:15" s="20" customFormat="1" ht="14.4">
      <c r="A248" s="46">
        <v>10</v>
      </c>
      <c r="B248" s="45" t="s">
        <v>518</v>
      </c>
      <c r="C248" s="47">
        <v>45879</v>
      </c>
      <c r="D248" s="46">
        <v>68</v>
      </c>
      <c r="E248" s="97" t="str">
        <f>+VLOOKUP(D248,POA!$A$3:$AU$103,7,FALSE)</f>
        <v>Dirección de Talento Humano</v>
      </c>
      <c r="F248" s="97" t="str">
        <f>+VLOOKUP(D248,POA!$A$3:$AU$103,9,FALSE)</f>
        <v xml:space="preserve">Pago de fondos de reserva </v>
      </c>
      <c r="G248" s="97" t="str">
        <f>+VLOOKUP(D248,POA!$A$3:$AU$103,3,FALSE)</f>
        <v>82 - Formación y gestión académica</v>
      </c>
      <c r="H248" s="94">
        <f>+VLOOKUP(D248,POA!$A$3:$AU$103,12,FALSE)</f>
        <v>510602</v>
      </c>
      <c r="I248" s="98">
        <f>+VLOOKUP(D248,POA!$A$3:$AU$103,15,FALSE)</f>
        <v>3</v>
      </c>
      <c r="J248" s="94">
        <f>+VLOOKUP(D248,POA!$A$3:$AU$103,14,FALSE)</f>
        <v>1700</v>
      </c>
      <c r="K248" s="44">
        <v>33040.300000000003</v>
      </c>
      <c r="L248" s="100" t="s">
        <v>23</v>
      </c>
      <c r="M248" s="101" t="s">
        <v>98</v>
      </c>
      <c r="N248" s="79"/>
      <c r="O248" s="102"/>
    </row>
    <row r="249" spans="1:15" s="20" customFormat="1" ht="14.4">
      <c r="A249" s="46">
        <v>10</v>
      </c>
      <c r="B249" s="45" t="s">
        <v>518</v>
      </c>
      <c r="C249" s="47">
        <v>45879</v>
      </c>
      <c r="D249" s="46">
        <v>69</v>
      </c>
      <c r="E249" s="97" t="str">
        <f>+VLOOKUP(D249,POA!$A$3:$AU$103,7,FALSE)</f>
        <v>Dirección de Talento Humano</v>
      </c>
      <c r="F249" s="97" t="str">
        <f>+VLOOKUP(D249,POA!$A$3:$AU$103,9,FALSE)</f>
        <v>Pago de compensación por vacaciones no gozadas por cesación de Funciones</v>
      </c>
      <c r="G249" s="97" t="str">
        <f>+VLOOKUP(D249,POA!$A$3:$AU$103,3,FALSE)</f>
        <v>82 - Formación y gestión académica</v>
      </c>
      <c r="H249" s="94">
        <f>+VLOOKUP(D249,POA!$A$3:$AU$103,12,FALSE)</f>
        <v>510707</v>
      </c>
      <c r="I249" s="98">
        <f>+VLOOKUP(D249,POA!$A$3:$AU$103,15,FALSE)</f>
        <v>3</v>
      </c>
      <c r="J249" s="94">
        <f>+VLOOKUP(D249,POA!$A$3:$AU$103,14,FALSE)</f>
        <v>1700</v>
      </c>
      <c r="K249" s="44">
        <v>3121.5</v>
      </c>
      <c r="L249" s="100" t="s">
        <v>23</v>
      </c>
      <c r="M249" s="101" t="s">
        <v>98</v>
      </c>
      <c r="N249" s="79"/>
      <c r="O249" s="102"/>
    </row>
    <row r="250" spans="1:15" s="20" customFormat="1" ht="14.4">
      <c r="A250" s="46">
        <v>11</v>
      </c>
      <c r="B250" s="45" t="s">
        <v>535</v>
      </c>
      <c r="C250" s="47">
        <v>45897</v>
      </c>
      <c r="D250" s="46">
        <v>61</v>
      </c>
      <c r="E250" s="97" t="str">
        <f>+VLOOKUP(D250,POA!$A$3:$AU$103,7,FALSE)</f>
        <v>Dirección de Talento Humano</v>
      </c>
      <c r="F250" s="97" t="str">
        <f>+VLOOKUP(D250,POA!$A$3:$AU$103,9,FALSE)</f>
        <v>Pago de remuneración personal por subrogación</v>
      </c>
      <c r="G250" s="97" t="str">
        <f>+VLOOKUP(D250,POA!$A$3:$AU$103,3,FALSE)</f>
        <v>01 - Administración Central</v>
      </c>
      <c r="H250" s="94">
        <f>+VLOOKUP(D250,POA!$A$3:$AU$103,12,FALSE)</f>
        <v>510513</v>
      </c>
      <c r="I250" s="98">
        <f>+VLOOKUP(D250,POA!$A$3:$AU$103,15,FALSE)</f>
        <v>1</v>
      </c>
      <c r="J250" s="94">
        <f>+VLOOKUP(D250,POA!$A$3:$AU$103,14,FALSE)</f>
        <v>1700</v>
      </c>
      <c r="K250" s="44">
        <v>-1500</v>
      </c>
      <c r="L250" s="100" t="s">
        <v>19</v>
      </c>
      <c r="M250" s="101" t="s">
        <v>99</v>
      </c>
      <c r="N250" s="79"/>
      <c r="O250" s="102"/>
    </row>
    <row r="251" spans="1:15" s="20" customFormat="1" ht="14.4">
      <c r="A251" s="46">
        <v>11</v>
      </c>
      <c r="B251" s="45" t="s">
        <v>535</v>
      </c>
      <c r="C251" s="47">
        <v>45897</v>
      </c>
      <c r="D251" s="46">
        <v>20</v>
      </c>
      <c r="E251" s="97" t="str">
        <f>+VLOOKUP(D251,POA!$A$3:$AU$103,7,FALSE)</f>
        <v>Dirección de Talento Humano</v>
      </c>
      <c r="F251" s="97" t="str">
        <f>+VLOOKUP(D251,POA!$A$3:$AU$103,9,FALSE)</f>
        <v>Compensación por Vacaciones no Gozadas por Cesación de Funciones</v>
      </c>
      <c r="G251" s="97" t="str">
        <f>+VLOOKUP(D251,POA!$A$3:$AU$103,3,FALSE)</f>
        <v>01 - Administración Central</v>
      </c>
      <c r="H251" s="94">
        <f>+VLOOKUP(D251,POA!$A$3:$AU$103,12,FALSE)</f>
        <v>510707</v>
      </c>
      <c r="I251" s="98">
        <f>+VLOOKUP(D251,POA!$A$3:$AU$103,15,FALSE)</f>
        <v>1</v>
      </c>
      <c r="J251" s="94">
        <f>+VLOOKUP(D251,POA!$A$3:$AU$103,14,FALSE)</f>
        <v>1700</v>
      </c>
      <c r="K251" s="44">
        <v>1500</v>
      </c>
      <c r="L251" s="100" t="s">
        <v>23</v>
      </c>
      <c r="M251" s="101" t="s">
        <v>64</v>
      </c>
      <c r="N251" s="79"/>
      <c r="O251" s="102"/>
    </row>
    <row r="252" spans="1:15" s="20" customFormat="1" ht="14.4">
      <c r="A252" s="46"/>
      <c r="B252" s="45"/>
      <c r="C252" s="47"/>
      <c r="D252" s="46">
        <v>57</v>
      </c>
      <c r="E252" s="97" t="str">
        <f>+VLOOKUP(D252,POA!$A$3:$AU$103,7,FALSE)</f>
        <v>Instituto de Lenguas Originarias y Extranjeras</v>
      </c>
      <c r="F252" s="97" t="str">
        <f>+VLOOKUP(D252,POA!$A$3:$AU$103,9,FALSE)</f>
        <v>Contratación del servicio de desarrollo integral de recursos educativos multimodales en idioma kichwa para la Universidad Intercultural de las Nacionalidades y Pueblos  Indígenas Amawtay Wasi</v>
      </c>
      <c r="G252" s="97" t="str">
        <f>+VLOOKUP(D252,POA!$A$3:$AU$103,3,FALSE)</f>
        <v>82 - Formación y gestión académica</v>
      </c>
      <c r="H252" s="94">
        <f>+VLOOKUP(D252,POA!$A$3:$AU$103,12,FALSE)</f>
        <v>530204</v>
      </c>
      <c r="I252" s="98">
        <f>+VLOOKUP(D252,POA!$A$3:$AU$103,15,FALSE)</f>
        <v>2</v>
      </c>
      <c r="J252" s="94">
        <f>+VLOOKUP(D252,POA!$A$3:$AU$103,14,FALSE)</f>
        <v>1701</v>
      </c>
      <c r="K252" s="44">
        <v>-31100</v>
      </c>
      <c r="L252" s="100" t="s">
        <v>19</v>
      </c>
      <c r="M252" s="101" t="s">
        <v>99</v>
      </c>
      <c r="N252" s="79" t="s">
        <v>536</v>
      </c>
      <c r="O252" s="102"/>
    </row>
    <row r="253" spans="1:15" s="20" customFormat="1" ht="14.4">
      <c r="A253" s="46">
        <v>12</v>
      </c>
      <c r="B253" s="45" t="s">
        <v>543</v>
      </c>
      <c r="C253" s="47">
        <v>45912</v>
      </c>
      <c r="D253" s="46">
        <v>72</v>
      </c>
      <c r="E253" s="97" t="str">
        <f>+VLOOKUP(D253,POA!$A$3:$AU$103,7,FALSE)</f>
        <v>Dirección de Talento Humano</v>
      </c>
      <c r="F253" s="97" t="str">
        <f>+VLOOKUP(D253,POA!$A$3:$AU$103,9,FALSE)</f>
        <v>Contratación de seguro de fidelidad para el personal de la Universidad Intercultural de las Nacionalidades y Pueblos Indígenas Amawtay Wasi</v>
      </c>
      <c r="G253" s="97" t="str">
        <f>+VLOOKUP(D253,POA!$A$3:$AU$103,3,FALSE)</f>
        <v>82 - Formación y gestión académica</v>
      </c>
      <c r="H253" s="94">
        <f>+VLOOKUP(D253,POA!$A$3:$AU$103,12,FALSE)</f>
        <v>570201</v>
      </c>
      <c r="I253" s="98">
        <f>+VLOOKUP(D253,POA!$A$3:$AU$103,15,FALSE)</f>
        <v>1</v>
      </c>
      <c r="J253" s="94">
        <f>+VLOOKUP(D253,POA!$A$3:$AU$103,14,FALSE)</f>
        <v>1701</v>
      </c>
      <c r="K253" s="44">
        <v>1000</v>
      </c>
      <c r="L253" s="100" t="s">
        <v>29</v>
      </c>
      <c r="M253" s="101" t="s">
        <v>98</v>
      </c>
      <c r="N253" s="79"/>
      <c r="O253" s="102"/>
    </row>
    <row r="254" spans="1:15" s="20" customFormat="1" ht="14.4">
      <c r="A254" s="46">
        <v>12</v>
      </c>
      <c r="B254" s="45" t="s">
        <v>544</v>
      </c>
      <c r="C254" s="47">
        <v>45912</v>
      </c>
      <c r="D254" s="46">
        <v>49</v>
      </c>
      <c r="E254" s="97" t="str">
        <f>+VLOOKUP(D254,POA!$A$3:$AU$103,7,FALSE)</f>
        <v>Dirección de Bienestar Universitario Intercultural y Comunitario</v>
      </c>
      <c r="F254" s="97" t="str">
        <f>+VLOOKUP(D254,POA!$A$3:$AU$103,9,FALSE)</f>
        <v>Contratación de una póliza para seguro de estudiantes de la Universidad Intercultural de las Nacionalidades y Pueblos Indígenas Amawtay Wasi</v>
      </c>
      <c r="G254" s="97" t="str">
        <f>+VLOOKUP(D254,POA!$A$3:$AU$103,3,FALSE)</f>
        <v>82 - Formación y gestión académica</v>
      </c>
      <c r="H254" s="94">
        <f>+VLOOKUP(D254,POA!$A$3:$AU$103,12,FALSE)</f>
        <v>570201</v>
      </c>
      <c r="I254" s="98">
        <f>+VLOOKUP(D254,POA!$A$3:$AU$103,15,FALSE)</f>
        <v>1</v>
      </c>
      <c r="J254" s="94">
        <f>+VLOOKUP(D254,POA!$A$3:$AU$103,14,FALSE)</f>
        <v>1701</v>
      </c>
      <c r="K254" s="44">
        <v>-1000</v>
      </c>
      <c r="L254" s="100" t="s">
        <v>31</v>
      </c>
      <c r="M254" s="101" t="s">
        <v>99</v>
      </c>
      <c r="N254" s="79"/>
      <c r="O254" s="102"/>
    </row>
    <row r="255" spans="1:15" s="20" customFormat="1" ht="14.4">
      <c r="A255" s="46">
        <v>12</v>
      </c>
      <c r="B255" s="45" t="s">
        <v>545</v>
      </c>
      <c r="C255" s="47">
        <v>45915</v>
      </c>
      <c r="D255" s="46">
        <v>62</v>
      </c>
      <c r="E255" s="97" t="str">
        <f>+VLOOKUP(D255,POA!$A$3:$AU$103,7,FALSE)</f>
        <v>Dirección de Talento Humano</v>
      </c>
      <c r="F255" s="97" t="str">
        <f>+VLOOKUP(D255,POA!$A$3:$AU$103,9,FALSE)</f>
        <v xml:space="preserve">Pago de décimo tercer sueldo </v>
      </c>
      <c r="G255" s="97" t="str">
        <f>+VLOOKUP(D255,POA!$A$3:$AU$103,3,FALSE)</f>
        <v>82 - Formación y gestión académica</v>
      </c>
      <c r="H255" s="94">
        <f>+VLOOKUP(D255,POA!$A$3:$AU$103,12,FALSE)</f>
        <v>510203</v>
      </c>
      <c r="I255" s="98">
        <f>+VLOOKUP(D255,POA!$A$3:$AU$103,15,FALSE)</f>
        <v>3</v>
      </c>
      <c r="J255" s="94">
        <f>+VLOOKUP(D255,POA!$A$3:$AU$103,14,FALSE)</f>
        <v>1700</v>
      </c>
      <c r="K255" s="44">
        <v>38366.22</v>
      </c>
      <c r="L255" s="100" t="s">
        <v>25</v>
      </c>
      <c r="M255" s="101" t="s">
        <v>64</v>
      </c>
      <c r="N255" s="79"/>
      <c r="O255" s="102"/>
    </row>
    <row r="256" spans="1:15" s="20" customFormat="1" ht="14.4">
      <c r="A256" s="46">
        <v>12</v>
      </c>
      <c r="B256" s="45" t="s">
        <v>545</v>
      </c>
      <c r="C256" s="47">
        <v>45915</v>
      </c>
      <c r="D256" s="46">
        <v>63</v>
      </c>
      <c r="E256" s="97" t="str">
        <f>+VLOOKUP(D256,POA!$A$3:$AU$103,7,FALSE)</f>
        <v>Dirección de Talento Humano</v>
      </c>
      <c r="F256" s="97" t="str">
        <f>+VLOOKUP(D256,POA!$A$3:$AU$103,9,FALSE)</f>
        <v xml:space="preserve">Pago de décimo cuarto sueldo </v>
      </c>
      <c r="G256" s="97" t="str">
        <f>+VLOOKUP(D256,POA!$A$3:$AU$103,3,FALSE)</f>
        <v>82 - Formación y gestión académica</v>
      </c>
      <c r="H256" s="94">
        <f>+VLOOKUP(D256,POA!$A$3:$AU$103,12,FALSE)</f>
        <v>510204</v>
      </c>
      <c r="I256" s="98">
        <f>+VLOOKUP(D256,POA!$A$3:$AU$103,15,FALSE)</f>
        <v>3</v>
      </c>
      <c r="J256" s="94">
        <f>+VLOOKUP(D256,POA!$A$3:$AU$103,14,FALSE)</f>
        <v>1700</v>
      </c>
      <c r="K256" s="44">
        <v>18408.43</v>
      </c>
      <c r="L256" s="100" t="s">
        <v>25</v>
      </c>
      <c r="M256" s="101" t="s">
        <v>64</v>
      </c>
      <c r="N256" s="79"/>
      <c r="O256" s="102"/>
    </row>
    <row r="257" spans="1:15" s="20" customFormat="1" ht="14.4">
      <c r="A257" s="46">
        <v>12</v>
      </c>
      <c r="B257" s="45" t="s">
        <v>545</v>
      </c>
      <c r="C257" s="47">
        <v>45915</v>
      </c>
      <c r="D257" s="46">
        <v>64</v>
      </c>
      <c r="E257" s="97" t="str">
        <f>+VLOOKUP(D257,POA!$A$3:$AU$103,7,FALSE)</f>
        <v>Dirección de Talento Humano</v>
      </c>
      <c r="F257" s="97" t="str">
        <f>+VLOOKUP(D257,POA!$A$3:$AU$103,9,FALSE)</f>
        <v xml:space="preserve">Pago de remuneraciones y componentes salariales </v>
      </c>
      <c r="G257" s="97" t="str">
        <f>+VLOOKUP(D257,POA!$A$3:$AU$103,3,FALSE)</f>
        <v>82 - Formación y gestión académica</v>
      </c>
      <c r="H257" s="94">
        <f>+VLOOKUP(D257,POA!$A$3:$AU$103,12,FALSE)</f>
        <v>510510</v>
      </c>
      <c r="I257" s="98">
        <f>+VLOOKUP(D257,POA!$A$3:$AU$103,15,FALSE)</f>
        <v>3</v>
      </c>
      <c r="J257" s="94">
        <f>+VLOOKUP(D257,POA!$A$3:$AU$103,14,FALSE)</f>
        <v>1700</v>
      </c>
      <c r="K257" s="44">
        <v>130949.46</v>
      </c>
      <c r="L257" s="100" t="s">
        <v>25</v>
      </c>
      <c r="M257" s="101" t="s">
        <v>64</v>
      </c>
      <c r="N257" s="79"/>
      <c r="O257" s="102"/>
    </row>
    <row r="258" spans="1:15" s="20" customFormat="1" ht="14.4">
      <c r="A258" s="46">
        <v>12</v>
      </c>
      <c r="B258" s="45" t="s">
        <v>545</v>
      </c>
      <c r="C258" s="47">
        <v>45915</v>
      </c>
      <c r="D258" s="46">
        <v>65</v>
      </c>
      <c r="E258" s="97" t="str">
        <f>+VLOOKUP(D258,POA!$A$3:$AU$103,7,FALSE)</f>
        <v>Dirección de Talento Humano</v>
      </c>
      <c r="F258" s="97" t="str">
        <f>+VLOOKUP(D258,POA!$A$3:$AU$103,9,FALSE)</f>
        <v>Pago de remuneración personal por subrogación</v>
      </c>
      <c r="G258" s="97" t="str">
        <f>+VLOOKUP(D258,POA!$A$3:$AU$103,3,FALSE)</f>
        <v>82 - Formación y gestión académica</v>
      </c>
      <c r="H258" s="94">
        <f>+VLOOKUP(D258,POA!$A$3:$AU$103,12,FALSE)</f>
        <v>510512</v>
      </c>
      <c r="I258" s="98">
        <f>+VLOOKUP(D258,POA!$A$3:$AU$103,15,FALSE)</f>
        <v>3</v>
      </c>
      <c r="J258" s="94">
        <f>+VLOOKUP(D258,POA!$A$3:$AU$103,14,FALSE)</f>
        <v>1700</v>
      </c>
      <c r="K258" s="44">
        <v>4212.8599999999997</v>
      </c>
      <c r="L258" s="100" t="s">
        <v>25</v>
      </c>
      <c r="M258" s="101" t="s">
        <v>64</v>
      </c>
      <c r="N258" s="79"/>
      <c r="O258" s="102"/>
    </row>
    <row r="259" spans="1:15" s="20" customFormat="1" ht="14.4">
      <c r="A259" s="46">
        <v>12</v>
      </c>
      <c r="B259" s="45" t="s">
        <v>545</v>
      </c>
      <c r="C259" s="47">
        <v>45915</v>
      </c>
      <c r="D259" s="46">
        <v>66</v>
      </c>
      <c r="E259" s="97" t="str">
        <f>+VLOOKUP(D259,POA!$A$3:$AU$103,7,FALSE)</f>
        <v>Dirección de Talento Humano</v>
      </c>
      <c r="F259" s="97" t="str">
        <f>+VLOOKUP(D259,POA!$A$3:$AU$103,9,FALSE)</f>
        <v xml:space="preserve">Pago de remuneraciones y componentes salariales </v>
      </c>
      <c r="G259" s="97" t="str">
        <f>+VLOOKUP(D259,POA!$A$3:$AU$103,3,FALSE)</f>
        <v>82 - Formación y gestión académica</v>
      </c>
      <c r="H259" s="94">
        <f>+VLOOKUP(D259,POA!$A$3:$AU$103,12,FALSE)</f>
        <v>510518</v>
      </c>
      <c r="I259" s="98">
        <f>+VLOOKUP(D259,POA!$A$3:$AU$103,15,FALSE)</f>
        <v>3</v>
      </c>
      <c r="J259" s="94">
        <f>+VLOOKUP(D259,POA!$A$3:$AU$103,14,FALSE)</f>
        <v>1700</v>
      </c>
      <c r="K259" s="44">
        <v>235445.07</v>
      </c>
      <c r="L259" s="100" t="s">
        <v>25</v>
      </c>
      <c r="M259" s="101" t="s">
        <v>64</v>
      </c>
      <c r="N259" s="79"/>
      <c r="O259" s="102"/>
    </row>
    <row r="260" spans="1:15" s="20" customFormat="1" ht="14.4">
      <c r="A260" s="46">
        <v>12</v>
      </c>
      <c r="B260" s="45" t="s">
        <v>545</v>
      </c>
      <c r="C260" s="47">
        <v>45915</v>
      </c>
      <c r="D260" s="46">
        <v>67</v>
      </c>
      <c r="E260" s="97" t="str">
        <f>+VLOOKUP(D260,POA!$A$3:$AU$103,7,FALSE)</f>
        <v>Dirección de Talento Humano</v>
      </c>
      <c r="F260" s="97" t="str">
        <f>+VLOOKUP(D260,POA!$A$3:$AU$103,9,FALSE)</f>
        <v xml:space="preserve">Pago de aporte patronal </v>
      </c>
      <c r="G260" s="97" t="str">
        <f>+VLOOKUP(D260,POA!$A$3:$AU$103,3,FALSE)</f>
        <v>82 - Formación y gestión académica</v>
      </c>
      <c r="H260" s="94">
        <f>+VLOOKUP(D260,POA!$A$3:$AU$103,12,FALSE)</f>
        <v>510601</v>
      </c>
      <c r="I260" s="98">
        <f>+VLOOKUP(D260,POA!$A$3:$AU$103,15,FALSE)</f>
        <v>3</v>
      </c>
      <c r="J260" s="94">
        <f>+VLOOKUP(D260,POA!$A$3:$AU$103,14,FALSE)</f>
        <v>1700</v>
      </c>
      <c r="K260" s="44">
        <v>32201.41</v>
      </c>
      <c r="L260" s="100" t="s">
        <v>25</v>
      </c>
      <c r="M260" s="101" t="s">
        <v>64</v>
      </c>
      <c r="N260" s="79"/>
      <c r="O260" s="102"/>
    </row>
    <row r="261" spans="1:15" s="20" customFormat="1" ht="14.4">
      <c r="A261" s="46">
        <v>12</v>
      </c>
      <c r="B261" s="45" t="s">
        <v>545</v>
      </c>
      <c r="C261" s="47">
        <v>45915</v>
      </c>
      <c r="D261" s="46">
        <v>68</v>
      </c>
      <c r="E261" s="97" t="str">
        <f>+VLOOKUP(D261,POA!$A$3:$AU$103,7,FALSE)</f>
        <v>Dirección de Talento Humano</v>
      </c>
      <c r="F261" s="97" t="str">
        <f>+VLOOKUP(D261,POA!$A$3:$AU$103,9,FALSE)</f>
        <v xml:space="preserve">Pago de fondos de reserva </v>
      </c>
      <c r="G261" s="97" t="str">
        <f>+VLOOKUP(D261,POA!$A$3:$AU$103,3,FALSE)</f>
        <v>82 - Formación y gestión académica</v>
      </c>
      <c r="H261" s="94">
        <f>+VLOOKUP(D261,POA!$A$3:$AU$103,12,FALSE)</f>
        <v>510602</v>
      </c>
      <c r="I261" s="98">
        <f>+VLOOKUP(D261,POA!$A$3:$AU$103,15,FALSE)</f>
        <v>3</v>
      </c>
      <c r="J261" s="94">
        <f>+VLOOKUP(D261,POA!$A$3:$AU$103,14,FALSE)</f>
        <v>1700</v>
      </c>
      <c r="K261" s="44">
        <v>38366.22</v>
      </c>
      <c r="L261" s="100" t="s">
        <v>25</v>
      </c>
      <c r="M261" s="101" t="s">
        <v>64</v>
      </c>
      <c r="N261" s="79"/>
      <c r="O261" s="102"/>
    </row>
    <row r="262" spans="1:15" s="20" customFormat="1" ht="14.4">
      <c r="A262" s="46">
        <v>12</v>
      </c>
      <c r="B262" s="45" t="s">
        <v>545</v>
      </c>
      <c r="C262" s="47">
        <v>45915</v>
      </c>
      <c r="D262" s="46">
        <v>69</v>
      </c>
      <c r="E262" s="97" t="str">
        <f>+VLOOKUP(D262,POA!$A$3:$AU$103,7,FALSE)</f>
        <v>Dirección de Talento Humano</v>
      </c>
      <c r="F262" s="97" t="str">
        <f>+VLOOKUP(D262,POA!$A$3:$AU$103,9,FALSE)</f>
        <v>Pago de compensación por vacaciones no gozadas por cesación de Funciones</v>
      </c>
      <c r="G262" s="97" t="str">
        <f>+VLOOKUP(D262,POA!$A$3:$AU$103,3,FALSE)</f>
        <v>82 - Formación y gestión académica</v>
      </c>
      <c r="H262" s="94">
        <f>+VLOOKUP(D262,POA!$A$3:$AU$103,12,FALSE)</f>
        <v>510707</v>
      </c>
      <c r="I262" s="98">
        <f>+VLOOKUP(D262,POA!$A$3:$AU$103,15,FALSE)</f>
        <v>3</v>
      </c>
      <c r="J262" s="94">
        <f>+VLOOKUP(D262,POA!$A$3:$AU$103,14,FALSE)</f>
        <v>1700</v>
      </c>
      <c r="K262" s="44">
        <v>18366.22</v>
      </c>
      <c r="L262" s="100" t="s">
        <v>25</v>
      </c>
      <c r="M262" s="101" t="s">
        <v>64</v>
      </c>
      <c r="N262" s="79"/>
      <c r="O262" s="102"/>
    </row>
    <row r="263" spans="1:15" s="20" customFormat="1" ht="14.4">
      <c r="A263" s="46">
        <v>12</v>
      </c>
      <c r="B263" s="45"/>
      <c r="C263" s="47"/>
      <c r="D263" s="46">
        <v>70</v>
      </c>
      <c r="E263" s="97" t="str">
        <f>+VLOOKUP(D263,POA!$A$3:$AU$103,7,FALSE)</f>
        <v>Asignación MEF</v>
      </c>
      <c r="F263" s="97" t="str">
        <f>+VLOOKUP(D263,POA!$A$3:$AU$103,9,FALSE)</f>
        <v>001</v>
      </c>
      <c r="G263" s="97" t="str">
        <f>+VLOOKUP(D263,POA!$A$3:$AU$103,3,FALSE)</f>
        <v>01 - Administración Central</v>
      </c>
      <c r="H263" s="94">
        <f>+VLOOKUP(D263,POA!$A$3:$AU$103,12,FALSE)</f>
        <v>840107</v>
      </c>
      <c r="I263" s="98">
        <f>+VLOOKUP(D263,POA!$A$3:$AU$103,15,FALSE)</f>
        <v>3</v>
      </c>
      <c r="J263" s="94">
        <f>+VLOOKUP(D263,POA!$A$3:$AU$103,14,FALSE)</f>
        <v>1701</v>
      </c>
      <c r="K263" s="44">
        <v>-516315.89</v>
      </c>
      <c r="L263" s="100" t="s">
        <v>23</v>
      </c>
      <c r="M263" s="101" t="s">
        <v>99</v>
      </c>
      <c r="N263" s="79"/>
      <c r="O263" s="102"/>
    </row>
    <row r="264" spans="1:15" s="20" customFormat="1" ht="12">
      <c r="A264" s="46">
        <v>11</v>
      </c>
      <c r="B264" s="45" t="s">
        <v>551</v>
      </c>
      <c r="C264" s="47">
        <v>45895</v>
      </c>
      <c r="D264" s="46">
        <v>7</v>
      </c>
      <c r="E264" s="97" t="str">
        <f>+VLOOKUP(D264,POA!$A$3:$AU$103,7,FALSE)</f>
        <v>Dirección Administrativa</v>
      </c>
      <c r="F264" s="97" t="str">
        <f>+VLOOKUP(D264,POA!$A$3:$AU$103,9,FALSE)</f>
        <v>Servicio de energía eléctrica para la Universidad Intercultural de las Nacionalidades y Pueblos Indígenas Amawtay Wasi</v>
      </c>
      <c r="G264" s="97" t="str">
        <f>+VLOOKUP(D264,POA!$A$3:$AU$103,3,FALSE)</f>
        <v>01 - Administración Central</v>
      </c>
      <c r="H264" s="94">
        <f>+VLOOKUP(D264,POA!$A$3:$AU$103,12,FALSE)</f>
        <v>530104</v>
      </c>
      <c r="I264" s="98">
        <f>+VLOOKUP(D264,POA!$A$3:$AU$103,15,FALSE)</f>
        <v>1</v>
      </c>
      <c r="J264" s="94">
        <f>+VLOOKUP(D264,POA!$A$3:$AU$103,14,FALSE)</f>
        <v>1701</v>
      </c>
      <c r="K264" s="44">
        <v>2500</v>
      </c>
      <c r="L264" s="100" t="s">
        <v>25</v>
      </c>
      <c r="M264" s="101" t="s">
        <v>64</v>
      </c>
      <c r="N264" s="254" t="s">
        <v>552</v>
      </c>
      <c r="O264" s="102"/>
    </row>
    <row r="265" spans="1:15" s="20" customFormat="1" ht="12">
      <c r="A265" s="46">
        <v>11</v>
      </c>
      <c r="B265" s="45" t="s">
        <v>551</v>
      </c>
      <c r="C265" s="47">
        <v>45895</v>
      </c>
      <c r="D265" s="46">
        <v>73</v>
      </c>
      <c r="E265" s="97" t="str">
        <f>+VLOOKUP(D265,POA!$A$3:$AU$103,7,FALSE)</f>
        <v>Dirección Administrativa</v>
      </c>
      <c r="F265" s="97" t="str">
        <f>+VLOOKUP(D265,POA!$A$3:$AU$103,9,FALSE)</f>
        <v>Contratación del servicio de seguridad y vigilancia para el edificio Prometeo de la Universidad Intercultural de las Nacionalidades y Pueblos Indígenas Amawtay Wasi</v>
      </c>
      <c r="G265" s="97" t="str">
        <f>+VLOOKUP(D265,POA!$A$3:$AU$103,3,FALSE)</f>
        <v>82 - Formación y gestión académica</v>
      </c>
      <c r="H265" s="94">
        <f>+VLOOKUP(D265,POA!$A$3:$AU$103,12,FALSE)</f>
        <v>530208</v>
      </c>
      <c r="I265" s="98">
        <f>+VLOOKUP(D265,POA!$A$3:$AU$103,15,FALSE)</f>
        <v>1</v>
      </c>
      <c r="J265" s="94">
        <f>+VLOOKUP(D265,POA!$A$3:$AU$103,14,FALSE)</f>
        <v>1701</v>
      </c>
      <c r="K265" s="44">
        <v>38000</v>
      </c>
      <c r="L265" s="100" t="s">
        <v>27</v>
      </c>
      <c r="M265" s="101" t="s">
        <v>98</v>
      </c>
      <c r="N265" s="254" t="s">
        <v>552</v>
      </c>
      <c r="O265" s="102"/>
    </row>
    <row r="266" spans="1:15" s="20" customFormat="1" ht="12">
      <c r="A266" s="46">
        <v>11</v>
      </c>
      <c r="B266" s="45" t="s">
        <v>551</v>
      </c>
      <c r="C266" s="47">
        <v>45895</v>
      </c>
      <c r="D266" s="46">
        <v>74</v>
      </c>
      <c r="E266" s="97" t="str">
        <f>+VLOOKUP(D266,POA!$A$3:$AU$103,7,FALSE)</f>
        <v>Dirección Administrativa</v>
      </c>
      <c r="F266" s="97" t="str">
        <f>+VLOOKUP(D266,POA!$A$3:$AU$103,9,FALSE)</f>
        <v>Contratación del servicio de aseo y limpieza para el edificio Ave María de la Universidad Intercultural de las Nacionalidades y Pueblos Indígenas Amawtay Wasi - Ave María.</v>
      </c>
      <c r="G266" s="97" t="str">
        <f>+VLOOKUP(D266,POA!$A$3:$AU$103,3,FALSE)</f>
        <v>01 - Administración Central</v>
      </c>
      <c r="H266" s="94">
        <f>+VLOOKUP(D266,POA!$A$3:$AU$103,12,FALSE)</f>
        <v>530209</v>
      </c>
      <c r="I266" s="98">
        <f>+VLOOKUP(D266,POA!$A$3:$AU$103,15,FALSE)</f>
        <v>1</v>
      </c>
      <c r="J266" s="94">
        <f>+VLOOKUP(D266,POA!$A$3:$AU$103,14,FALSE)</f>
        <v>1701</v>
      </c>
      <c r="K266" s="44">
        <v>23000</v>
      </c>
      <c r="L266" s="100" t="s">
        <v>29</v>
      </c>
      <c r="M266" s="101" t="s">
        <v>98</v>
      </c>
      <c r="N266" s="254" t="s">
        <v>552</v>
      </c>
      <c r="O266" s="102"/>
    </row>
    <row r="267" spans="1:15" s="20" customFormat="1" ht="12">
      <c r="A267" s="46">
        <v>11</v>
      </c>
      <c r="B267" s="45"/>
      <c r="C267" s="47"/>
      <c r="D267" s="46">
        <v>71</v>
      </c>
      <c r="E267" s="97" t="str">
        <f>+VLOOKUP(D267,POA!$A$3:$AU$103,7,FALSE)</f>
        <v>Asignación MEF</v>
      </c>
      <c r="F267" s="97" t="str">
        <f>+VLOOKUP(D267,POA!$A$3:$AU$103,9,FALSE)</f>
        <v>001</v>
      </c>
      <c r="G267" s="97" t="str">
        <f>+VLOOKUP(D267,POA!$A$3:$AU$103,3,FALSE)</f>
        <v>01 - Administración Central</v>
      </c>
      <c r="H267" s="94">
        <f>+VLOOKUP(D267,POA!$A$3:$AU$103,12,FALSE)</f>
        <v>840107</v>
      </c>
      <c r="I267" s="98">
        <f>+VLOOKUP(D267,POA!$A$3:$AU$103,15,FALSE)</f>
        <v>1</v>
      </c>
      <c r="J267" s="94">
        <f>+VLOOKUP(D267,POA!$A$3:$AU$103,14,FALSE)</f>
        <v>1700</v>
      </c>
      <c r="K267" s="44">
        <v>-63500</v>
      </c>
      <c r="L267" s="100" t="s">
        <v>23</v>
      </c>
      <c r="M267" s="101" t="s">
        <v>99</v>
      </c>
      <c r="N267" s="254" t="s">
        <v>552</v>
      </c>
      <c r="O267" s="102"/>
    </row>
    <row r="268" spans="1:15" s="20" customFormat="1" ht="14.4">
      <c r="A268" s="46"/>
      <c r="B268" s="45"/>
      <c r="C268" s="47"/>
      <c r="D268" s="46"/>
      <c r="E268" s="97" t="e">
        <f>+VLOOKUP(D268,POA!$A$3:$AU$103,7,FALSE)</f>
        <v>#N/A</v>
      </c>
      <c r="F268" s="97" t="e">
        <f>+VLOOKUP(D268,POA!$A$3:$AU$103,9,FALSE)</f>
        <v>#N/A</v>
      </c>
      <c r="G268" s="97" t="e">
        <f>+VLOOKUP(D268,POA!$A$3:$AU$103,3,FALSE)</f>
        <v>#N/A</v>
      </c>
      <c r="H268" s="94" t="e">
        <f>+VLOOKUP(D268,POA!$A$3:$AU$103,12,FALSE)</f>
        <v>#N/A</v>
      </c>
      <c r="I268" s="98" t="e">
        <f>+VLOOKUP(D268,POA!$A$3:$AU$103,15,FALSE)</f>
        <v>#N/A</v>
      </c>
      <c r="J268" s="94" t="e">
        <f>+VLOOKUP(D268,POA!$A$3:$AU$103,14,FALSE)</f>
        <v>#N/A</v>
      </c>
      <c r="K268" s="44"/>
      <c r="L268" s="100"/>
      <c r="M268" s="101"/>
      <c r="N268" s="79"/>
      <c r="O268" s="102"/>
    </row>
    <row r="269" spans="1:15" s="20" customFormat="1" ht="14.4">
      <c r="A269" s="46"/>
      <c r="B269" s="45"/>
      <c r="C269" s="47"/>
      <c r="D269" s="46"/>
      <c r="E269" s="97" t="e">
        <f>+VLOOKUP(D269,POA!$A$3:$AU$103,7,FALSE)</f>
        <v>#N/A</v>
      </c>
      <c r="F269" s="97" t="e">
        <f>+VLOOKUP(D269,POA!$A$3:$AU$103,9,FALSE)</f>
        <v>#N/A</v>
      </c>
      <c r="G269" s="97" t="e">
        <f>+VLOOKUP(D269,POA!$A$3:$AU$103,3,FALSE)</f>
        <v>#N/A</v>
      </c>
      <c r="H269" s="94" t="e">
        <f>+VLOOKUP(D269,POA!$A$3:$AU$103,12,FALSE)</f>
        <v>#N/A</v>
      </c>
      <c r="I269" s="98" t="e">
        <f>+VLOOKUP(D269,POA!$A$3:$AU$103,15,FALSE)</f>
        <v>#N/A</v>
      </c>
      <c r="J269" s="94" t="e">
        <f>+VLOOKUP(D269,POA!$A$3:$AU$103,14,FALSE)</f>
        <v>#N/A</v>
      </c>
      <c r="K269" s="44"/>
      <c r="L269" s="100"/>
      <c r="M269" s="101"/>
      <c r="N269" s="79"/>
      <c r="O269" s="102"/>
    </row>
    <row r="270" spans="1:15" s="20" customFormat="1" ht="14.4">
      <c r="A270" s="46"/>
      <c r="B270" s="45"/>
      <c r="C270" s="47"/>
      <c r="D270" s="46"/>
      <c r="E270" s="97" t="e">
        <f>+VLOOKUP(D270,POA!$A$3:$AU$103,7,FALSE)</f>
        <v>#N/A</v>
      </c>
      <c r="F270" s="97" t="e">
        <f>+VLOOKUP(D270,POA!$A$3:$AU$103,9,FALSE)</f>
        <v>#N/A</v>
      </c>
      <c r="G270" s="97" t="e">
        <f>+VLOOKUP(D270,POA!$A$3:$AU$103,3,FALSE)</f>
        <v>#N/A</v>
      </c>
      <c r="H270" s="94" t="e">
        <f>+VLOOKUP(D270,POA!$A$3:$AU$103,12,FALSE)</f>
        <v>#N/A</v>
      </c>
      <c r="I270" s="98" t="e">
        <f>+VLOOKUP(D270,POA!$A$3:$AU$103,15,FALSE)</f>
        <v>#N/A</v>
      </c>
      <c r="J270" s="94" t="e">
        <f>+VLOOKUP(D270,POA!$A$3:$AU$103,14,FALSE)</f>
        <v>#N/A</v>
      </c>
      <c r="K270" s="44"/>
      <c r="L270" s="100"/>
      <c r="M270" s="101"/>
      <c r="N270" s="79"/>
      <c r="O270" s="102"/>
    </row>
    <row r="271" spans="1:15" s="20" customFormat="1" ht="14.4">
      <c r="A271" s="46"/>
      <c r="B271" s="45"/>
      <c r="C271" s="47"/>
      <c r="D271" s="46"/>
      <c r="E271" s="97" t="e">
        <f>+VLOOKUP(D271,POA!$A$3:$AU$103,7,FALSE)</f>
        <v>#N/A</v>
      </c>
      <c r="F271" s="97" t="e">
        <f>+VLOOKUP(D271,POA!$A$3:$AU$103,9,FALSE)</f>
        <v>#N/A</v>
      </c>
      <c r="G271" s="97" t="e">
        <f>+VLOOKUP(D271,POA!$A$3:$AU$103,3,FALSE)</f>
        <v>#N/A</v>
      </c>
      <c r="H271" s="94" t="e">
        <f>+VLOOKUP(D271,POA!$A$3:$AU$103,12,FALSE)</f>
        <v>#N/A</v>
      </c>
      <c r="I271" s="98" t="e">
        <f>+VLOOKUP(D271,POA!$A$3:$AU$103,15,FALSE)</f>
        <v>#N/A</v>
      </c>
      <c r="J271" s="94" t="e">
        <f>+VLOOKUP(D271,POA!$A$3:$AU$103,14,FALSE)</f>
        <v>#N/A</v>
      </c>
      <c r="K271" s="44"/>
      <c r="L271" s="100"/>
      <c r="M271" s="101"/>
      <c r="N271" s="79"/>
      <c r="O271" s="102"/>
    </row>
    <row r="272" spans="1:15" s="20" customFormat="1" ht="14.4">
      <c r="A272" s="46"/>
      <c r="B272" s="45"/>
      <c r="C272" s="47"/>
      <c r="D272" s="46"/>
      <c r="E272" s="97" t="e">
        <f>+VLOOKUP(D272,POA!$A$3:$AU$103,7,FALSE)</f>
        <v>#N/A</v>
      </c>
      <c r="F272" s="97" t="e">
        <f>+VLOOKUP(D272,POA!$A$3:$AU$103,9,FALSE)</f>
        <v>#N/A</v>
      </c>
      <c r="G272" s="97" t="e">
        <f>+VLOOKUP(D272,POA!$A$3:$AU$103,3,FALSE)</f>
        <v>#N/A</v>
      </c>
      <c r="H272" s="94" t="e">
        <f>+VLOOKUP(D272,POA!$A$3:$AU$103,12,FALSE)</f>
        <v>#N/A</v>
      </c>
      <c r="I272" s="98" t="e">
        <f>+VLOOKUP(D272,POA!$A$3:$AU$103,15,FALSE)</f>
        <v>#N/A</v>
      </c>
      <c r="J272" s="94" t="e">
        <f>+VLOOKUP(D272,POA!$A$3:$AU$103,14,FALSE)</f>
        <v>#N/A</v>
      </c>
      <c r="K272" s="44"/>
      <c r="L272" s="100"/>
      <c r="M272" s="101"/>
      <c r="N272" s="79"/>
      <c r="O272" s="102"/>
    </row>
    <row r="273" spans="1:15" s="20" customFormat="1" ht="14.4">
      <c r="A273" s="46"/>
      <c r="B273" s="45"/>
      <c r="C273" s="47"/>
      <c r="D273" s="46"/>
      <c r="E273" s="97" t="e">
        <f>+VLOOKUP(D273,POA!$A$3:$AU$103,7,FALSE)</f>
        <v>#N/A</v>
      </c>
      <c r="F273" s="97" t="e">
        <f>+VLOOKUP(D273,POA!$A$3:$AU$103,9,FALSE)</f>
        <v>#N/A</v>
      </c>
      <c r="G273" s="97" t="e">
        <f>+VLOOKUP(D273,POA!$A$3:$AU$103,3,FALSE)</f>
        <v>#N/A</v>
      </c>
      <c r="H273" s="94" t="e">
        <f>+VLOOKUP(D273,POA!$A$3:$AU$103,12,FALSE)</f>
        <v>#N/A</v>
      </c>
      <c r="I273" s="98" t="e">
        <f>+VLOOKUP(D273,POA!$A$3:$AU$103,15,FALSE)</f>
        <v>#N/A</v>
      </c>
      <c r="J273" s="94" t="e">
        <f>+VLOOKUP(D273,POA!$A$3:$AU$103,14,FALSE)</f>
        <v>#N/A</v>
      </c>
      <c r="K273" s="44"/>
      <c r="L273" s="100"/>
      <c r="M273" s="101"/>
      <c r="N273" s="79"/>
      <c r="O273" s="102"/>
    </row>
    <row r="274" spans="1:15" s="20" customFormat="1" ht="14.4">
      <c r="A274" s="46"/>
      <c r="B274" s="45"/>
      <c r="C274" s="47"/>
      <c r="D274" s="46"/>
      <c r="E274" s="97" t="e">
        <f>+VLOOKUP(D274,POA!$A$3:$AU$103,7,FALSE)</f>
        <v>#N/A</v>
      </c>
      <c r="F274" s="97" t="e">
        <f>+VLOOKUP(D274,POA!$A$3:$AU$103,9,FALSE)</f>
        <v>#N/A</v>
      </c>
      <c r="G274" s="97" t="e">
        <f>+VLOOKUP(D274,POA!$A$3:$AU$103,3,FALSE)</f>
        <v>#N/A</v>
      </c>
      <c r="H274" s="94" t="e">
        <f>+VLOOKUP(D274,POA!$A$3:$AU$103,12,FALSE)</f>
        <v>#N/A</v>
      </c>
      <c r="I274" s="98" t="e">
        <f>+VLOOKUP(D274,POA!$A$3:$AU$103,15,FALSE)</f>
        <v>#N/A</v>
      </c>
      <c r="J274" s="94" t="e">
        <f>+VLOOKUP(D274,POA!$A$3:$AU$103,14,FALSE)</f>
        <v>#N/A</v>
      </c>
      <c r="K274" s="44"/>
      <c r="L274" s="100"/>
      <c r="M274" s="101"/>
      <c r="N274" s="79"/>
      <c r="O274" s="102"/>
    </row>
    <row r="275" spans="1:15" s="20" customFormat="1" ht="14.4">
      <c r="A275" s="46"/>
      <c r="B275" s="45"/>
      <c r="C275" s="47"/>
      <c r="D275" s="46"/>
      <c r="E275" s="97" t="e">
        <f>+VLOOKUP(D275,POA!$A$3:$AU$103,7,FALSE)</f>
        <v>#N/A</v>
      </c>
      <c r="F275" s="97" t="e">
        <f>+VLOOKUP(D275,POA!$A$3:$AU$103,9,FALSE)</f>
        <v>#N/A</v>
      </c>
      <c r="G275" s="97" t="e">
        <f>+VLOOKUP(D275,POA!$A$3:$AU$103,3,FALSE)</f>
        <v>#N/A</v>
      </c>
      <c r="H275" s="94" t="e">
        <f>+VLOOKUP(D275,POA!$A$3:$AU$103,12,FALSE)</f>
        <v>#N/A</v>
      </c>
      <c r="I275" s="98" t="e">
        <f>+VLOOKUP(D275,POA!$A$3:$AU$103,15,FALSE)</f>
        <v>#N/A</v>
      </c>
      <c r="J275" s="94" t="e">
        <f>+VLOOKUP(D275,POA!$A$3:$AU$103,14,FALSE)</f>
        <v>#N/A</v>
      </c>
      <c r="K275" s="44"/>
      <c r="L275" s="100"/>
      <c r="M275" s="101"/>
      <c r="N275" s="79"/>
      <c r="O275" s="102"/>
    </row>
    <row r="276" spans="1:15" s="20" customFormat="1" ht="14.4">
      <c r="A276" s="46"/>
      <c r="B276" s="45"/>
      <c r="C276" s="47"/>
      <c r="D276" s="46"/>
      <c r="E276" s="97" t="e">
        <f>+VLOOKUP(D276,POA!$A$3:$AU$103,7,FALSE)</f>
        <v>#N/A</v>
      </c>
      <c r="F276" s="97" t="e">
        <f>+VLOOKUP(D276,POA!$A$3:$AU$103,9,FALSE)</f>
        <v>#N/A</v>
      </c>
      <c r="G276" s="97" t="e">
        <f>+VLOOKUP(D276,POA!$A$3:$AU$103,3,FALSE)</f>
        <v>#N/A</v>
      </c>
      <c r="H276" s="94" t="e">
        <f>+VLOOKUP(D276,POA!$A$3:$AU$103,12,FALSE)</f>
        <v>#N/A</v>
      </c>
      <c r="I276" s="98" t="e">
        <f>+VLOOKUP(D276,POA!$A$3:$AU$103,15,FALSE)</f>
        <v>#N/A</v>
      </c>
      <c r="J276" s="94" t="e">
        <f>+VLOOKUP(D276,POA!$A$3:$AU$103,14,FALSE)</f>
        <v>#N/A</v>
      </c>
      <c r="K276" s="44"/>
      <c r="L276" s="100"/>
      <c r="M276" s="101"/>
      <c r="N276" s="79"/>
      <c r="O276" s="102"/>
    </row>
    <row r="277" spans="1:15" s="20" customFormat="1" ht="14.4">
      <c r="A277" s="46"/>
      <c r="B277" s="45"/>
      <c r="C277" s="47"/>
      <c r="D277" s="46"/>
      <c r="E277" s="97" t="e">
        <f>+VLOOKUP(D277,POA!$A$3:$AU$103,7,FALSE)</f>
        <v>#N/A</v>
      </c>
      <c r="F277" s="97" t="e">
        <f>+VLOOKUP(D277,POA!$A$3:$AU$103,9,FALSE)</f>
        <v>#N/A</v>
      </c>
      <c r="G277" s="97" t="e">
        <f>+VLOOKUP(D277,POA!$A$3:$AU$103,3,FALSE)</f>
        <v>#N/A</v>
      </c>
      <c r="H277" s="94" t="e">
        <f>+VLOOKUP(D277,POA!$A$3:$AU$103,12,FALSE)</f>
        <v>#N/A</v>
      </c>
      <c r="I277" s="98" t="e">
        <f>+VLOOKUP(D277,POA!$A$3:$AU$103,15,FALSE)</f>
        <v>#N/A</v>
      </c>
      <c r="J277" s="94" t="e">
        <f>+VLOOKUP(D277,POA!$A$3:$AU$103,14,FALSE)</f>
        <v>#N/A</v>
      </c>
      <c r="K277" s="44"/>
      <c r="L277" s="100"/>
      <c r="M277" s="101"/>
      <c r="N277" s="79"/>
      <c r="O277" s="102"/>
    </row>
    <row r="278" spans="1:15" s="20" customFormat="1" ht="14.4">
      <c r="A278" s="46"/>
      <c r="B278" s="45"/>
      <c r="C278" s="47"/>
      <c r="D278" s="46"/>
      <c r="E278" s="97" t="e">
        <f>+VLOOKUP(D278,POA!$A$3:$AU$103,7,FALSE)</f>
        <v>#N/A</v>
      </c>
      <c r="F278" s="97" t="e">
        <f>+VLOOKUP(D278,POA!$A$3:$AU$103,9,FALSE)</f>
        <v>#N/A</v>
      </c>
      <c r="G278" s="97" t="e">
        <f>+VLOOKUP(D278,POA!$A$3:$AU$103,3,FALSE)</f>
        <v>#N/A</v>
      </c>
      <c r="H278" s="94" t="e">
        <f>+VLOOKUP(D278,POA!$A$3:$AU$103,12,FALSE)</f>
        <v>#N/A</v>
      </c>
      <c r="I278" s="98" t="e">
        <f>+VLOOKUP(D278,POA!$A$3:$AU$103,15,FALSE)</f>
        <v>#N/A</v>
      </c>
      <c r="J278" s="94" t="e">
        <f>+VLOOKUP(D278,POA!$A$3:$AU$103,14,FALSE)</f>
        <v>#N/A</v>
      </c>
      <c r="K278" s="44"/>
      <c r="L278" s="100"/>
      <c r="M278" s="101"/>
      <c r="N278" s="79"/>
      <c r="O278" s="102"/>
    </row>
    <row r="279" spans="1:15" s="20" customFormat="1" ht="14.4">
      <c r="A279" s="46"/>
      <c r="B279" s="45"/>
      <c r="C279" s="47"/>
      <c r="D279" s="46"/>
      <c r="E279" s="97" t="e">
        <f>+VLOOKUP(D279,POA!$A$3:$AU$103,7,FALSE)</f>
        <v>#N/A</v>
      </c>
      <c r="F279" s="97" t="e">
        <f>+VLOOKUP(D279,POA!$A$3:$AU$103,9,FALSE)</f>
        <v>#N/A</v>
      </c>
      <c r="G279" s="97" t="e">
        <f>+VLOOKUP(D279,POA!$A$3:$AU$103,3,FALSE)</f>
        <v>#N/A</v>
      </c>
      <c r="H279" s="94" t="e">
        <f>+VLOOKUP(D279,POA!$A$3:$AU$103,12,FALSE)</f>
        <v>#N/A</v>
      </c>
      <c r="I279" s="98" t="e">
        <f>+VLOOKUP(D279,POA!$A$3:$AU$103,15,FALSE)</f>
        <v>#N/A</v>
      </c>
      <c r="J279" s="94" t="e">
        <f>+VLOOKUP(D279,POA!$A$3:$AU$103,14,FALSE)</f>
        <v>#N/A</v>
      </c>
      <c r="K279" s="44"/>
      <c r="L279" s="100"/>
      <c r="M279" s="101"/>
      <c r="N279" s="79"/>
      <c r="O279" s="102"/>
    </row>
    <row r="280" spans="1:15" s="20" customFormat="1" ht="14.4">
      <c r="A280" s="46"/>
      <c r="B280" s="45"/>
      <c r="C280" s="47"/>
      <c r="D280" s="46"/>
      <c r="E280" s="97" t="e">
        <f>+VLOOKUP(D280,POA!$A$3:$AU$103,7,FALSE)</f>
        <v>#N/A</v>
      </c>
      <c r="F280" s="97" t="e">
        <f>+VLOOKUP(D280,POA!$A$3:$AU$103,9,FALSE)</f>
        <v>#N/A</v>
      </c>
      <c r="G280" s="97" t="e">
        <f>+VLOOKUP(D280,POA!$A$3:$AU$103,3,FALSE)</f>
        <v>#N/A</v>
      </c>
      <c r="H280" s="94" t="e">
        <f>+VLOOKUP(D280,POA!$A$3:$AU$103,12,FALSE)</f>
        <v>#N/A</v>
      </c>
      <c r="I280" s="98" t="e">
        <f>+VLOOKUP(D280,POA!$A$3:$AU$103,15,FALSE)</f>
        <v>#N/A</v>
      </c>
      <c r="J280" s="94" t="e">
        <f>+VLOOKUP(D280,POA!$A$3:$AU$103,14,FALSE)</f>
        <v>#N/A</v>
      </c>
      <c r="K280" s="44"/>
      <c r="L280" s="100"/>
      <c r="M280" s="101"/>
      <c r="N280" s="79"/>
      <c r="O280" s="102"/>
    </row>
    <row r="281" spans="1:15" s="20" customFormat="1" ht="14.4">
      <c r="A281" s="46"/>
      <c r="B281" s="45"/>
      <c r="C281" s="47"/>
      <c r="D281" s="46"/>
      <c r="E281" s="97" t="e">
        <f>+VLOOKUP(D281,POA!$A$3:$AU$103,7,FALSE)</f>
        <v>#N/A</v>
      </c>
      <c r="F281" s="97" t="e">
        <f>+VLOOKUP(D281,POA!$A$3:$AU$103,9,FALSE)</f>
        <v>#N/A</v>
      </c>
      <c r="G281" s="97" t="e">
        <f>+VLOOKUP(D281,POA!$A$3:$AU$103,3,FALSE)</f>
        <v>#N/A</v>
      </c>
      <c r="H281" s="94" t="e">
        <f>+VLOOKUP(D281,POA!$A$3:$AU$103,12,FALSE)</f>
        <v>#N/A</v>
      </c>
      <c r="I281" s="98" t="e">
        <f>+VLOOKUP(D281,POA!$A$3:$AU$103,15,FALSE)</f>
        <v>#N/A</v>
      </c>
      <c r="J281" s="94" t="e">
        <f>+VLOOKUP(D281,POA!$A$3:$AU$103,14,FALSE)</f>
        <v>#N/A</v>
      </c>
      <c r="K281" s="44"/>
      <c r="L281" s="100"/>
      <c r="M281" s="101"/>
      <c r="N281" s="79"/>
      <c r="O281" s="102"/>
    </row>
    <row r="282" spans="1:15" s="20" customFormat="1" ht="14.4">
      <c r="A282" s="46"/>
      <c r="B282" s="45"/>
      <c r="C282" s="47"/>
      <c r="D282" s="46"/>
      <c r="E282" s="97" t="e">
        <f>+VLOOKUP(D282,POA!$A$3:$AU$103,7,FALSE)</f>
        <v>#N/A</v>
      </c>
      <c r="F282" s="97" t="e">
        <f>+VLOOKUP(D282,POA!$A$3:$AU$103,9,FALSE)</f>
        <v>#N/A</v>
      </c>
      <c r="G282" s="97" t="e">
        <f>+VLOOKUP(D282,POA!$A$3:$AU$103,3,FALSE)</f>
        <v>#N/A</v>
      </c>
      <c r="H282" s="94" t="e">
        <f>+VLOOKUP(D282,POA!$A$3:$AU$103,12,FALSE)</f>
        <v>#N/A</v>
      </c>
      <c r="I282" s="98" t="e">
        <f>+VLOOKUP(D282,POA!$A$3:$AU$103,15,FALSE)</f>
        <v>#N/A</v>
      </c>
      <c r="J282" s="94" t="e">
        <f>+VLOOKUP(D282,POA!$A$3:$AU$103,14,FALSE)</f>
        <v>#N/A</v>
      </c>
      <c r="K282" s="44"/>
      <c r="L282" s="100"/>
      <c r="M282" s="101"/>
      <c r="N282" s="79"/>
      <c r="O282" s="102"/>
    </row>
    <row r="283" spans="1:15" s="20" customFormat="1" ht="14.4">
      <c r="A283" s="46"/>
      <c r="B283" s="45"/>
      <c r="C283" s="47"/>
      <c r="D283" s="46"/>
      <c r="E283" s="97" t="e">
        <f>+VLOOKUP(D283,POA!$A$3:$AU$103,7,FALSE)</f>
        <v>#N/A</v>
      </c>
      <c r="F283" s="97" t="e">
        <f>+VLOOKUP(D283,POA!$A$3:$AU$103,9,FALSE)</f>
        <v>#N/A</v>
      </c>
      <c r="G283" s="97" t="e">
        <f>+VLOOKUP(D283,POA!$A$3:$AU$103,3,FALSE)</f>
        <v>#N/A</v>
      </c>
      <c r="H283" s="94" t="e">
        <f>+VLOOKUP(D283,POA!$A$3:$AU$103,12,FALSE)</f>
        <v>#N/A</v>
      </c>
      <c r="I283" s="98" t="e">
        <f>+VLOOKUP(D283,POA!$A$3:$AU$103,15,FALSE)</f>
        <v>#N/A</v>
      </c>
      <c r="J283" s="94" t="e">
        <f>+VLOOKUP(D283,POA!$A$3:$AU$103,14,FALSE)</f>
        <v>#N/A</v>
      </c>
      <c r="K283" s="44"/>
      <c r="L283" s="100"/>
      <c r="M283" s="101"/>
      <c r="N283" s="79"/>
      <c r="O283" s="102"/>
    </row>
    <row r="284" spans="1:15" s="20" customFormat="1" ht="14.4">
      <c r="A284" s="46"/>
      <c r="B284" s="45"/>
      <c r="C284" s="47"/>
      <c r="D284" s="46"/>
      <c r="E284" s="97" t="e">
        <f>+VLOOKUP(D284,POA!$A$3:$AU$103,7,FALSE)</f>
        <v>#N/A</v>
      </c>
      <c r="F284" s="97" t="e">
        <f>+VLOOKUP(D284,POA!$A$3:$AU$103,9,FALSE)</f>
        <v>#N/A</v>
      </c>
      <c r="G284" s="97" t="e">
        <f>+VLOOKUP(D284,POA!$A$3:$AU$103,3,FALSE)</f>
        <v>#N/A</v>
      </c>
      <c r="H284" s="94" t="e">
        <f>+VLOOKUP(D284,POA!$A$3:$AU$103,12,FALSE)</f>
        <v>#N/A</v>
      </c>
      <c r="I284" s="98" t="e">
        <f>+VLOOKUP(D284,POA!$A$3:$AU$103,15,FALSE)</f>
        <v>#N/A</v>
      </c>
      <c r="J284" s="94" t="e">
        <f>+VLOOKUP(D284,POA!$A$3:$AU$103,14,FALSE)</f>
        <v>#N/A</v>
      </c>
      <c r="K284" s="44"/>
      <c r="L284" s="100"/>
      <c r="M284" s="101"/>
      <c r="N284" s="79"/>
      <c r="O284" s="102"/>
    </row>
    <row r="285" spans="1:15" s="20" customFormat="1" ht="14.4">
      <c r="A285" s="46"/>
      <c r="B285" s="45"/>
      <c r="C285" s="47"/>
      <c r="D285" s="46"/>
      <c r="E285" s="97" t="e">
        <f>+VLOOKUP(D285,POA!$A$3:$AU$103,7,FALSE)</f>
        <v>#N/A</v>
      </c>
      <c r="F285" s="97" t="e">
        <f>+VLOOKUP(D285,POA!$A$3:$AU$103,9,FALSE)</f>
        <v>#N/A</v>
      </c>
      <c r="G285" s="97" t="e">
        <f>+VLOOKUP(D285,POA!$A$3:$AU$103,3,FALSE)</f>
        <v>#N/A</v>
      </c>
      <c r="H285" s="94" t="e">
        <f>+VLOOKUP(D285,POA!$A$3:$AU$103,12,FALSE)</f>
        <v>#N/A</v>
      </c>
      <c r="I285" s="98" t="e">
        <f>+VLOOKUP(D285,POA!$A$3:$AU$103,15,FALSE)</f>
        <v>#N/A</v>
      </c>
      <c r="J285" s="94" t="e">
        <f>+VLOOKUP(D285,POA!$A$3:$AU$103,14,FALSE)</f>
        <v>#N/A</v>
      </c>
      <c r="K285" s="44"/>
      <c r="L285" s="100"/>
      <c r="M285" s="101"/>
      <c r="N285" s="79"/>
      <c r="O285" s="102"/>
    </row>
    <row r="286" spans="1:15" s="20" customFormat="1" ht="14.4">
      <c r="A286" s="46"/>
      <c r="B286" s="45"/>
      <c r="C286" s="47"/>
      <c r="D286" s="46"/>
      <c r="E286" s="97" t="e">
        <f>+VLOOKUP(D286,POA!$A$3:$AU$103,7,FALSE)</f>
        <v>#N/A</v>
      </c>
      <c r="F286" s="97" t="e">
        <f>+VLOOKUP(D286,POA!$A$3:$AU$103,9,FALSE)</f>
        <v>#N/A</v>
      </c>
      <c r="G286" s="97" t="e">
        <f>+VLOOKUP(D286,POA!$A$3:$AU$103,3,FALSE)</f>
        <v>#N/A</v>
      </c>
      <c r="H286" s="94" t="e">
        <f>+VLOOKUP(D286,POA!$A$3:$AU$103,12,FALSE)</f>
        <v>#N/A</v>
      </c>
      <c r="I286" s="98" t="e">
        <f>+VLOOKUP(D286,POA!$A$3:$AU$103,15,FALSE)</f>
        <v>#N/A</v>
      </c>
      <c r="J286" s="94" t="e">
        <f>+VLOOKUP(D286,POA!$A$3:$AU$103,14,FALSE)</f>
        <v>#N/A</v>
      </c>
      <c r="K286" s="44"/>
      <c r="L286" s="100"/>
      <c r="M286" s="101"/>
      <c r="N286" s="79"/>
      <c r="O286" s="102"/>
    </row>
    <row r="287" spans="1:15" s="20" customFormat="1" ht="14.4">
      <c r="A287" s="46"/>
      <c r="B287" s="45"/>
      <c r="C287" s="47"/>
      <c r="D287" s="46"/>
      <c r="E287" s="97" t="e">
        <f>+VLOOKUP(D287,POA!$A$3:$AU$103,7,FALSE)</f>
        <v>#N/A</v>
      </c>
      <c r="F287" s="97" t="e">
        <f>+VLOOKUP(D287,POA!$A$3:$AU$103,9,FALSE)</f>
        <v>#N/A</v>
      </c>
      <c r="G287" s="97" t="e">
        <f>+VLOOKUP(D287,POA!$A$3:$AU$103,3,FALSE)</f>
        <v>#N/A</v>
      </c>
      <c r="H287" s="94" t="e">
        <f>+VLOOKUP(D287,POA!$A$3:$AU$103,12,FALSE)</f>
        <v>#N/A</v>
      </c>
      <c r="I287" s="98" t="e">
        <f>+VLOOKUP(D287,POA!$A$3:$AU$103,15,FALSE)</f>
        <v>#N/A</v>
      </c>
      <c r="J287" s="94" t="e">
        <f>+VLOOKUP(D287,POA!$A$3:$AU$103,14,FALSE)</f>
        <v>#N/A</v>
      </c>
      <c r="K287" s="44"/>
      <c r="L287" s="100"/>
      <c r="M287" s="101"/>
      <c r="N287" s="79"/>
      <c r="O287" s="102"/>
    </row>
    <row r="288" spans="1:15" s="20" customFormat="1" ht="14.4">
      <c r="A288" s="46"/>
      <c r="B288" s="45"/>
      <c r="C288" s="47"/>
      <c r="D288" s="46"/>
      <c r="E288" s="97" t="e">
        <f>+VLOOKUP(D288,POA!$A$3:$AU$103,7,FALSE)</f>
        <v>#N/A</v>
      </c>
      <c r="F288" s="97" t="e">
        <f>+VLOOKUP(D288,POA!$A$3:$AU$103,9,FALSE)</f>
        <v>#N/A</v>
      </c>
      <c r="G288" s="97" t="e">
        <f>+VLOOKUP(D288,POA!$A$3:$AU$103,3,FALSE)</f>
        <v>#N/A</v>
      </c>
      <c r="H288" s="94" t="e">
        <f>+VLOOKUP(D288,POA!$A$3:$AU$103,12,FALSE)</f>
        <v>#N/A</v>
      </c>
      <c r="I288" s="98" t="e">
        <f>+VLOOKUP(D288,POA!$A$3:$AU$103,15,FALSE)</f>
        <v>#N/A</v>
      </c>
      <c r="J288" s="94" t="e">
        <f>+VLOOKUP(D288,POA!$A$3:$AU$103,14,FALSE)</f>
        <v>#N/A</v>
      </c>
      <c r="K288" s="44"/>
      <c r="L288" s="100"/>
      <c r="M288" s="101"/>
      <c r="N288" s="79"/>
      <c r="O288" s="102"/>
    </row>
    <row r="289" spans="1:15" s="20" customFormat="1" ht="14.4">
      <c r="A289" s="46"/>
      <c r="B289" s="45"/>
      <c r="C289" s="47"/>
      <c r="D289" s="46"/>
      <c r="E289" s="97" t="e">
        <f>+VLOOKUP(D289,POA!$A$3:$AU$103,7,FALSE)</f>
        <v>#N/A</v>
      </c>
      <c r="F289" s="97" t="e">
        <f>+VLOOKUP(D289,POA!$A$3:$AU$103,9,FALSE)</f>
        <v>#N/A</v>
      </c>
      <c r="G289" s="97" t="e">
        <f>+VLOOKUP(D289,POA!$A$3:$AU$103,3,FALSE)</f>
        <v>#N/A</v>
      </c>
      <c r="H289" s="94" t="e">
        <f>+VLOOKUP(D289,POA!$A$3:$AU$103,12,FALSE)</f>
        <v>#N/A</v>
      </c>
      <c r="I289" s="98" t="e">
        <f>+VLOOKUP(D289,POA!$A$3:$AU$103,15,FALSE)</f>
        <v>#N/A</v>
      </c>
      <c r="J289" s="94" t="e">
        <f>+VLOOKUP(D289,POA!$A$3:$AU$103,14,FALSE)</f>
        <v>#N/A</v>
      </c>
      <c r="K289" s="44"/>
      <c r="L289" s="100"/>
      <c r="M289" s="101"/>
      <c r="N289" s="79"/>
      <c r="O289" s="102"/>
    </row>
    <row r="290" spans="1:15" s="20" customFormat="1" ht="14.4">
      <c r="A290" s="46"/>
      <c r="B290" s="45"/>
      <c r="C290" s="47"/>
      <c r="D290" s="46"/>
      <c r="E290" s="97" t="e">
        <f>+VLOOKUP(D290,POA!$A$3:$AU$103,7,FALSE)</f>
        <v>#N/A</v>
      </c>
      <c r="F290" s="97" t="e">
        <f>+VLOOKUP(D290,POA!$A$3:$AU$103,9,FALSE)</f>
        <v>#N/A</v>
      </c>
      <c r="G290" s="97" t="e">
        <f>+VLOOKUP(D290,POA!$A$3:$AU$103,3,FALSE)</f>
        <v>#N/A</v>
      </c>
      <c r="H290" s="94" t="e">
        <f>+VLOOKUP(D290,POA!$A$3:$AU$103,12,FALSE)</f>
        <v>#N/A</v>
      </c>
      <c r="I290" s="98" t="e">
        <f>+VLOOKUP(D290,POA!$A$3:$AU$103,15,FALSE)</f>
        <v>#N/A</v>
      </c>
      <c r="J290" s="94" t="e">
        <f>+VLOOKUP(D290,POA!$A$3:$AU$103,14,FALSE)</f>
        <v>#N/A</v>
      </c>
      <c r="K290" s="44"/>
      <c r="L290" s="100"/>
      <c r="M290" s="101"/>
      <c r="N290" s="79"/>
      <c r="O290" s="102"/>
    </row>
    <row r="291" spans="1:15" s="20" customFormat="1" ht="14.4">
      <c r="A291" s="46"/>
      <c r="B291" s="45"/>
      <c r="C291" s="47"/>
      <c r="D291" s="46"/>
      <c r="E291" s="97" t="e">
        <f>+VLOOKUP(D291,POA!$A$3:$AU$103,7,FALSE)</f>
        <v>#N/A</v>
      </c>
      <c r="F291" s="97" t="e">
        <f>+VLOOKUP(D291,POA!$A$3:$AU$103,9,FALSE)</f>
        <v>#N/A</v>
      </c>
      <c r="G291" s="97" t="e">
        <f>+VLOOKUP(D291,POA!$A$3:$AU$103,3,FALSE)</f>
        <v>#N/A</v>
      </c>
      <c r="H291" s="94" t="e">
        <f>+VLOOKUP(D291,POA!$A$3:$AU$103,12,FALSE)</f>
        <v>#N/A</v>
      </c>
      <c r="I291" s="98" t="e">
        <f>+VLOOKUP(D291,POA!$A$3:$AU$103,15,FALSE)</f>
        <v>#N/A</v>
      </c>
      <c r="J291" s="94" t="e">
        <f>+VLOOKUP(D291,POA!$A$3:$AU$103,14,FALSE)</f>
        <v>#N/A</v>
      </c>
      <c r="K291" s="44"/>
      <c r="L291" s="100"/>
      <c r="M291" s="101"/>
      <c r="N291" s="79"/>
      <c r="O291" s="102"/>
    </row>
    <row r="292" spans="1:15" s="20" customFormat="1" ht="14.4">
      <c r="A292" s="46"/>
      <c r="B292" s="45"/>
      <c r="C292" s="47"/>
      <c r="D292" s="46"/>
      <c r="E292" s="97" t="e">
        <f>+VLOOKUP(D292,POA!$A$3:$AU$103,7,FALSE)</f>
        <v>#N/A</v>
      </c>
      <c r="F292" s="97" t="e">
        <f>+VLOOKUP(D292,POA!$A$3:$AU$103,9,FALSE)</f>
        <v>#N/A</v>
      </c>
      <c r="G292" s="97" t="e">
        <f>+VLOOKUP(D292,POA!$A$3:$AU$103,3,FALSE)</f>
        <v>#N/A</v>
      </c>
      <c r="H292" s="94" t="e">
        <f>+VLOOKUP(D292,POA!$A$3:$AU$103,12,FALSE)</f>
        <v>#N/A</v>
      </c>
      <c r="I292" s="98" t="e">
        <f>+VLOOKUP(D292,POA!$A$3:$AU$103,15,FALSE)</f>
        <v>#N/A</v>
      </c>
      <c r="J292" s="94" t="e">
        <f>+VLOOKUP(D292,POA!$A$3:$AU$103,14,FALSE)</f>
        <v>#N/A</v>
      </c>
      <c r="K292" s="44"/>
      <c r="L292" s="100"/>
      <c r="M292" s="101"/>
      <c r="N292" s="79"/>
      <c r="O292" s="102"/>
    </row>
    <row r="293" spans="1:15" s="20" customFormat="1" ht="14.4">
      <c r="A293" s="46"/>
      <c r="B293" s="45"/>
      <c r="C293" s="47"/>
      <c r="D293" s="46"/>
      <c r="E293" s="97" t="e">
        <f>+VLOOKUP(D293,POA!$A$3:$AU$103,7,FALSE)</f>
        <v>#N/A</v>
      </c>
      <c r="F293" s="97" t="e">
        <f>+VLOOKUP(D293,POA!$A$3:$AU$103,9,FALSE)</f>
        <v>#N/A</v>
      </c>
      <c r="G293" s="97" t="e">
        <f>+VLOOKUP(D293,POA!$A$3:$AU$103,3,FALSE)</f>
        <v>#N/A</v>
      </c>
      <c r="H293" s="94" t="e">
        <f>+VLOOKUP(D293,POA!$A$3:$AU$103,12,FALSE)</f>
        <v>#N/A</v>
      </c>
      <c r="I293" s="98" t="e">
        <f>+VLOOKUP(D293,POA!$A$3:$AU$103,15,FALSE)</f>
        <v>#N/A</v>
      </c>
      <c r="J293" s="94" t="e">
        <f>+VLOOKUP(D293,POA!$A$3:$AU$103,14,FALSE)</f>
        <v>#N/A</v>
      </c>
      <c r="K293" s="44"/>
      <c r="L293" s="100"/>
      <c r="M293" s="101"/>
      <c r="N293" s="79"/>
      <c r="O293" s="102"/>
    </row>
    <row r="294" spans="1:15" s="20" customFormat="1" ht="14.4">
      <c r="A294" s="46"/>
      <c r="B294" s="45"/>
      <c r="C294" s="47"/>
      <c r="D294" s="46"/>
      <c r="E294" s="97" t="e">
        <f>+VLOOKUP(D294,POA!$A$3:$AU$103,7,FALSE)</f>
        <v>#N/A</v>
      </c>
      <c r="F294" s="97" t="e">
        <f>+VLOOKUP(D294,POA!$A$3:$AU$103,9,FALSE)</f>
        <v>#N/A</v>
      </c>
      <c r="G294" s="97" t="e">
        <f>+VLOOKUP(D294,POA!$A$3:$AU$103,3,FALSE)</f>
        <v>#N/A</v>
      </c>
      <c r="H294" s="94" t="e">
        <f>+VLOOKUP(D294,POA!$A$3:$AU$103,12,FALSE)</f>
        <v>#N/A</v>
      </c>
      <c r="I294" s="98" t="e">
        <f>+VLOOKUP(D294,POA!$A$3:$AU$103,15,FALSE)</f>
        <v>#N/A</v>
      </c>
      <c r="J294" s="94" t="e">
        <f>+VLOOKUP(D294,POA!$A$3:$AU$103,14,FALSE)</f>
        <v>#N/A</v>
      </c>
      <c r="K294" s="44"/>
      <c r="L294" s="100"/>
      <c r="M294" s="101"/>
      <c r="N294" s="79"/>
      <c r="O294" s="102"/>
    </row>
    <row r="295" spans="1:15" s="20" customFormat="1" ht="14.4">
      <c r="A295" s="46"/>
      <c r="B295" s="45"/>
      <c r="C295" s="47"/>
      <c r="D295" s="46"/>
      <c r="E295" s="97" t="e">
        <f>+VLOOKUP(D295,POA!$A$3:$AU$103,7,FALSE)</f>
        <v>#N/A</v>
      </c>
      <c r="F295" s="97" t="e">
        <f>+VLOOKUP(D295,POA!$A$3:$AU$103,9,FALSE)</f>
        <v>#N/A</v>
      </c>
      <c r="G295" s="97" t="e">
        <f>+VLOOKUP(D295,POA!$A$3:$AU$103,3,FALSE)</f>
        <v>#N/A</v>
      </c>
      <c r="H295" s="94" t="e">
        <f>+VLOOKUP(D295,POA!$A$3:$AU$103,12,FALSE)</f>
        <v>#N/A</v>
      </c>
      <c r="I295" s="98" t="e">
        <f>+VLOOKUP(D295,POA!$A$3:$AU$103,15,FALSE)</f>
        <v>#N/A</v>
      </c>
      <c r="J295" s="94" t="e">
        <f>+VLOOKUP(D295,POA!$A$3:$AU$103,14,FALSE)</f>
        <v>#N/A</v>
      </c>
      <c r="K295" s="44"/>
      <c r="L295" s="100"/>
      <c r="M295" s="101"/>
      <c r="N295" s="79"/>
      <c r="O295" s="102"/>
    </row>
    <row r="296" spans="1:15" s="20" customFormat="1" ht="14.4">
      <c r="A296" s="46"/>
      <c r="B296" s="45"/>
      <c r="C296" s="47"/>
      <c r="D296" s="46"/>
      <c r="E296" s="97" t="e">
        <f>+VLOOKUP(D296,POA!$A$3:$AU$103,7,FALSE)</f>
        <v>#N/A</v>
      </c>
      <c r="F296" s="97" t="e">
        <f>+VLOOKUP(D296,POA!$A$3:$AU$103,9,FALSE)</f>
        <v>#N/A</v>
      </c>
      <c r="G296" s="97" t="e">
        <f>+VLOOKUP(D296,POA!$A$3:$AU$103,3,FALSE)</f>
        <v>#N/A</v>
      </c>
      <c r="H296" s="94" t="e">
        <f>+VLOOKUP(D296,POA!$A$3:$AU$103,12,FALSE)</f>
        <v>#N/A</v>
      </c>
      <c r="I296" s="98" t="e">
        <f>+VLOOKUP(D296,POA!$A$3:$AU$103,15,FALSE)</f>
        <v>#N/A</v>
      </c>
      <c r="J296" s="94" t="e">
        <f>+VLOOKUP(D296,POA!$A$3:$AU$103,14,FALSE)</f>
        <v>#N/A</v>
      </c>
      <c r="K296" s="44"/>
      <c r="L296" s="100"/>
      <c r="M296" s="101"/>
      <c r="N296" s="79"/>
      <c r="O296" s="102"/>
    </row>
    <row r="297" spans="1:15" s="20" customFormat="1" ht="14.4">
      <c r="A297" s="46"/>
      <c r="B297" s="45"/>
      <c r="C297" s="47"/>
      <c r="D297" s="46"/>
      <c r="E297" s="97" t="e">
        <f>+VLOOKUP(D297,POA!$A$3:$AU$103,7,FALSE)</f>
        <v>#N/A</v>
      </c>
      <c r="F297" s="97" t="e">
        <f>+VLOOKUP(D297,POA!$A$3:$AU$103,9,FALSE)</f>
        <v>#N/A</v>
      </c>
      <c r="G297" s="97" t="e">
        <f>+VLOOKUP(D297,POA!$A$3:$AU$103,3,FALSE)</f>
        <v>#N/A</v>
      </c>
      <c r="H297" s="94" t="e">
        <f>+VLOOKUP(D297,POA!$A$3:$AU$103,12,FALSE)</f>
        <v>#N/A</v>
      </c>
      <c r="I297" s="98" t="e">
        <f>+VLOOKUP(D297,POA!$A$3:$AU$103,15,FALSE)</f>
        <v>#N/A</v>
      </c>
      <c r="J297" s="94" t="e">
        <f>+VLOOKUP(D297,POA!$A$3:$AU$103,14,FALSE)</f>
        <v>#N/A</v>
      </c>
      <c r="K297" s="44"/>
      <c r="L297" s="100"/>
      <c r="M297" s="101"/>
      <c r="N297" s="79"/>
      <c r="O297" s="102"/>
    </row>
    <row r="298" spans="1:15" s="20" customFormat="1" ht="14.4">
      <c r="A298" s="46"/>
      <c r="B298" s="45"/>
      <c r="C298" s="47"/>
      <c r="D298" s="46"/>
      <c r="E298" s="97" t="e">
        <f>+VLOOKUP(D298,POA!$A$3:$AU$103,7,FALSE)</f>
        <v>#N/A</v>
      </c>
      <c r="F298" s="97" t="e">
        <f>+VLOOKUP(D298,POA!$A$3:$AU$103,9,FALSE)</f>
        <v>#N/A</v>
      </c>
      <c r="G298" s="97" t="e">
        <f>+VLOOKUP(D298,POA!$A$3:$AU$103,3,FALSE)</f>
        <v>#N/A</v>
      </c>
      <c r="H298" s="94" t="e">
        <f>+VLOOKUP(D298,POA!$A$3:$AU$103,12,FALSE)</f>
        <v>#N/A</v>
      </c>
      <c r="I298" s="98" t="e">
        <f>+VLOOKUP(D298,POA!$A$3:$AU$103,15,FALSE)</f>
        <v>#N/A</v>
      </c>
      <c r="J298" s="94" t="e">
        <f>+VLOOKUP(D298,POA!$A$3:$AU$103,14,FALSE)</f>
        <v>#N/A</v>
      </c>
      <c r="K298" s="44"/>
      <c r="L298" s="100"/>
      <c r="M298" s="101"/>
      <c r="N298" s="79"/>
      <c r="O298" s="102"/>
    </row>
    <row r="299" spans="1:15" s="20" customFormat="1" ht="14.4">
      <c r="A299" s="46"/>
      <c r="B299" s="45"/>
      <c r="C299" s="47"/>
      <c r="D299" s="46"/>
      <c r="E299" s="97" t="e">
        <f>+VLOOKUP(D299,POA!$A$3:$AU$103,7,FALSE)</f>
        <v>#N/A</v>
      </c>
      <c r="F299" s="97" t="e">
        <f>+VLOOKUP(D299,POA!$A$3:$AU$103,9,FALSE)</f>
        <v>#N/A</v>
      </c>
      <c r="G299" s="97" t="e">
        <f>+VLOOKUP(D299,POA!$A$3:$AU$103,3,FALSE)</f>
        <v>#N/A</v>
      </c>
      <c r="H299" s="94" t="e">
        <f>+VLOOKUP(D299,POA!$A$3:$AU$103,12,FALSE)</f>
        <v>#N/A</v>
      </c>
      <c r="I299" s="98" t="e">
        <f>+VLOOKUP(D299,POA!$A$3:$AU$103,15,FALSE)</f>
        <v>#N/A</v>
      </c>
      <c r="J299" s="94" t="e">
        <f>+VLOOKUP(D299,POA!$A$3:$AU$103,14,FALSE)</f>
        <v>#N/A</v>
      </c>
      <c r="K299" s="44"/>
      <c r="L299" s="100"/>
      <c r="M299" s="101"/>
      <c r="N299" s="79"/>
      <c r="O299" s="102"/>
    </row>
    <row r="300" spans="1:15" s="20" customFormat="1" ht="14.4">
      <c r="A300" s="46"/>
      <c r="B300" s="45"/>
      <c r="C300" s="47"/>
      <c r="D300" s="46"/>
      <c r="E300" s="97" t="e">
        <f>+VLOOKUP(D300,POA!$A$3:$AU$103,7,FALSE)</f>
        <v>#N/A</v>
      </c>
      <c r="F300" s="97" t="e">
        <f>+VLOOKUP(D300,POA!$A$3:$AU$103,9,FALSE)</f>
        <v>#N/A</v>
      </c>
      <c r="G300" s="97" t="e">
        <f>+VLOOKUP(D300,POA!$A$3:$AU$103,3,FALSE)</f>
        <v>#N/A</v>
      </c>
      <c r="H300" s="94" t="e">
        <f>+VLOOKUP(D300,POA!$A$3:$AU$103,12,FALSE)</f>
        <v>#N/A</v>
      </c>
      <c r="I300" s="98" t="e">
        <f>+VLOOKUP(D300,POA!$A$3:$AU$103,15,FALSE)</f>
        <v>#N/A</v>
      </c>
      <c r="J300" s="94" t="e">
        <f>+VLOOKUP(D300,POA!$A$3:$AU$103,14,FALSE)</f>
        <v>#N/A</v>
      </c>
      <c r="K300" s="44"/>
      <c r="L300" s="100"/>
      <c r="M300" s="101"/>
      <c r="N300" s="79"/>
      <c r="O300" s="102"/>
    </row>
    <row r="301" spans="1:15" s="20" customFormat="1" ht="14.4">
      <c r="A301" s="46"/>
      <c r="B301" s="45"/>
      <c r="C301" s="47"/>
      <c r="D301" s="46"/>
      <c r="E301" s="97" t="e">
        <f>+VLOOKUP(D301,POA!$A$3:$AU$103,7,FALSE)</f>
        <v>#N/A</v>
      </c>
      <c r="F301" s="97" t="e">
        <f>+VLOOKUP(D301,POA!$A$3:$AU$103,9,FALSE)</f>
        <v>#N/A</v>
      </c>
      <c r="G301" s="97" t="e">
        <f>+VLOOKUP(D301,POA!$A$3:$AU$103,3,FALSE)</f>
        <v>#N/A</v>
      </c>
      <c r="H301" s="94" t="e">
        <f>+VLOOKUP(D301,POA!$A$3:$AU$103,12,FALSE)</f>
        <v>#N/A</v>
      </c>
      <c r="I301" s="98" t="e">
        <f>+VLOOKUP(D301,POA!$A$3:$AU$103,15,FALSE)</f>
        <v>#N/A</v>
      </c>
      <c r="J301" s="94" t="e">
        <f>+VLOOKUP(D301,POA!$A$3:$AU$103,14,FALSE)</f>
        <v>#N/A</v>
      </c>
      <c r="K301" s="44"/>
      <c r="L301" s="100"/>
      <c r="M301" s="101"/>
      <c r="N301" s="79"/>
      <c r="O301" s="102"/>
    </row>
    <row r="302" spans="1:15" s="20" customFormat="1" ht="14.4">
      <c r="A302" s="46"/>
      <c r="B302" s="45"/>
      <c r="C302" s="47"/>
      <c r="D302" s="46"/>
      <c r="E302" s="97" t="e">
        <f>+VLOOKUP(D302,POA!$A$3:$AU$103,7,FALSE)</f>
        <v>#N/A</v>
      </c>
      <c r="F302" s="97" t="e">
        <f>+VLOOKUP(D302,POA!$A$3:$AU$103,9,FALSE)</f>
        <v>#N/A</v>
      </c>
      <c r="G302" s="97" t="e">
        <f>+VLOOKUP(D302,POA!$A$3:$AU$103,3,FALSE)</f>
        <v>#N/A</v>
      </c>
      <c r="H302" s="94" t="e">
        <f>+VLOOKUP(D302,POA!$A$3:$AU$103,12,FALSE)</f>
        <v>#N/A</v>
      </c>
      <c r="I302" s="98" t="e">
        <f>+VLOOKUP(D302,POA!$A$3:$AU$103,15,FALSE)</f>
        <v>#N/A</v>
      </c>
      <c r="J302" s="94" t="e">
        <f>+VLOOKUP(D302,POA!$A$3:$AU$103,14,FALSE)</f>
        <v>#N/A</v>
      </c>
      <c r="K302" s="44"/>
      <c r="L302" s="100"/>
      <c r="M302" s="101"/>
      <c r="N302" s="79"/>
      <c r="O302" s="102"/>
    </row>
    <row r="303" spans="1:15" s="20" customFormat="1" ht="14.4">
      <c r="A303" s="46"/>
      <c r="B303" s="45"/>
      <c r="C303" s="47"/>
      <c r="D303" s="46"/>
      <c r="E303" s="97" t="e">
        <f>+VLOOKUP(D303,POA!$A$3:$AU$103,7,FALSE)</f>
        <v>#N/A</v>
      </c>
      <c r="F303" s="97" t="e">
        <f>+VLOOKUP(D303,POA!$A$3:$AU$103,9,FALSE)</f>
        <v>#N/A</v>
      </c>
      <c r="G303" s="97" t="e">
        <f>+VLOOKUP(D303,POA!$A$3:$AU$103,3,FALSE)</f>
        <v>#N/A</v>
      </c>
      <c r="H303" s="94" t="e">
        <f>+VLOOKUP(D303,POA!$A$3:$AU$103,12,FALSE)</f>
        <v>#N/A</v>
      </c>
      <c r="I303" s="98" t="e">
        <f>+VLOOKUP(D303,POA!$A$3:$AU$103,15,FALSE)</f>
        <v>#N/A</v>
      </c>
      <c r="J303" s="94" t="e">
        <f>+VLOOKUP(D303,POA!$A$3:$AU$103,14,FALSE)</f>
        <v>#N/A</v>
      </c>
      <c r="K303" s="44"/>
      <c r="L303" s="100"/>
      <c r="M303" s="101"/>
      <c r="N303" s="79"/>
      <c r="O303" s="102"/>
    </row>
    <row r="304" spans="1:15" s="20" customFormat="1" ht="14.4">
      <c r="A304" s="46"/>
      <c r="B304" s="45"/>
      <c r="C304" s="47"/>
      <c r="D304" s="46"/>
      <c r="E304" s="97" t="e">
        <f>+VLOOKUP(D304,POA!$A$3:$AU$103,7,FALSE)</f>
        <v>#N/A</v>
      </c>
      <c r="F304" s="97" t="e">
        <f>+VLOOKUP(D304,POA!$A$3:$AU$103,9,FALSE)</f>
        <v>#N/A</v>
      </c>
      <c r="G304" s="97" t="e">
        <f>+VLOOKUP(D304,POA!$A$3:$AU$103,3,FALSE)</f>
        <v>#N/A</v>
      </c>
      <c r="H304" s="94" t="e">
        <f>+VLOOKUP(D304,POA!$A$3:$AU$103,12,FALSE)</f>
        <v>#N/A</v>
      </c>
      <c r="I304" s="98" t="e">
        <f>+VLOOKUP(D304,POA!$A$3:$AU$103,15,FALSE)</f>
        <v>#N/A</v>
      </c>
      <c r="J304" s="94" t="e">
        <f>+VLOOKUP(D304,POA!$A$3:$AU$103,14,FALSE)</f>
        <v>#N/A</v>
      </c>
      <c r="K304" s="44"/>
      <c r="L304" s="100"/>
      <c r="M304" s="101"/>
      <c r="N304" s="79"/>
      <c r="O304" s="102"/>
    </row>
    <row r="305" spans="1:15" s="20" customFormat="1" ht="14.4">
      <c r="A305" s="46"/>
      <c r="B305" s="45"/>
      <c r="C305" s="47"/>
      <c r="D305" s="46"/>
      <c r="E305" s="97" t="e">
        <f>+VLOOKUP(D305,POA!$A$3:$AU$103,7,FALSE)</f>
        <v>#N/A</v>
      </c>
      <c r="F305" s="97" t="e">
        <f>+VLOOKUP(D305,POA!$A$3:$AU$103,9,FALSE)</f>
        <v>#N/A</v>
      </c>
      <c r="G305" s="97" t="e">
        <f>+VLOOKUP(D305,POA!$A$3:$AU$103,3,FALSE)</f>
        <v>#N/A</v>
      </c>
      <c r="H305" s="94" t="e">
        <f>+VLOOKUP(D305,POA!$A$3:$AU$103,12,FALSE)</f>
        <v>#N/A</v>
      </c>
      <c r="I305" s="98" t="e">
        <f>+VLOOKUP(D305,POA!$A$3:$AU$103,15,FALSE)</f>
        <v>#N/A</v>
      </c>
      <c r="J305" s="94" t="e">
        <f>+VLOOKUP(D305,POA!$A$3:$AU$103,14,FALSE)</f>
        <v>#N/A</v>
      </c>
      <c r="K305" s="44"/>
      <c r="L305" s="100"/>
      <c r="M305" s="101"/>
      <c r="N305" s="79"/>
      <c r="O305" s="102"/>
    </row>
    <row r="306" spans="1:15" s="20" customFormat="1" ht="14.4">
      <c r="A306" s="46"/>
      <c r="B306" s="45"/>
      <c r="C306" s="47"/>
      <c r="D306" s="103"/>
      <c r="E306" s="97" t="e">
        <f>+VLOOKUP(D306,POA!$A$3:$AU$103,7,FALSE)</f>
        <v>#N/A</v>
      </c>
      <c r="F306" s="97" t="e">
        <f>+VLOOKUP(D306,POA!$A$3:$AU$103,9,FALSE)</f>
        <v>#N/A</v>
      </c>
      <c r="G306" s="97" t="e">
        <f>+VLOOKUP(D306,POA!$A$3:$AU$103,3,FALSE)</f>
        <v>#N/A</v>
      </c>
      <c r="H306" s="94" t="e">
        <f>+VLOOKUP(D306,POA!$A$3:$AU$103,12,FALSE)</f>
        <v>#N/A</v>
      </c>
      <c r="I306" s="98" t="e">
        <f>+VLOOKUP(D306,POA!$A$3:$AU$103,15,FALSE)</f>
        <v>#N/A</v>
      </c>
      <c r="J306" s="94" t="e">
        <f>+VLOOKUP(D306,POA!$A$3:$AU$103,14,FALSE)</f>
        <v>#N/A</v>
      </c>
      <c r="K306" s="44"/>
      <c r="L306" s="100"/>
      <c r="M306" s="101"/>
      <c r="N306" s="79"/>
      <c r="O306" s="102"/>
    </row>
    <row r="307" spans="1:15" s="20" customFormat="1" ht="14.4">
      <c r="A307" s="46"/>
      <c r="B307" s="45"/>
      <c r="C307" s="47"/>
      <c r="D307" s="46"/>
      <c r="E307" s="97" t="e">
        <f>+VLOOKUP(D307,POA!$A$3:$AU$103,7,FALSE)</f>
        <v>#N/A</v>
      </c>
      <c r="F307" s="97" t="e">
        <f>+VLOOKUP(D307,POA!$A$3:$AU$103,9,FALSE)</f>
        <v>#N/A</v>
      </c>
      <c r="G307" s="97" t="e">
        <f>+VLOOKUP(D307,POA!$A$3:$AU$103,3,FALSE)</f>
        <v>#N/A</v>
      </c>
      <c r="H307" s="94" t="e">
        <f>+VLOOKUP(D307,POA!$A$3:$AU$103,12,FALSE)</f>
        <v>#N/A</v>
      </c>
      <c r="I307" s="98" t="e">
        <f>+VLOOKUP(D307,POA!$A$3:$AU$103,15,FALSE)</f>
        <v>#N/A</v>
      </c>
      <c r="J307" s="94" t="e">
        <f>+VLOOKUP(D307,POA!$A$3:$AU$103,14,FALSE)</f>
        <v>#N/A</v>
      </c>
      <c r="K307" s="44"/>
      <c r="L307" s="100"/>
      <c r="M307" s="101"/>
      <c r="N307" s="79"/>
      <c r="O307" s="102"/>
    </row>
    <row r="308" spans="1:15" s="20" customFormat="1" ht="14.4">
      <c r="A308" s="46"/>
      <c r="B308" s="45"/>
      <c r="C308" s="47"/>
      <c r="D308" s="46"/>
      <c r="E308" s="97" t="e">
        <f>+VLOOKUP(D308,POA!$A$3:$AU$103,7,FALSE)</f>
        <v>#N/A</v>
      </c>
      <c r="F308" s="97" t="e">
        <f>+VLOOKUP(D308,POA!$A$3:$AU$103,9,FALSE)</f>
        <v>#N/A</v>
      </c>
      <c r="G308" s="97" t="e">
        <f>+VLOOKUP(D308,POA!$A$3:$AU$103,3,FALSE)</f>
        <v>#N/A</v>
      </c>
      <c r="H308" s="94" t="e">
        <f>+VLOOKUP(D308,POA!$A$3:$AU$103,12,FALSE)</f>
        <v>#N/A</v>
      </c>
      <c r="I308" s="98" t="e">
        <f>+VLOOKUP(D308,POA!$A$3:$AU$103,15,FALSE)</f>
        <v>#N/A</v>
      </c>
      <c r="J308" s="94" t="e">
        <f>+VLOOKUP(D308,POA!$A$3:$AU$103,14,FALSE)</f>
        <v>#N/A</v>
      </c>
      <c r="K308" s="44"/>
      <c r="L308" s="100"/>
      <c r="M308" s="101"/>
      <c r="N308" s="79"/>
      <c r="O308" s="102"/>
    </row>
    <row r="309" spans="1:15" s="20" customFormat="1" ht="14.4">
      <c r="A309" s="46"/>
      <c r="B309" s="45"/>
      <c r="C309" s="47"/>
      <c r="D309" s="46"/>
      <c r="E309" s="97" t="e">
        <f>+VLOOKUP(D309,POA!$A$3:$AU$103,7,FALSE)</f>
        <v>#N/A</v>
      </c>
      <c r="F309" s="97" t="e">
        <f>+VLOOKUP(D309,POA!$A$3:$AU$103,9,FALSE)</f>
        <v>#N/A</v>
      </c>
      <c r="G309" s="97" t="e">
        <f>+VLOOKUP(D309,POA!$A$3:$AU$103,3,FALSE)</f>
        <v>#N/A</v>
      </c>
      <c r="H309" s="94" t="e">
        <f>+VLOOKUP(D309,POA!$A$3:$AU$103,12,FALSE)</f>
        <v>#N/A</v>
      </c>
      <c r="I309" s="98" t="e">
        <f>+VLOOKUP(D309,POA!$A$3:$AU$103,15,FALSE)</f>
        <v>#N/A</v>
      </c>
      <c r="J309" s="94" t="e">
        <f>+VLOOKUP(D309,POA!$A$3:$AU$103,14,FALSE)</f>
        <v>#N/A</v>
      </c>
      <c r="K309" s="44"/>
      <c r="L309" s="100"/>
      <c r="M309" s="101"/>
      <c r="N309" s="79"/>
      <c r="O309" s="102"/>
    </row>
    <row r="310" spans="1:15" s="20" customFormat="1" ht="14.4">
      <c r="A310" s="46"/>
      <c r="B310" s="45"/>
      <c r="C310" s="47"/>
      <c r="D310" s="46"/>
      <c r="E310" s="97" t="e">
        <f>+VLOOKUP(D310,POA!$A$3:$AU$103,7,FALSE)</f>
        <v>#N/A</v>
      </c>
      <c r="F310" s="97" t="e">
        <f>+VLOOKUP(D310,POA!$A$3:$AU$103,9,FALSE)</f>
        <v>#N/A</v>
      </c>
      <c r="G310" s="97" t="e">
        <f>+VLOOKUP(D310,POA!$A$3:$AU$103,3,FALSE)</f>
        <v>#N/A</v>
      </c>
      <c r="H310" s="94" t="e">
        <f>+VLOOKUP(D310,POA!$A$3:$AU$103,12,FALSE)</f>
        <v>#N/A</v>
      </c>
      <c r="I310" s="98" t="e">
        <f>+VLOOKUP(D310,POA!$A$3:$AU$103,15,FALSE)</f>
        <v>#N/A</v>
      </c>
      <c r="J310" s="94" t="e">
        <f>+VLOOKUP(D310,POA!$A$3:$AU$103,14,FALSE)</f>
        <v>#N/A</v>
      </c>
      <c r="K310" s="44"/>
      <c r="L310" s="100"/>
      <c r="M310" s="101"/>
      <c r="N310" s="79"/>
      <c r="O310" s="102"/>
    </row>
    <row r="311" spans="1:15" s="20" customFormat="1" ht="14.4">
      <c r="A311" s="46"/>
      <c r="B311" s="45"/>
      <c r="C311" s="47"/>
      <c r="D311" s="46"/>
      <c r="E311" s="97" t="e">
        <f>+VLOOKUP(D311,POA!$A$3:$AU$103,7,FALSE)</f>
        <v>#N/A</v>
      </c>
      <c r="F311" s="97" t="e">
        <f>+VLOOKUP(D311,POA!$A$3:$AU$103,9,FALSE)</f>
        <v>#N/A</v>
      </c>
      <c r="G311" s="97" t="e">
        <f>+VLOOKUP(D311,POA!$A$3:$AU$103,3,FALSE)</f>
        <v>#N/A</v>
      </c>
      <c r="H311" s="94" t="e">
        <f>+VLOOKUP(D311,POA!$A$3:$AU$103,12,FALSE)</f>
        <v>#N/A</v>
      </c>
      <c r="I311" s="98" t="e">
        <f>+VLOOKUP(D311,POA!$A$3:$AU$103,15,FALSE)</f>
        <v>#N/A</v>
      </c>
      <c r="J311" s="94" t="e">
        <f>+VLOOKUP(D311,POA!$A$3:$AU$103,14,FALSE)</f>
        <v>#N/A</v>
      </c>
      <c r="K311" s="44"/>
      <c r="L311" s="100"/>
      <c r="M311" s="101"/>
      <c r="N311" s="79"/>
      <c r="O311" s="102"/>
    </row>
    <row r="312" spans="1:15" s="20" customFormat="1" ht="14.4">
      <c r="A312" s="46"/>
      <c r="B312" s="45"/>
      <c r="C312" s="47"/>
      <c r="D312" s="46"/>
      <c r="E312" s="97" t="e">
        <f>+VLOOKUP(D312,POA!$A$3:$AU$103,7,FALSE)</f>
        <v>#N/A</v>
      </c>
      <c r="F312" s="97" t="e">
        <f>+VLOOKUP(D312,POA!$A$3:$AU$103,9,FALSE)</f>
        <v>#N/A</v>
      </c>
      <c r="G312" s="97" t="e">
        <f>+VLOOKUP(D312,POA!$A$3:$AU$103,3,FALSE)</f>
        <v>#N/A</v>
      </c>
      <c r="H312" s="94" t="e">
        <f>+VLOOKUP(D312,POA!$A$3:$AU$103,12,FALSE)</f>
        <v>#N/A</v>
      </c>
      <c r="I312" s="98" t="e">
        <f>+VLOOKUP(D312,POA!$A$3:$AU$103,15,FALSE)</f>
        <v>#N/A</v>
      </c>
      <c r="J312" s="94" t="e">
        <f>+VLOOKUP(D312,POA!$A$3:$AU$103,14,FALSE)</f>
        <v>#N/A</v>
      </c>
      <c r="K312" s="44"/>
      <c r="L312" s="100"/>
      <c r="M312" s="101"/>
      <c r="N312" s="79"/>
      <c r="O312" s="102"/>
    </row>
    <row r="313" spans="1:15" s="20" customFormat="1" ht="14.4">
      <c r="A313" s="46"/>
      <c r="B313" s="45"/>
      <c r="C313" s="47"/>
      <c r="D313" s="46"/>
      <c r="E313" s="97" t="e">
        <f>+VLOOKUP(D313,POA!$A$3:$AU$103,7,FALSE)</f>
        <v>#N/A</v>
      </c>
      <c r="F313" s="97" t="e">
        <f>+VLOOKUP(D313,POA!$A$3:$AU$103,9,FALSE)</f>
        <v>#N/A</v>
      </c>
      <c r="G313" s="97" t="e">
        <f>+VLOOKUP(D313,POA!$A$3:$AU$103,3,FALSE)</f>
        <v>#N/A</v>
      </c>
      <c r="H313" s="94" t="e">
        <f>+VLOOKUP(D313,POA!$A$3:$AU$103,12,FALSE)</f>
        <v>#N/A</v>
      </c>
      <c r="I313" s="98" t="e">
        <f>+VLOOKUP(D313,POA!$A$3:$AU$103,15,FALSE)</f>
        <v>#N/A</v>
      </c>
      <c r="J313" s="94" t="e">
        <f>+VLOOKUP(D313,POA!$A$3:$AU$103,14,FALSE)</f>
        <v>#N/A</v>
      </c>
      <c r="K313" s="44"/>
      <c r="L313" s="100"/>
      <c r="M313" s="101"/>
      <c r="N313" s="79"/>
      <c r="O313" s="102"/>
    </row>
    <row r="314" spans="1:15" s="20" customFormat="1" ht="14.4">
      <c r="A314" s="46"/>
      <c r="B314" s="45"/>
      <c r="C314" s="47"/>
      <c r="D314" s="46"/>
      <c r="E314" s="97" t="e">
        <f>+VLOOKUP(D314,POA!$A$3:$AU$103,7,FALSE)</f>
        <v>#N/A</v>
      </c>
      <c r="F314" s="97" t="e">
        <f>+VLOOKUP(D314,POA!$A$3:$AU$103,9,FALSE)</f>
        <v>#N/A</v>
      </c>
      <c r="G314" s="97" t="e">
        <f>+VLOOKUP(D314,POA!$A$3:$AU$103,3,FALSE)</f>
        <v>#N/A</v>
      </c>
      <c r="H314" s="94" t="e">
        <f>+VLOOKUP(D314,POA!$A$3:$AU$103,12,FALSE)</f>
        <v>#N/A</v>
      </c>
      <c r="I314" s="98" t="e">
        <f>+VLOOKUP(D314,POA!$A$3:$AU$103,15,FALSE)</f>
        <v>#N/A</v>
      </c>
      <c r="J314" s="94" t="e">
        <f>+VLOOKUP(D314,POA!$A$3:$AU$103,14,FALSE)</f>
        <v>#N/A</v>
      </c>
      <c r="K314" s="44"/>
      <c r="L314" s="100"/>
      <c r="M314" s="101"/>
      <c r="N314" s="79"/>
      <c r="O314" s="102"/>
    </row>
    <row r="315" spans="1:15" s="20" customFormat="1" ht="14.4">
      <c r="A315" s="46"/>
      <c r="B315" s="45"/>
      <c r="C315" s="47"/>
      <c r="D315" s="46"/>
      <c r="E315" s="97" t="e">
        <f>+VLOOKUP(D315,POA!$A$3:$AU$103,7,FALSE)</f>
        <v>#N/A</v>
      </c>
      <c r="F315" s="97" t="e">
        <f>+VLOOKUP(D315,POA!$A$3:$AU$103,9,FALSE)</f>
        <v>#N/A</v>
      </c>
      <c r="G315" s="97" t="e">
        <f>+VLOOKUP(D315,POA!$A$3:$AU$103,3,FALSE)</f>
        <v>#N/A</v>
      </c>
      <c r="H315" s="94" t="e">
        <f>+VLOOKUP(D315,POA!$A$3:$AU$103,12,FALSE)</f>
        <v>#N/A</v>
      </c>
      <c r="I315" s="98" t="e">
        <f>+VLOOKUP(D315,POA!$A$3:$AU$103,15,FALSE)</f>
        <v>#N/A</v>
      </c>
      <c r="J315" s="94" t="e">
        <f>+VLOOKUP(D315,POA!$A$3:$AU$103,14,FALSE)</f>
        <v>#N/A</v>
      </c>
      <c r="K315" s="44"/>
      <c r="L315" s="100"/>
      <c r="M315" s="101"/>
      <c r="N315" s="79"/>
      <c r="O315" s="102"/>
    </row>
    <row r="316" spans="1:15" s="20" customFormat="1" ht="14.4">
      <c r="A316" s="46"/>
      <c r="B316" s="45"/>
      <c r="C316" s="47"/>
      <c r="D316" s="46"/>
      <c r="E316" s="97" t="e">
        <f>+VLOOKUP(D316,POA!$A$3:$AU$103,7,FALSE)</f>
        <v>#N/A</v>
      </c>
      <c r="F316" s="97" t="e">
        <f>+VLOOKUP(D316,POA!$A$3:$AU$103,9,FALSE)</f>
        <v>#N/A</v>
      </c>
      <c r="G316" s="97" t="e">
        <f>+VLOOKUP(D316,POA!$A$3:$AU$103,3,FALSE)</f>
        <v>#N/A</v>
      </c>
      <c r="H316" s="94" t="e">
        <f>+VLOOKUP(D316,POA!$A$3:$AU$103,12,FALSE)</f>
        <v>#N/A</v>
      </c>
      <c r="I316" s="98" t="e">
        <f>+VLOOKUP(D316,POA!$A$3:$AU$103,15,FALSE)</f>
        <v>#N/A</v>
      </c>
      <c r="J316" s="94" t="e">
        <f>+VLOOKUP(D316,POA!$A$3:$AU$103,14,FALSE)</f>
        <v>#N/A</v>
      </c>
      <c r="K316" s="44"/>
      <c r="L316" s="100"/>
      <c r="M316" s="101"/>
      <c r="N316" s="79"/>
      <c r="O316" s="102"/>
    </row>
    <row r="317" spans="1:15" s="20" customFormat="1" ht="14.4">
      <c r="A317" s="46"/>
      <c r="B317" s="45"/>
      <c r="C317" s="47"/>
      <c r="D317" s="46"/>
      <c r="E317" s="97" t="e">
        <f>+VLOOKUP(D317,POA!$A$3:$AU$103,7,FALSE)</f>
        <v>#N/A</v>
      </c>
      <c r="F317" s="97" t="e">
        <f>+VLOOKUP(D317,POA!$A$3:$AU$103,9,FALSE)</f>
        <v>#N/A</v>
      </c>
      <c r="G317" s="97" t="e">
        <f>+VLOOKUP(D317,POA!$A$3:$AU$103,3,FALSE)</f>
        <v>#N/A</v>
      </c>
      <c r="H317" s="94" t="e">
        <f>+VLOOKUP(D317,POA!$A$3:$AU$103,12,FALSE)</f>
        <v>#N/A</v>
      </c>
      <c r="I317" s="98" t="e">
        <f>+VLOOKUP(D317,POA!$A$3:$AU$103,15,FALSE)</f>
        <v>#N/A</v>
      </c>
      <c r="J317" s="94" t="e">
        <f>+VLOOKUP(D317,POA!$A$3:$AU$103,14,FALSE)</f>
        <v>#N/A</v>
      </c>
      <c r="K317" s="44"/>
      <c r="L317" s="100"/>
      <c r="M317" s="101"/>
      <c r="N317" s="79"/>
      <c r="O317" s="102"/>
    </row>
    <row r="318" spans="1:15" s="20" customFormat="1" ht="14.4">
      <c r="A318" s="46"/>
      <c r="B318" s="45"/>
      <c r="C318" s="47"/>
      <c r="D318" s="46"/>
      <c r="E318" s="97" t="e">
        <f>+VLOOKUP(D318,POA!$A$3:$AU$103,7,FALSE)</f>
        <v>#N/A</v>
      </c>
      <c r="F318" s="97" t="e">
        <f>+VLOOKUP(D318,POA!$A$3:$AU$103,9,FALSE)</f>
        <v>#N/A</v>
      </c>
      <c r="G318" s="97" t="e">
        <f>+VLOOKUP(D318,POA!$A$3:$AU$103,3,FALSE)</f>
        <v>#N/A</v>
      </c>
      <c r="H318" s="94" t="e">
        <f>+VLOOKUP(D318,POA!$A$3:$AU$103,12,FALSE)</f>
        <v>#N/A</v>
      </c>
      <c r="I318" s="98" t="e">
        <f>+VLOOKUP(D318,POA!$A$3:$AU$103,15,FALSE)</f>
        <v>#N/A</v>
      </c>
      <c r="J318" s="94" t="e">
        <f>+VLOOKUP(D318,POA!$A$3:$AU$103,14,FALSE)</f>
        <v>#N/A</v>
      </c>
      <c r="K318" s="44"/>
      <c r="L318" s="100"/>
      <c r="M318" s="101"/>
      <c r="N318" s="79"/>
      <c r="O318" s="102"/>
    </row>
    <row r="319" spans="1:15" s="20" customFormat="1" ht="14.4">
      <c r="A319" s="46"/>
      <c r="B319" s="45"/>
      <c r="C319" s="47"/>
      <c r="D319" s="46"/>
      <c r="E319" s="97" t="e">
        <f>+VLOOKUP(D319,POA!$A$3:$AU$103,7,FALSE)</f>
        <v>#N/A</v>
      </c>
      <c r="F319" s="97" t="e">
        <f>+VLOOKUP(D319,POA!$A$3:$AU$103,9,FALSE)</f>
        <v>#N/A</v>
      </c>
      <c r="G319" s="97" t="e">
        <f>+VLOOKUP(D319,POA!$A$3:$AU$103,3,FALSE)</f>
        <v>#N/A</v>
      </c>
      <c r="H319" s="94" t="e">
        <f>+VLOOKUP(D319,POA!$A$3:$AU$103,12,FALSE)</f>
        <v>#N/A</v>
      </c>
      <c r="I319" s="98" t="e">
        <f>+VLOOKUP(D319,POA!$A$3:$AU$103,15,FALSE)</f>
        <v>#N/A</v>
      </c>
      <c r="J319" s="94" t="e">
        <f>+VLOOKUP(D319,POA!$A$3:$AU$103,14,FALSE)</f>
        <v>#N/A</v>
      </c>
      <c r="K319" s="44"/>
      <c r="L319" s="100"/>
      <c r="M319" s="101"/>
      <c r="N319" s="79"/>
      <c r="O319" s="102"/>
    </row>
    <row r="320" spans="1:15" s="20" customFormat="1" ht="14.4">
      <c r="A320" s="46"/>
      <c r="B320" s="45"/>
      <c r="C320" s="47"/>
      <c r="D320" s="46"/>
      <c r="E320" s="97" t="e">
        <f>+VLOOKUP(D320,POA!$A$3:$AU$103,7,FALSE)</f>
        <v>#N/A</v>
      </c>
      <c r="F320" s="97" t="e">
        <f>+VLOOKUP(D320,POA!$A$3:$AU$103,9,FALSE)</f>
        <v>#N/A</v>
      </c>
      <c r="G320" s="97" t="e">
        <f>+VLOOKUP(D320,POA!$A$3:$AU$103,3,FALSE)</f>
        <v>#N/A</v>
      </c>
      <c r="H320" s="94" t="e">
        <f>+VLOOKUP(D320,POA!$A$3:$AU$103,12,FALSE)</f>
        <v>#N/A</v>
      </c>
      <c r="I320" s="98" t="e">
        <f>+VLOOKUP(D320,POA!$A$3:$AU$103,15,FALSE)</f>
        <v>#N/A</v>
      </c>
      <c r="J320" s="94" t="e">
        <f>+VLOOKUP(D320,POA!$A$3:$AU$103,14,FALSE)</f>
        <v>#N/A</v>
      </c>
      <c r="K320" s="44"/>
      <c r="L320" s="100"/>
      <c r="M320" s="101"/>
      <c r="N320" s="79"/>
      <c r="O320" s="102"/>
    </row>
    <row r="321" spans="1:15" s="20" customFormat="1" ht="14.4">
      <c r="A321" s="46"/>
      <c r="B321" s="45"/>
      <c r="C321" s="47"/>
      <c r="D321" s="46"/>
      <c r="E321" s="97" t="e">
        <f>+VLOOKUP(D321,POA!$A$3:$AU$103,7,FALSE)</f>
        <v>#N/A</v>
      </c>
      <c r="F321" s="97" t="e">
        <f>+VLOOKUP(D321,POA!$A$3:$AU$103,9,FALSE)</f>
        <v>#N/A</v>
      </c>
      <c r="G321" s="97" t="e">
        <f>+VLOOKUP(D321,POA!$A$3:$AU$103,3,FALSE)</f>
        <v>#N/A</v>
      </c>
      <c r="H321" s="94" t="e">
        <f>+VLOOKUP(D321,POA!$A$3:$AU$103,12,FALSE)</f>
        <v>#N/A</v>
      </c>
      <c r="I321" s="98" t="e">
        <f>+VLOOKUP(D321,POA!$A$3:$AU$103,15,FALSE)</f>
        <v>#N/A</v>
      </c>
      <c r="J321" s="94" t="e">
        <f>+VLOOKUP(D321,POA!$A$3:$AU$103,14,FALSE)</f>
        <v>#N/A</v>
      </c>
      <c r="K321" s="44"/>
      <c r="L321" s="100"/>
      <c r="M321" s="101"/>
      <c r="N321" s="79"/>
      <c r="O321" s="102"/>
    </row>
    <row r="322" spans="1:15" s="20" customFormat="1" ht="14.4">
      <c r="A322" s="46"/>
      <c r="B322" s="45"/>
      <c r="C322" s="47"/>
      <c r="D322" s="46"/>
      <c r="E322" s="97" t="e">
        <f>+VLOOKUP(D322,POA!$A$3:$AU$103,7,FALSE)</f>
        <v>#N/A</v>
      </c>
      <c r="F322" s="97" t="e">
        <f>+VLOOKUP(D322,POA!$A$3:$AU$103,9,FALSE)</f>
        <v>#N/A</v>
      </c>
      <c r="G322" s="97" t="e">
        <f>+VLOOKUP(D322,POA!$A$3:$AU$103,3,FALSE)</f>
        <v>#N/A</v>
      </c>
      <c r="H322" s="94" t="e">
        <f>+VLOOKUP(D322,POA!$A$3:$AU$103,12,FALSE)</f>
        <v>#N/A</v>
      </c>
      <c r="I322" s="98" t="e">
        <f>+VLOOKUP(D322,POA!$A$3:$AU$103,15,FALSE)</f>
        <v>#N/A</v>
      </c>
      <c r="J322" s="94" t="e">
        <f>+VLOOKUP(D322,POA!$A$3:$AU$103,14,FALSE)</f>
        <v>#N/A</v>
      </c>
      <c r="K322" s="44"/>
      <c r="L322" s="100"/>
      <c r="M322" s="101"/>
      <c r="N322" s="79"/>
      <c r="O322" s="102"/>
    </row>
    <row r="323" spans="1:15" s="20" customFormat="1" ht="14.4">
      <c r="A323" s="46"/>
      <c r="B323" s="45"/>
      <c r="C323" s="47"/>
      <c r="D323" s="46"/>
      <c r="E323" s="97" t="e">
        <f>+VLOOKUP(D323,POA!$A$3:$AU$103,7,FALSE)</f>
        <v>#N/A</v>
      </c>
      <c r="F323" s="97" t="e">
        <f>+VLOOKUP(D323,POA!$A$3:$AU$103,9,FALSE)</f>
        <v>#N/A</v>
      </c>
      <c r="G323" s="97" t="e">
        <f>+VLOOKUP(D323,POA!$A$3:$AU$103,3,FALSE)</f>
        <v>#N/A</v>
      </c>
      <c r="H323" s="94" t="e">
        <f>+VLOOKUP(D323,POA!$A$3:$AU$103,12,FALSE)</f>
        <v>#N/A</v>
      </c>
      <c r="I323" s="98" t="e">
        <f>+VLOOKUP(D323,POA!$A$3:$AU$103,15,FALSE)</f>
        <v>#N/A</v>
      </c>
      <c r="J323" s="94" t="e">
        <f>+VLOOKUP(D323,POA!$A$3:$AU$103,14,FALSE)</f>
        <v>#N/A</v>
      </c>
      <c r="K323" s="44"/>
      <c r="L323" s="100"/>
      <c r="M323" s="101"/>
      <c r="N323" s="79"/>
      <c r="O323" s="102"/>
    </row>
    <row r="324" spans="1:15" s="20" customFormat="1" ht="14.4">
      <c r="A324" s="46"/>
      <c r="B324" s="45"/>
      <c r="C324" s="47"/>
      <c r="D324" s="46"/>
      <c r="E324" s="97" t="e">
        <f>+VLOOKUP(D324,POA!$A$3:$AU$103,7,FALSE)</f>
        <v>#N/A</v>
      </c>
      <c r="F324" s="97" t="e">
        <f>+VLOOKUP(D324,POA!$A$3:$AU$103,9,FALSE)</f>
        <v>#N/A</v>
      </c>
      <c r="G324" s="97" t="e">
        <f>+VLOOKUP(D324,POA!$A$3:$AU$103,3,FALSE)</f>
        <v>#N/A</v>
      </c>
      <c r="H324" s="94" t="e">
        <f>+VLOOKUP(D324,POA!$A$3:$AU$103,12,FALSE)</f>
        <v>#N/A</v>
      </c>
      <c r="I324" s="98" t="e">
        <f>+VLOOKUP(D324,POA!$A$3:$AU$103,15,FALSE)</f>
        <v>#N/A</v>
      </c>
      <c r="J324" s="94" t="e">
        <f>+VLOOKUP(D324,POA!$A$3:$AU$103,14,FALSE)</f>
        <v>#N/A</v>
      </c>
      <c r="K324" s="44"/>
      <c r="L324" s="100"/>
      <c r="M324" s="101"/>
      <c r="N324" s="79"/>
      <c r="O324" s="102"/>
    </row>
    <row r="325" spans="1:15" s="20" customFormat="1" ht="14.4">
      <c r="A325" s="46"/>
      <c r="B325" s="45"/>
      <c r="C325" s="47"/>
      <c r="D325" s="46"/>
      <c r="E325" s="97" t="e">
        <f>+VLOOKUP(D325,POA!$A$3:$AU$103,7,FALSE)</f>
        <v>#N/A</v>
      </c>
      <c r="F325" s="97" t="e">
        <f>+VLOOKUP(D325,POA!$A$3:$AU$103,9,FALSE)</f>
        <v>#N/A</v>
      </c>
      <c r="G325" s="97" t="e">
        <f>+VLOOKUP(D325,POA!$A$3:$AU$103,3,FALSE)</f>
        <v>#N/A</v>
      </c>
      <c r="H325" s="94" t="e">
        <f>+VLOOKUP(D325,POA!$A$3:$AU$103,12,FALSE)</f>
        <v>#N/A</v>
      </c>
      <c r="I325" s="98" t="e">
        <f>+VLOOKUP(D325,POA!$A$3:$AU$103,15,FALSE)</f>
        <v>#N/A</v>
      </c>
      <c r="J325" s="94" t="e">
        <f>+VLOOKUP(D325,POA!$A$3:$AU$103,14,FALSE)</f>
        <v>#N/A</v>
      </c>
      <c r="K325" s="44"/>
      <c r="L325" s="100"/>
      <c r="M325" s="101"/>
      <c r="N325" s="79"/>
      <c r="O325" s="102"/>
    </row>
    <row r="326" spans="1:15" s="20" customFormat="1" ht="14.4">
      <c r="A326" s="46"/>
      <c r="B326" s="45"/>
      <c r="C326" s="47"/>
      <c r="D326" s="46"/>
      <c r="E326" s="97" t="e">
        <f>+VLOOKUP(D326,POA!$A$3:$AU$103,7,FALSE)</f>
        <v>#N/A</v>
      </c>
      <c r="F326" s="97" t="e">
        <f>+VLOOKUP(D326,POA!$A$3:$AU$103,9,FALSE)</f>
        <v>#N/A</v>
      </c>
      <c r="G326" s="97" t="e">
        <f>+VLOOKUP(D326,POA!$A$3:$AU$103,3,FALSE)</f>
        <v>#N/A</v>
      </c>
      <c r="H326" s="94" t="e">
        <f>+VLOOKUP(D326,POA!$A$3:$AU$103,12,FALSE)</f>
        <v>#N/A</v>
      </c>
      <c r="I326" s="98" t="e">
        <f>+VLOOKUP(D326,POA!$A$3:$AU$103,15,FALSE)</f>
        <v>#N/A</v>
      </c>
      <c r="J326" s="94" t="e">
        <f>+VLOOKUP(D326,POA!$A$3:$AU$103,14,FALSE)</f>
        <v>#N/A</v>
      </c>
      <c r="K326" s="44"/>
      <c r="L326" s="100"/>
      <c r="M326" s="101"/>
      <c r="N326" s="79"/>
      <c r="O326" s="102"/>
    </row>
    <row r="327" spans="1:15" s="20" customFormat="1" ht="14.4">
      <c r="A327" s="46"/>
      <c r="B327" s="45"/>
      <c r="C327" s="47"/>
      <c r="D327" s="46"/>
      <c r="E327" s="97" t="e">
        <f>+VLOOKUP(D327,POA!$A$3:$AU$103,7,FALSE)</f>
        <v>#N/A</v>
      </c>
      <c r="F327" s="97" t="e">
        <f>+VLOOKUP(D327,POA!$A$3:$AU$103,9,FALSE)</f>
        <v>#N/A</v>
      </c>
      <c r="G327" s="97" t="e">
        <f>+VLOOKUP(D327,POA!$A$3:$AU$103,3,FALSE)</f>
        <v>#N/A</v>
      </c>
      <c r="H327" s="94" t="e">
        <f>+VLOOKUP(D327,POA!$A$3:$AU$103,12,FALSE)</f>
        <v>#N/A</v>
      </c>
      <c r="I327" s="98" t="e">
        <f>+VLOOKUP(D327,POA!$A$3:$AU$103,15,FALSE)</f>
        <v>#N/A</v>
      </c>
      <c r="J327" s="94" t="e">
        <f>+VLOOKUP(D327,POA!$A$3:$AU$103,14,FALSE)</f>
        <v>#N/A</v>
      </c>
      <c r="K327" s="44"/>
      <c r="L327" s="100"/>
      <c r="M327" s="101"/>
      <c r="N327" s="79"/>
      <c r="O327" s="102"/>
    </row>
    <row r="328" spans="1:15" s="20" customFormat="1" ht="14.4">
      <c r="A328" s="46"/>
      <c r="B328" s="45"/>
      <c r="C328" s="47"/>
      <c r="D328" s="46"/>
      <c r="E328" s="97" t="e">
        <f>+VLOOKUP(D328,POA!$A$3:$AU$103,7,FALSE)</f>
        <v>#N/A</v>
      </c>
      <c r="F328" s="97" t="e">
        <f>+VLOOKUP(D328,POA!$A$3:$AU$103,9,FALSE)</f>
        <v>#N/A</v>
      </c>
      <c r="G328" s="97" t="e">
        <f>+VLOOKUP(D328,POA!$A$3:$AU$103,3,FALSE)</f>
        <v>#N/A</v>
      </c>
      <c r="H328" s="94" t="e">
        <f>+VLOOKUP(D328,POA!$A$3:$AU$103,12,FALSE)</f>
        <v>#N/A</v>
      </c>
      <c r="I328" s="98" t="e">
        <f>+VLOOKUP(D328,POA!$A$3:$AU$103,15,FALSE)</f>
        <v>#N/A</v>
      </c>
      <c r="J328" s="94" t="e">
        <f>+VLOOKUP(D328,POA!$A$3:$AU$103,14,FALSE)</f>
        <v>#N/A</v>
      </c>
      <c r="K328" s="44"/>
      <c r="L328" s="100"/>
      <c r="M328" s="101"/>
      <c r="N328" s="79"/>
      <c r="O328" s="102"/>
    </row>
    <row r="329" spans="1:15" s="20" customFormat="1" ht="14.4">
      <c r="A329" s="46"/>
      <c r="B329" s="45"/>
      <c r="C329" s="47"/>
      <c r="D329" s="46"/>
      <c r="E329" s="97" t="e">
        <f>+VLOOKUP(D329,POA!$A$3:$AU$103,7,FALSE)</f>
        <v>#N/A</v>
      </c>
      <c r="F329" s="97" t="e">
        <f>+VLOOKUP(D329,POA!$A$3:$AU$103,9,FALSE)</f>
        <v>#N/A</v>
      </c>
      <c r="G329" s="97" t="e">
        <f>+VLOOKUP(D329,POA!$A$3:$AU$103,3,FALSE)</f>
        <v>#N/A</v>
      </c>
      <c r="H329" s="94" t="e">
        <f>+VLOOKUP(D329,POA!$A$3:$AU$103,12,FALSE)</f>
        <v>#N/A</v>
      </c>
      <c r="I329" s="98" t="e">
        <f>+VLOOKUP(D329,POA!$A$3:$AU$103,15,FALSE)</f>
        <v>#N/A</v>
      </c>
      <c r="J329" s="94" t="e">
        <f>+VLOOKUP(D329,POA!$A$3:$AU$103,14,FALSE)</f>
        <v>#N/A</v>
      </c>
      <c r="K329" s="44"/>
      <c r="L329" s="100"/>
      <c r="M329" s="101"/>
      <c r="N329" s="79"/>
      <c r="O329" s="102"/>
    </row>
    <row r="330" spans="1:15" s="20" customFormat="1" ht="14.4">
      <c r="A330" s="46"/>
      <c r="B330" s="45"/>
      <c r="C330" s="47"/>
      <c r="D330" s="46"/>
      <c r="E330" s="97" t="e">
        <f>+VLOOKUP(D330,POA!$A$3:$AU$103,7,FALSE)</f>
        <v>#N/A</v>
      </c>
      <c r="F330" s="97" t="e">
        <f>+VLOOKUP(D330,POA!$A$3:$AU$103,9,FALSE)</f>
        <v>#N/A</v>
      </c>
      <c r="G330" s="97" t="e">
        <f>+VLOOKUP(D330,POA!$A$3:$AU$103,3,FALSE)</f>
        <v>#N/A</v>
      </c>
      <c r="H330" s="94" t="e">
        <f>+VLOOKUP(D330,POA!$A$3:$AU$103,12,FALSE)</f>
        <v>#N/A</v>
      </c>
      <c r="I330" s="98" t="e">
        <f>+VLOOKUP(D330,POA!$A$3:$AU$103,15,FALSE)</f>
        <v>#N/A</v>
      </c>
      <c r="J330" s="94" t="e">
        <f>+VLOOKUP(D330,POA!$A$3:$AU$103,14,FALSE)</f>
        <v>#N/A</v>
      </c>
      <c r="K330" s="44"/>
      <c r="L330" s="100"/>
      <c r="M330" s="101"/>
      <c r="N330" s="79"/>
      <c r="O330" s="102"/>
    </row>
    <row r="331" spans="1:15" s="20" customFormat="1" ht="14.4">
      <c r="A331" s="46"/>
      <c r="B331" s="45"/>
      <c r="C331" s="47"/>
      <c r="D331" s="46"/>
      <c r="E331" s="97" t="e">
        <f>+VLOOKUP(D331,POA!$A$3:$AU$103,7,FALSE)</f>
        <v>#N/A</v>
      </c>
      <c r="F331" s="97" t="e">
        <f>+VLOOKUP(D331,POA!$A$3:$AU$103,9,FALSE)</f>
        <v>#N/A</v>
      </c>
      <c r="G331" s="97" t="e">
        <f>+VLOOKUP(D331,POA!$A$3:$AU$103,3,FALSE)</f>
        <v>#N/A</v>
      </c>
      <c r="H331" s="94" t="e">
        <f>+VLOOKUP(D331,POA!$A$3:$AU$103,12,FALSE)</f>
        <v>#N/A</v>
      </c>
      <c r="I331" s="98" t="e">
        <f>+VLOOKUP(D331,POA!$A$3:$AU$103,15,FALSE)</f>
        <v>#N/A</v>
      </c>
      <c r="J331" s="94" t="e">
        <f>+VLOOKUP(D331,POA!$A$3:$AU$103,14,FALSE)</f>
        <v>#N/A</v>
      </c>
      <c r="K331" s="44"/>
      <c r="L331" s="100"/>
      <c r="M331" s="101"/>
      <c r="N331" s="79"/>
      <c r="O331" s="102"/>
    </row>
    <row r="332" spans="1:15" s="20" customFormat="1" ht="14.4">
      <c r="A332" s="46"/>
      <c r="B332" s="45"/>
      <c r="C332" s="47"/>
      <c r="D332" s="46"/>
      <c r="E332" s="97" t="e">
        <f>+VLOOKUP(D332,POA!$A$3:$AU$103,7,FALSE)</f>
        <v>#N/A</v>
      </c>
      <c r="F332" s="97" t="e">
        <f>+VLOOKUP(D332,POA!$A$3:$AU$103,9,FALSE)</f>
        <v>#N/A</v>
      </c>
      <c r="G332" s="97" t="e">
        <f>+VLOOKUP(D332,POA!$A$3:$AU$103,3,FALSE)</f>
        <v>#N/A</v>
      </c>
      <c r="H332" s="94" t="e">
        <f>+VLOOKUP(D332,POA!$A$3:$AU$103,12,FALSE)</f>
        <v>#N/A</v>
      </c>
      <c r="I332" s="98" t="e">
        <f>+VLOOKUP(D332,POA!$A$3:$AU$103,15,FALSE)</f>
        <v>#N/A</v>
      </c>
      <c r="J332" s="94" t="e">
        <f>+VLOOKUP(D332,POA!$A$3:$AU$103,14,FALSE)</f>
        <v>#N/A</v>
      </c>
      <c r="K332" s="44"/>
      <c r="L332" s="100"/>
      <c r="M332" s="101"/>
      <c r="N332" s="79"/>
      <c r="O332" s="102"/>
    </row>
    <row r="333" spans="1:15" s="20" customFormat="1" ht="14.4">
      <c r="A333" s="46"/>
      <c r="B333" s="45"/>
      <c r="C333" s="47"/>
      <c r="D333" s="46"/>
      <c r="E333" s="97" t="e">
        <f>+VLOOKUP(D333,POA!$A$3:$AU$103,7,FALSE)</f>
        <v>#N/A</v>
      </c>
      <c r="F333" s="97" t="e">
        <f>+VLOOKUP(D333,POA!$A$3:$AU$103,9,FALSE)</f>
        <v>#N/A</v>
      </c>
      <c r="G333" s="97" t="e">
        <f>+VLOOKUP(D333,POA!$A$3:$AU$103,3,FALSE)</f>
        <v>#N/A</v>
      </c>
      <c r="H333" s="94" t="e">
        <f>+VLOOKUP(D333,POA!$A$3:$AU$103,12,FALSE)</f>
        <v>#N/A</v>
      </c>
      <c r="I333" s="98" t="e">
        <f>+VLOOKUP(D333,POA!$A$3:$AU$103,15,FALSE)</f>
        <v>#N/A</v>
      </c>
      <c r="J333" s="94" t="e">
        <f>+VLOOKUP(D333,POA!$A$3:$AU$103,14,FALSE)</f>
        <v>#N/A</v>
      </c>
      <c r="K333" s="44"/>
      <c r="L333" s="100"/>
      <c r="M333" s="101"/>
      <c r="N333" s="79"/>
      <c r="O333" s="102"/>
    </row>
    <row r="334" spans="1:15" s="20" customFormat="1" ht="14.4">
      <c r="A334" s="46"/>
      <c r="B334" s="45"/>
      <c r="C334" s="47"/>
      <c r="D334" s="46"/>
      <c r="E334" s="97" t="e">
        <f>+VLOOKUP(D334,POA!$A$3:$AU$103,7,FALSE)</f>
        <v>#N/A</v>
      </c>
      <c r="F334" s="97" t="e">
        <f>+VLOOKUP(D334,POA!$A$3:$AU$103,9,FALSE)</f>
        <v>#N/A</v>
      </c>
      <c r="G334" s="97" t="e">
        <f>+VLOOKUP(D334,POA!$A$3:$AU$103,3,FALSE)</f>
        <v>#N/A</v>
      </c>
      <c r="H334" s="94" t="e">
        <f>+VLOOKUP(D334,POA!$A$3:$AU$103,12,FALSE)</f>
        <v>#N/A</v>
      </c>
      <c r="I334" s="98" t="e">
        <f>+VLOOKUP(D334,POA!$A$3:$AU$103,15,FALSE)</f>
        <v>#N/A</v>
      </c>
      <c r="J334" s="94" t="e">
        <f>+VLOOKUP(D334,POA!$A$3:$AU$103,14,FALSE)</f>
        <v>#N/A</v>
      </c>
      <c r="K334" s="44"/>
      <c r="L334" s="100"/>
      <c r="M334" s="101"/>
      <c r="N334" s="79"/>
      <c r="O334" s="102"/>
    </row>
    <row r="335" spans="1:15" s="20" customFormat="1" ht="14.4">
      <c r="A335" s="46"/>
      <c r="B335" s="45"/>
      <c r="C335" s="47"/>
      <c r="D335" s="46"/>
      <c r="E335" s="97" t="e">
        <f>+VLOOKUP(D335,POA!$A$3:$AU$103,7,FALSE)</f>
        <v>#N/A</v>
      </c>
      <c r="F335" s="97" t="e">
        <f>+VLOOKUP(D335,POA!$A$3:$AU$103,9,FALSE)</f>
        <v>#N/A</v>
      </c>
      <c r="G335" s="97" t="e">
        <f>+VLOOKUP(D335,POA!$A$3:$AU$103,3,FALSE)</f>
        <v>#N/A</v>
      </c>
      <c r="H335" s="94" t="e">
        <f>+VLOOKUP(D335,POA!$A$3:$AU$103,12,FALSE)</f>
        <v>#N/A</v>
      </c>
      <c r="I335" s="98" t="e">
        <f>+VLOOKUP(D335,POA!$A$3:$AU$103,15,FALSE)</f>
        <v>#N/A</v>
      </c>
      <c r="J335" s="94" t="e">
        <f>+VLOOKUP(D335,POA!$A$3:$AU$103,14,FALSE)</f>
        <v>#N/A</v>
      </c>
      <c r="K335" s="44"/>
      <c r="L335" s="100"/>
      <c r="M335" s="101"/>
      <c r="N335" s="79"/>
      <c r="O335" s="102"/>
    </row>
    <row r="336" spans="1:15" s="20" customFormat="1" ht="14.4">
      <c r="A336" s="46"/>
      <c r="B336" s="45"/>
      <c r="C336" s="47"/>
      <c r="D336" s="46"/>
      <c r="E336" s="97" t="e">
        <f>+VLOOKUP(D336,POA!$A$3:$AU$103,7,FALSE)</f>
        <v>#N/A</v>
      </c>
      <c r="F336" s="97" t="e">
        <f>+VLOOKUP(D336,POA!$A$3:$AU$103,9,FALSE)</f>
        <v>#N/A</v>
      </c>
      <c r="G336" s="97" t="e">
        <f>+VLOOKUP(D336,POA!$A$3:$AU$103,3,FALSE)</f>
        <v>#N/A</v>
      </c>
      <c r="H336" s="94" t="e">
        <f>+VLOOKUP(D336,POA!$A$3:$AU$103,12,FALSE)</f>
        <v>#N/A</v>
      </c>
      <c r="I336" s="98" t="e">
        <f>+VLOOKUP(D336,POA!$A$3:$AU$103,15,FALSE)</f>
        <v>#N/A</v>
      </c>
      <c r="J336" s="94" t="e">
        <f>+VLOOKUP(D336,POA!$A$3:$AU$103,14,FALSE)</f>
        <v>#N/A</v>
      </c>
      <c r="K336" s="44"/>
      <c r="L336" s="100"/>
      <c r="M336" s="101"/>
      <c r="N336" s="79"/>
      <c r="O336" s="102"/>
    </row>
    <row r="337" spans="1:15" s="20" customFormat="1" ht="14.4">
      <c r="A337" s="46"/>
      <c r="B337" s="45"/>
      <c r="C337" s="47"/>
      <c r="D337" s="46"/>
      <c r="E337" s="97" t="e">
        <f>+VLOOKUP(D337,POA!$A$3:$AU$103,7,FALSE)</f>
        <v>#N/A</v>
      </c>
      <c r="F337" s="97" t="e">
        <f>+VLOOKUP(D337,POA!$A$3:$AU$103,9,FALSE)</f>
        <v>#N/A</v>
      </c>
      <c r="G337" s="97" t="e">
        <f>+VLOOKUP(D337,POA!$A$3:$AU$103,3,FALSE)</f>
        <v>#N/A</v>
      </c>
      <c r="H337" s="94" t="e">
        <f>+VLOOKUP(D337,POA!$A$3:$AU$103,12,FALSE)</f>
        <v>#N/A</v>
      </c>
      <c r="I337" s="98" t="e">
        <f>+VLOOKUP(D337,POA!$A$3:$AU$103,15,FALSE)</f>
        <v>#N/A</v>
      </c>
      <c r="J337" s="94" t="e">
        <f>+VLOOKUP(D337,POA!$A$3:$AU$103,14,FALSE)</f>
        <v>#N/A</v>
      </c>
      <c r="K337" s="44"/>
      <c r="L337" s="100"/>
      <c r="M337" s="101"/>
      <c r="N337" s="79"/>
      <c r="O337" s="102"/>
    </row>
    <row r="338" spans="1:15" s="20" customFormat="1" ht="14.4">
      <c r="A338" s="46"/>
      <c r="B338" s="45"/>
      <c r="C338" s="47"/>
      <c r="D338" s="46"/>
      <c r="E338" s="97" t="e">
        <f>+VLOOKUP(D338,POA!$A$3:$AU$103,7,FALSE)</f>
        <v>#N/A</v>
      </c>
      <c r="F338" s="97" t="e">
        <f>+VLOOKUP(D338,POA!$A$3:$AU$103,9,FALSE)</f>
        <v>#N/A</v>
      </c>
      <c r="G338" s="97" t="e">
        <f>+VLOOKUP(D338,POA!$A$3:$AU$103,3,FALSE)</f>
        <v>#N/A</v>
      </c>
      <c r="H338" s="94" t="e">
        <f>+VLOOKUP(D338,POA!$A$3:$AU$103,12,FALSE)</f>
        <v>#N/A</v>
      </c>
      <c r="I338" s="98" t="e">
        <f>+VLOOKUP(D338,POA!$A$3:$AU$103,15,FALSE)</f>
        <v>#N/A</v>
      </c>
      <c r="J338" s="94" t="e">
        <f>+VLOOKUP(D338,POA!$A$3:$AU$103,14,FALSE)</f>
        <v>#N/A</v>
      </c>
      <c r="K338" s="44"/>
      <c r="L338" s="100"/>
      <c r="M338" s="101"/>
      <c r="N338" s="79"/>
      <c r="O338" s="102"/>
    </row>
    <row r="339" spans="1:15" s="20" customFormat="1" ht="14.4">
      <c r="A339" s="46"/>
      <c r="B339" s="45"/>
      <c r="C339" s="47"/>
      <c r="D339" s="46"/>
      <c r="E339" s="97" t="e">
        <f>+VLOOKUP(D339,POA!$A$3:$AU$103,7,FALSE)</f>
        <v>#N/A</v>
      </c>
      <c r="F339" s="97" t="e">
        <f>+VLOOKUP(D339,POA!$A$3:$AU$103,9,FALSE)</f>
        <v>#N/A</v>
      </c>
      <c r="G339" s="97" t="e">
        <f>+VLOOKUP(D339,POA!$A$3:$AU$103,3,FALSE)</f>
        <v>#N/A</v>
      </c>
      <c r="H339" s="94" t="e">
        <f>+VLOOKUP(D339,POA!$A$3:$AU$103,12,FALSE)</f>
        <v>#N/A</v>
      </c>
      <c r="I339" s="98" t="e">
        <f>+VLOOKUP(D339,POA!$A$3:$AU$103,15,FALSE)</f>
        <v>#N/A</v>
      </c>
      <c r="J339" s="94" t="e">
        <f>+VLOOKUP(D339,POA!$A$3:$AU$103,14,FALSE)</f>
        <v>#N/A</v>
      </c>
      <c r="K339" s="44"/>
      <c r="L339" s="100"/>
      <c r="M339" s="101"/>
      <c r="N339" s="79"/>
      <c r="O339" s="102"/>
    </row>
    <row r="340" spans="1:15" s="20" customFormat="1" ht="14.4">
      <c r="A340" s="46"/>
      <c r="B340" s="45"/>
      <c r="C340" s="47"/>
      <c r="D340" s="46"/>
      <c r="E340" s="97" t="e">
        <f>+VLOOKUP(D340,POA!$A$3:$AU$103,7,FALSE)</f>
        <v>#N/A</v>
      </c>
      <c r="F340" s="97" t="e">
        <f>+VLOOKUP(D340,POA!$A$3:$AU$103,9,FALSE)</f>
        <v>#N/A</v>
      </c>
      <c r="G340" s="97" t="e">
        <f>+VLOOKUP(D340,POA!$A$3:$AU$103,3,FALSE)</f>
        <v>#N/A</v>
      </c>
      <c r="H340" s="94" t="e">
        <f>+VLOOKUP(D340,POA!$A$3:$AU$103,12,FALSE)</f>
        <v>#N/A</v>
      </c>
      <c r="I340" s="98" t="e">
        <f>+VLOOKUP(D340,POA!$A$3:$AU$103,15,FALSE)</f>
        <v>#N/A</v>
      </c>
      <c r="J340" s="94" t="e">
        <f>+VLOOKUP(D340,POA!$A$3:$AU$103,14,FALSE)</f>
        <v>#N/A</v>
      </c>
      <c r="K340" s="44"/>
      <c r="L340" s="100"/>
      <c r="M340" s="101"/>
      <c r="N340" s="79"/>
      <c r="O340" s="102"/>
    </row>
    <row r="341" spans="1:15" s="20" customFormat="1" ht="14.4">
      <c r="A341" s="46"/>
      <c r="B341" s="45"/>
      <c r="C341" s="47"/>
      <c r="D341" s="46"/>
      <c r="E341" s="97" t="e">
        <f>+VLOOKUP(D341,POA!$A$3:$AU$103,7,FALSE)</f>
        <v>#N/A</v>
      </c>
      <c r="F341" s="97" t="e">
        <f>+VLOOKUP(D341,POA!$A$3:$AU$103,9,FALSE)</f>
        <v>#N/A</v>
      </c>
      <c r="G341" s="97" t="e">
        <f>+VLOOKUP(D341,POA!$A$3:$AU$103,3,FALSE)</f>
        <v>#N/A</v>
      </c>
      <c r="H341" s="94" t="e">
        <f>+VLOOKUP(D341,POA!$A$3:$AU$103,12,FALSE)</f>
        <v>#N/A</v>
      </c>
      <c r="I341" s="98" t="e">
        <f>+VLOOKUP(D341,POA!$A$3:$AU$103,15,FALSE)</f>
        <v>#N/A</v>
      </c>
      <c r="J341" s="94" t="e">
        <f>+VLOOKUP(D341,POA!$A$3:$AU$103,14,FALSE)</f>
        <v>#N/A</v>
      </c>
      <c r="K341" s="44"/>
      <c r="L341" s="100"/>
      <c r="M341" s="101"/>
      <c r="N341" s="79"/>
      <c r="O341" s="102"/>
    </row>
    <row r="342" spans="1:15" s="20" customFormat="1" ht="14.4">
      <c r="A342" s="46"/>
      <c r="B342" s="45"/>
      <c r="C342" s="47"/>
      <c r="D342" s="46"/>
      <c r="E342" s="97" t="e">
        <f>+VLOOKUP(D342,POA!$A$3:$AU$103,7,FALSE)</f>
        <v>#N/A</v>
      </c>
      <c r="F342" s="97" t="e">
        <f>+VLOOKUP(D342,POA!$A$3:$AU$103,9,FALSE)</f>
        <v>#N/A</v>
      </c>
      <c r="G342" s="97" t="e">
        <f>+VLOOKUP(D342,POA!$A$3:$AU$103,3,FALSE)</f>
        <v>#N/A</v>
      </c>
      <c r="H342" s="94" t="e">
        <f>+VLOOKUP(D342,POA!$A$3:$AU$103,12,FALSE)</f>
        <v>#N/A</v>
      </c>
      <c r="I342" s="98" t="e">
        <f>+VLOOKUP(D342,POA!$A$3:$AU$103,15,FALSE)</f>
        <v>#N/A</v>
      </c>
      <c r="J342" s="94" t="e">
        <f>+VLOOKUP(D342,POA!$A$3:$AU$103,14,FALSE)</f>
        <v>#N/A</v>
      </c>
      <c r="K342" s="44"/>
      <c r="L342" s="100"/>
      <c r="M342" s="101"/>
      <c r="N342" s="79"/>
      <c r="O342" s="102"/>
    </row>
    <row r="343" spans="1:15" s="20" customFormat="1" ht="14.4">
      <c r="A343" s="46"/>
      <c r="B343" s="45"/>
      <c r="C343" s="47"/>
      <c r="D343" s="46"/>
      <c r="E343" s="97" t="e">
        <f>+VLOOKUP(D343,POA!$A$3:$AU$103,7,FALSE)</f>
        <v>#N/A</v>
      </c>
      <c r="F343" s="97" t="e">
        <f>+VLOOKUP(D343,POA!$A$3:$AU$103,9,FALSE)</f>
        <v>#N/A</v>
      </c>
      <c r="G343" s="97" t="e">
        <f>+VLOOKUP(D343,POA!$A$3:$AU$103,3,FALSE)</f>
        <v>#N/A</v>
      </c>
      <c r="H343" s="94" t="e">
        <f>+VLOOKUP(D343,POA!$A$3:$AU$103,12,FALSE)</f>
        <v>#N/A</v>
      </c>
      <c r="I343" s="98" t="e">
        <f>+VLOOKUP(D343,POA!$A$3:$AU$103,15,FALSE)</f>
        <v>#N/A</v>
      </c>
      <c r="J343" s="94" t="e">
        <f>+VLOOKUP(D343,POA!$A$3:$AU$103,14,FALSE)</f>
        <v>#N/A</v>
      </c>
      <c r="K343" s="44"/>
      <c r="L343" s="100"/>
      <c r="M343" s="101"/>
      <c r="N343" s="79"/>
      <c r="O343" s="102"/>
    </row>
    <row r="344" spans="1:15" s="20" customFormat="1" ht="14.4">
      <c r="A344" s="46"/>
      <c r="B344" s="45"/>
      <c r="C344" s="47"/>
      <c r="D344" s="46"/>
      <c r="E344" s="97" t="e">
        <f>+VLOOKUP(D344,POA!$A$3:$AU$103,7,FALSE)</f>
        <v>#N/A</v>
      </c>
      <c r="F344" s="97" t="e">
        <f>+VLOOKUP(D344,POA!$A$3:$AU$103,9,FALSE)</f>
        <v>#N/A</v>
      </c>
      <c r="G344" s="97" t="e">
        <f>+VLOOKUP(D344,POA!$A$3:$AU$103,3,FALSE)</f>
        <v>#N/A</v>
      </c>
      <c r="H344" s="94" t="e">
        <f>+VLOOKUP(D344,POA!$A$3:$AU$103,12,FALSE)</f>
        <v>#N/A</v>
      </c>
      <c r="I344" s="98" t="e">
        <f>+VLOOKUP(D344,POA!$A$3:$AU$103,15,FALSE)</f>
        <v>#N/A</v>
      </c>
      <c r="J344" s="94" t="e">
        <f>+VLOOKUP(D344,POA!$A$3:$AU$103,14,FALSE)</f>
        <v>#N/A</v>
      </c>
      <c r="K344" s="44"/>
      <c r="L344" s="100"/>
      <c r="M344" s="101"/>
      <c r="N344" s="79"/>
      <c r="O344" s="102"/>
    </row>
    <row r="345" spans="1:15" s="20" customFormat="1" ht="14.4">
      <c r="A345" s="46"/>
      <c r="B345" s="45"/>
      <c r="C345" s="47"/>
      <c r="D345" s="46"/>
      <c r="E345" s="97" t="e">
        <f>+VLOOKUP(D345,POA!$A$3:$AU$103,7,FALSE)</f>
        <v>#N/A</v>
      </c>
      <c r="F345" s="97" t="e">
        <f>+VLOOKUP(D345,POA!$A$3:$AU$103,9,FALSE)</f>
        <v>#N/A</v>
      </c>
      <c r="G345" s="97" t="e">
        <f>+VLOOKUP(D345,POA!$A$3:$AU$103,3,FALSE)</f>
        <v>#N/A</v>
      </c>
      <c r="H345" s="94" t="e">
        <f>+VLOOKUP(D345,POA!$A$3:$AU$103,12,FALSE)</f>
        <v>#N/A</v>
      </c>
      <c r="I345" s="98" t="e">
        <f>+VLOOKUP(D345,POA!$A$3:$AU$103,15,FALSE)</f>
        <v>#N/A</v>
      </c>
      <c r="J345" s="94" t="e">
        <f>+VLOOKUP(D345,POA!$A$3:$AU$103,14,FALSE)</f>
        <v>#N/A</v>
      </c>
      <c r="K345" s="44"/>
      <c r="L345" s="100"/>
      <c r="M345" s="101"/>
      <c r="N345" s="79"/>
      <c r="O345" s="102"/>
    </row>
    <row r="346" spans="1:15" s="20" customFormat="1" ht="14.4">
      <c r="A346" s="46"/>
      <c r="B346" s="45"/>
      <c r="C346" s="47"/>
      <c r="D346" s="46"/>
      <c r="E346" s="97" t="e">
        <f>+VLOOKUP(D346,POA!$A$3:$AU$103,7,FALSE)</f>
        <v>#N/A</v>
      </c>
      <c r="F346" s="97" t="e">
        <f>+VLOOKUP(D346,POA!$A$3:$AU$103,9,FALSE)</f>
        <v>#N/A</v>
      </c>
      <c r="G346" s="97" t="e">
        <f>+VLOOKUP(D346,POA!$A$3:$AU$103,3,FALSE)</f>
        <v>#N/A</v>
      </c>
      <c r="H346" s="94" t="e">
        <f>+VLOOKUP(D346,POA!$A$3:$AU$103,12,FALSE)</f>
        <v>#N/A</v>
      </c>
      <c r="I346" s="98" t="e">
        <f>+VLOOKUP(D346,POA!$A$3:$AU$103,15,FALSE)</f>
        <v>#N/A</v>
      </c>
      <c r="J346" s="94" t="e">
        <f>+VLOOKUP(D346,POA!$A$3:$AU$103,14,FALSE)</f>
        <v>#N/A</v>
      </c>
      <c r="K346" s="44"/>
      <c r="L346" s="100"/>
      <c r="M346" s="101"/>
      <c r="N346" s="79"/>
      <c r="O346" s="102"/>
    </row>
    <row r="347" spans="1:15" s="20" customFormat="1" ht="14.4">
      <c r="A347" s="46"/>
      <c r="B347" s="45"/>
      <c r="C347" s="47"/>
      <c r="D347" s="46"/>
      <c r="E347" s="97" t="e">
        <f>+VLOOKUP(D347,POA!$A$3:$AU$103,7,FALSE)</f>
        <v>#N/A</v>
      </c>
      <c r="F347" s="97" t="e">
        <f>+VLOOKUP(D347,POA!$A$3:$AU$103,9,FALSE)</f>
        <v>#N/A</v>
      </c>
      <c r="G347" s="97" t="e">
        <f>+VLOOKUP(D347,POA!$A$3:$AU$103,3,FALSE)</f>
        <v>#N/A</v>
      </c>
      <c r="H347" s="94" t="e">
        <f>+VLOOKUP(D347,POA!$A$3:$AU$103,12,FALSE)</f>
        <v>#N/A</v>
      </c>
      <c r="I347" s="98" t="e">
        <f>+VLOOKUP(D347,POA!$A$3:$AU$103,15,FALSE)</f>
        <v>#N/A</v>
      </c>
      <c r="J347" s="94" t="e">
        <f>+VLOOKUP(D347,POA!$A$3:$AU$103,14,FALSE)</f>
        <v>#N/A</v>
      </c>
      <c r="K347" s="44"/>
      <c r="L347" s="100"/>
      <c r="M347" s="101"/>
      <c r="N347" s="79"/>
      <c r="O347" s="102"/>
    </row>
    <row r="348" spans="1:15" s="20" customFormat="1" ht="14.4">
      <c r="A348" s="46"/>
      <c r="B348" s="45"/>
      <c r="C348" s="47"/>
      <c r="D348" s="46"/>
      <c r="E348" s="97" t="e">
        <f>+VLOOKUP(D348,POA!$A$3:$AU$103,7,FALSE)</f>
        <v>#N/A</v>
      </c>
      <c r="F348" s="97" t="e">
        <f>+VLOOKUP(D348,POA!$A$3:$AU$103,9,FALSE)</f>
        <v>#N/A</v>
      </c>
      <c r="G348" s="97" t="e">
        <f>+VLOOKUP(D348,POA!$A$3:$AU$103,3,FALSE)</f>
        <v>#N/A</v>
      </c>
      <c r="H348" s="94" t="e">
        <f>+VLOOKUP(D348,POA!$A$3:$AU$103,12,FALSE)</f>
        <v>#N/A</v>
      </c>
      <c r="I348" s="98" t="e">
        <f>+VLOOKUP(D348,POA!$A$3:$AU$103,15,FALSE)</f>
        <v>#N/A</v>
      </c>
      <c r="J348" s="94" t="e">
        <f>+VLOOKUP(D348,POA!$A$3:$AU$103,14,FALSE)</f>
        <v>#N/A</v>
      </c>
      <c r="K348" s="44"/>
      <c r="L348" s="100"/>
      <c r="M348" s="101"/>
      <c r="N348" s="79"/>
      <c r="O348" s="102"/>
    </row>
    <row r="349" spans="1:15" s="20" customFormat="1" ht="14.4">
      <c r="A349" s="46"/>
      <c r="B349" s="45"/>
      <c r="C349" s="47"/>
      <c r="D349" s="46"/>
      <c r="E349" s="97" t="e">
        <f>+VLOOKUP(D349,POA!$A$3:$AU$103,7,FALSE)</f>
        <v>#N/A</v>
      </c>
      <c r="F349" s="97" t="e">
        <f>+VLOOKUP(D349,POA!$A$3:$AU$103,9,FALSE)</f>
        <v>#N/A</v>
      </c>
      <c r="G349" s="97" t="e">
        <f>+VLOOKUP(D349,POA!$A$3:$AU$103,3,FALSE)</f>
        <v>#N/A</v>
      </c>
      <c r="H349" s="94" t="e">
        <f>+VLOOKUP(D349,POA!$A$3:$AU$103,12,FALSE)</f>
        <v>#N/A</v>
      </c>
      <c r="I349" s="98" t="e">
        <f>+VLOOKUP(D349,POA!$A$3:$AU$103,15,FALSE)</f>
        <v>#N/A</v>
      </c>
      <c r="J349" s="94" t="e">
        <f>+VLOOKUP(D349,POA!$A$3:$AU$103,14,FALSE)</f>
        <v>#N/A</v>
      </c>
      <c r="K349" s="44"/>
      <c r="L349" s="100"/>
      <c r="M349" s="101"/>
      <c r="N349" s="79"/>
      <c r="O349" s="102"/>
    </row>
    <row r="350" spans="1:15" s="20" customFormat="1" ht="14.4">
      <c r="A350" s="46"/>
      <c r="B350" s="45"/>
      <c r="C350" s="47"/>
      <c r="D350" s="46"/>
      <c r="E350" s="97" t="e">
        <f>+VLOOKUP(D350,POA!$A$3:$AU$103,7,FALSE)</f>
        <v>#N/A</v>
      </c>
      <c r="F350" s="97" t="e">
        <f>+VLOOKUP(D350,POA!$A$3:$AU$103,9,FALSE)</f>
        <v>#N/A</v>
      </c>
      <c r="G350" s="97" t="e">
        <f>+VLOOKUP(D350,POA!$A$3:$AU$103,3,FALSE)</f>
        <v>#N/A</v>
      </c>
      <c r="H350" s="94" t="e">
        <f>+VLOOKUP(D350,POA!$A$3:$AU$103,12,FALSE)</f>
        <v>#N/A</v>
      </c>
      <c r="I350" s="98" t="e">
        <f>+VLOOKUP(D350,POA!$A$3:$AU$103,15,FALSE)</f>
        <v>#N/A</v>
      </c>
      <c r="J350" s="94" t="e">
        <f>+VLOOKUP(D350,POA!$A$3:$AU$103,14,FALSE)</f>
        <v>#N/A</v>
      </c>
      <c r="K350" s="44"/>
      <c r="L350" s="100"/>
      <c r="M350" s="101"/>
      <c r="N350" s="79"/>
      <c r="O350" s="102"/>
    </row>
    <row r="351" spans="1:15" s="20" customFormat="1" ht="14.4">
      <c r="A351" s="46"/>
      <c r="B351" s="45"/>
      <c r="C351" s="47"/>
      <c r="D351" s="46"/>
      <c r="E351" s="97" t="e">
        <f>+VLOOKUP(D351,POA!$A$3:$AU$103,7,FALSE)</f>
        <v>#N/A</v>
      </c>
      <c r="F351" s="97" t="e">
        <f>+VLOOKUP(D351,POA!$A$3:$AU$103,9,FALSE)</f>
        <v>#N/A</v>
      </c>
      <c r="G351" s="97" t="e">
        <f>+VLOOKUP(D351,POA!$A$3:$AU$103,3,FALSE)</f>
        <v>#N/A</v>
      </c>
      <c r="H351" s="94" t="e">
        <f>+VLOOKUP(D351,POA!$A$3:$AU$103,12,FALSE)</f>
        <v>#N/A</v>
      </c>
      <c r="I351" s="98" t="e">
        <f>+VLOOKUP(D351,POA!$A$3:$AU$103,15,FALSE)</f>
        <v>#N/A</v>
      </c>
      <c r="J351" s="94" t="e">
        <f>+VLOOKUP(D351,POA!$A$3:$AU$103,14,FALSE)</f>
        <v>#N/A</v>
      </c>
      <c r="K351" s="44"/>
      <c r="L351" s="100"/>
      <c r="M351" s="101"/>
      <c r="N351" s="79"/>
      <c r="O351" s="102"/>
    </row>
    <row r="352" spans="1:15" s="20" customFormat="1" ht="14.4">
      <c r="A352" s="46"/>
      <c r="B352" s="45"/>
      <c r="C352" s="47"/>
      <c r="D352" s="46"/>
      <c r="E352" s="97" t="e">
        <f>+VLOOKUP(D352,POA!$A$3:$AU$103,7,FALSE)</f>
        <v>#N/A</v>
      </c>
      <c r="F352" s="97" t="e">
        <f>+VLOOKUP(D352,POA!$A$3:$AU$103,9,FALSE)</f>
        <v>#N/A</v>
      </c>
      <c r="G352" s="97" t="e">
        <f>+VLOOKUP(D352,POA!$A$3:$AU$103,3,FALSE)</f>
        <v>#N/A</v>
      </c>
      <c r="H352" s="94" t="e">
        <f>+VLOOKUP(D352,POA!$A$3:$AU$103,12,FALSE)</f>
        <v>#N/A</v>
      </c>
      <c r="I352" s="98" t="e">
        <f>+VLOOKUP(D352,POA!$A$3:$AU$103,15,FALSE)</f>
        <v>#N/A</v>
      </c>
      <c r="J352" s="94" t="e">
        <f>+VLOOKUP(D352,POA!$A$3:$AU$103,14,FALSE)</f>
        <v>#N/A</v>
      </c>
      <c r="K352" s="44"/>
      <c r="L352" s="100"/>
      <c r="M352" s="101"/>
      <c r="N352" s="79"/>
      <c r="O352" s="102"/>
    </row>
    <row r="353" spans="1:15" s="20" customFormat="1" ht="14.4">
      <c r="A353" s="46"/>
      <c r="B353" s="45"/>
      <c r="C353" s="47"/>
      <c r="D353" s="46"/>
      <c r="E353" s="97" t="e">
        <f>+VLOOKUP(D353,POA!$A$3:$AU$103,7,FALSE)</f>
        <v>#N/A</v>
      </c>
      <c r="F353" s="97" t="e">
        <f>+VLOOKUP(D353,POA!$A$3:$AU$103,9,FALSE)</f>
        <v>#N/A</v>
      </c>
      <c r="G353" s="97" t="e">
        <f>+VLOOKUP(D353,POA!$A$3:$AU$103,3,FALSE)</f>
        <v>#N/A</v>
      </c>
      <c r="H353" s="94" t="e">
        <f>+VLOOKUP(D353,POA!$A$3:$AU$103,12,FALSE)</f>
        <v>#N/A</v>
      </c>
      <c r="I353" s="98" t="e">
        <f>+VLOOKUP(D353,POA!$A$3:$AU$103,15,FALSE)</f>
        <v>#N/A</v>
      </c>
      <c r="J353" s="94" t="e">
        <f>+VLOOKUP(D353,POA!$A$3:$AU$103,14,FALSE)</f>
        <v>#N/A</v>
      </c>
      <c r="K353" s="44"/>
      <c r="L353" s="100"/>
      <c r="M353" s="101"/>
      <c r="N353" s="79"/>
      <c r="O353" s="102"/>
    </row>
    <row r="354" spans="1:15" s="20" customFormat="1" ht="14.4">
      <c r="A354" s="46"/>
      <c r="B354" s="45"/>
      <c r="C354" s="47"/>
      <c r="D354" s="46"/>
      <c r="E354" s="97" t="e">
        <f>+VLOOKUP(D354,POA!$A$3:$AU$103,7,FALSE)</f>
        <v>#N/A</v>
      </c>
      <c r="F354" s="97" t="e">
        <f>+VLOOKUP(D354,POA!$A$3:$AU$103,9,FALSE)</f>
        <v>#N/A</v>
      </c>
      <c r="G354" s="97" t="e">
        <f>+VLOOKUP(D354,POA!$A$3:$AU$103,3,FALSE)</f>
        <v>#N/A</v>
      </c>
      <c r="H354" s="94" t="e">
        <f>+VLOOKUP(D354,POA!$A$3:$AU$103,12,FALSE)</f>
        <v>#N/A</v>
      </c>
      <c r="I354" s="98" t="e">
        <f>+VLOOKUP(D354,POA!$A$3:$AU$103,15,FALSE)</f>
        <v>#N/A</v>
      </c>
      <c r="J354" s="94" t="e">
        <f>+VLOOKUP(D354,POA!$A$3:$AU$103,14,FALSE)</f>
        <v>#N/A</v>
      </c>
      <c r="K354" s="44"/>
      <c r="L354" s="100"/>
      <c r="M354" s="101"/>
      <c r="N354" s="79"/>
      <c r="O354" s="102"/>
    </row>
    <row r="355" spans="1:15" s="20" customFormat="1" ht="14.4">
      <c r="A355" s="46"/>
      <c r="B355" s="45"/>
      <c r="C355" s="47"/>
      <c r="D355" s="46"/>
      <c r="E355" s="97" t="e">
        <f>+VLOOKUP(D355,POA!$A$3:$AU$103,7,FALSE)</f>
        <v>#N/A</v>
      </c>
      <c r="F355" s="97" t="e">
        <f>+VLOOKUP(D355,POA!$A$3:$AU$103,9,FALSE)</f>
        <v>#N/A</v>
      </c>
      <c r="G355" s="97" t="e">
        <f>+VLOOKUP(D355,POA!$A$3:$AU$103,3,FALSE)</f>
        <v>#N/A</v>
      </c>
      <c r="H355" s="94" t="e">
        <f>+VLOOKUP(D355,POA!$A$3:$AU$103,12,FALSE)</f>
        <v>#N/A</v>
      </c>
      <c r="I355" s="98" t="e">
        <f>+VLOOKUP(D355,POA!$A$3:$AU$103,15,FALSE)</f>
        <v>#N/A</v>
      </c>
      <c r="J355" s="94" t="e">
        <f>+VLOOKUP(D355,POA!$A$3:$AU$103,14,FALSE)</f>
        <v>#N/A</v>
      </c>
      <c r="K355" s="44"/>
      <c r="L355" s="100"/>
      <c r="M355" s="101"/>
      <c r="N355" s="79"/>
      <c r="O355" s="102"/>
    </row>
    <row r="356" spans="1:15" s="20" customFormat="1" ht="14.4">
      <c r="A356" s="46"/>
      <c r="B356" s="45"/>
      <c r="C356" s="47"/>
      <c r="D356" s="46"/>
      <c r="E356" s="97" t="e">
        <f>+VLOOKUP(D356,POA!$A$3:$AU$103,7,FALSE)</f>
        <v>#N/A</v>
      </c>
      <c r="F356" s="97" t="e">
        <f>+VLOOKUP(D356,POA!$A$3:$AU$103,9,FALSE)</f>
        <v>#N/A</v>
      </c>
      <c r="G356" s="97" t="e">
        <f>+VLOOKUP(D356,POA!$A$3:$AU$103,3,FALSE)</f>
        <v>#N/A</v>
      </c>
      <c r="H356" s="94" t="e">
        <f>+VLOOKUP(D356,POA!$A$3:$AU$103,12,FALSE)</f>
        <v>#N/A</v>
      </c>
      <c r="I356" s="98" t="e">
        <f>+VLOOKUP(D356,POA!$A$3:$AU$103,15,FALSE)</f>
        <v>#N/A</v>
      </c>
      <c r="J356" s="94" t="e">
        <f>+VLOOKUP(D356,POA!$A$3:$AU$103,14,FALSE)</f>
        <v>#N/A</v>
      </c>
      <c r="K356" s="44"/>
      <c r="L356" s="100"/>
      <c r="M356" s="101"/>
      <c r="N356" s="79"/>
      <c r="O356" s="102"/>
    </row>
    <row r="357" spans="1:15" s="20" customFormat="1" ht="14.4">
      <c r="A357" s="46"/>
      <c r="B357" s="45"/>
      <c r="C357" s="47"/>
      <c r="D357" s="46"/>
      <c r="E357" s="97" t="e">
        <f>+VLOOKUP(D357,POA!$A$3:$AU$103,7,FALSE)</f>
        <v>#N/A</v>
      </c>
      <c r="F357" s="97" t="e">
        <f>+VLOOKUP(D357,POA!$A$3:$AU$103,9,FALSE)</f>
        <v>#N/A</v>
      </c>
      <c r="G357" s="97" t="e">
        <f>+VLOOKUP(D357,POA!$A$3:$AU$103,3,FALSE)</f>
        <v>#N/A</v>
      </c>
      <c r="H357" s="94" t="e">
        <f>+VLOOKUP(D357,POA!$A$3:$AU$103,12,FALSE)</f>
        <v>#N/A</v>
      </c>
      <c r="I357" s="98" t="e">
        <f>+VLOOKUP(D357,POA!$A$3:$AU$103,15,FALSE)</f>
        <v>#N/A</v>
      </c>
      <c r="J357" s="94" t="e">
        <f>+VLOOKUP(D357,POA!$A$3:$AU$103,14,FALSE)</f>
        <v>#N/A</v>
      </c>
      <c r="K357" s="44"/>
      <c r="L357" s="100"/>
      <c r="M357" s="101"/>
      <c r="N357" s="79"/>
      <c r="O357" s="102"/>
    </row>
    <row r="358" spans="1:15" s="20" customFormat="1" ht="14.4">
      <c r="A358" s="46"/>
      <c r="B358" s="45"/>
      <c r="C358" s="47"/>
      <c r="D358" s="46"/>
      <c r="E358" s="97" t="e">
        <f>+VLOOKUP(D358,POA!$A$3:$AU$103,7,FALSE)</f>
        <v>#N/A</v>
      </c>
      <c r="F358" s="97" t="e">
        <f>+VLOOKUP(D358,POA!$A$3:$AU$103,9,FALSE)</f>
        <v>#N/A</v>
      </c>
      <c r="G358" s="97" t="e">
        <f>+VLOOKUP(D358,POA!$A$3:$AU$103,3,FALSE)</f>
        <v>#N/A</v>
      </c>
      <c r="H358" s="94" t="e">
        <f>+VLOOKUP(D358,POA!$A$3:$AU$103,12,FALSE)</f>
        <v>#N/A</v>
      </c>
      <c r="I358" s="98" t="e">
        <f>+VLOOKUP(D358,POA!$A$3:$AU$103,15,FALSE)</f>
        <v>#N/A</v>
      </c>
      <c r="J358" s="94" t="e">
        <f>+VLOOKUP(D358,POA!$A$3:$AU$103,14,FALSE)</f>
        <v>#N/A</v>
      </c>
      <c r="K358" s="44"/>
      <c r="L358" s="100"/>
      <c r="M358" s="101"/>
      <c r="N358" s="79"/>
      <c r="O358" s="102"/>
    </row>
    <row r="359" spans="1:15" s="21" customFormat="1" ht="14.4">
      <c r="A359" s="103"/>
      <c r="B359" s="105"/>
      <c r="C359" s="107"/>
      <c r="D359" s="103"/>
      <c r="E359" s="83" t="e">
        <f>+VLOOKUP(D359,POA!$A$3:$AU$103,7,FALSE)</f>
        <v>#N/A</v>
      </c>
      <c r="F359" s="83" t="e">
        <f>+VLOOKUP(D359,POA!$A$3:$AU$103,9,FALSE)</f>
        <v>#N/A</v>
      </c>
      <c r="G359" s="97" t="e">
        <f>+VLOOKUP(D359,POA!$A$3:$AU$103,3,FALSE)</f>
        <v>#N/A</v>
      </c>
      <c r="H359" s="22" t="e">
        <f>+VLOOKUP(D359,POA!$A$3:$AU$103,12,FALSE)</f>
        <v>#N/A</v>
      </c>
      <c r="I359" s="98" t="e">
        <f>+VLOOKUP(D359,POA!$A$3:$AU$103,15,FALSE)</f>
        <v>#N/A</v>
      </c>
      <c r="J359" s="94" t="e">
        <f>+VLOOKUP(D359,POA!$A$3:$AU$103,14,FALSE)</f>
        <v>#N/A</v>
      </c>
      <c r="K359" s="104"/>
      <c r="L359" s="100"/>
      <c r="M359" s="101"/>
      <c r="N359" s="79"/>
      <c r="O359" s="106"/>
    </row>
    <row r="360" spans="1:15" s="20" customFormat="1" ht="14.4">
      <c r="A360" s="46"/>
      <c r="B360" s="45"/>
      <c r="C360" s="47"/>
      <c r="D360" s="46"/>
      <c r="E360" s="97" t="e">
        <f>+VLOOKUP(D360,POA!$A$3:$AU$103,7,FALSE)</f>
        <v>#N/A</v>
      </c>
      <c r="F360" s="97" t="e">
        <f>+VLOOKUP(D360,POA!$A$3:$AU$103,9,FALSE)</f>
        <v>#N/A</v>
      </c>
      <c r="G360" s="97" t="e">
        <f>+VLOOKUP(D360,POA!$A$3:$AU$103,3,FALSE)</f>
        <v>#N/A</v>
      </c>
      <c r="H360" s="94" t="e">
        <f>+VLOOKUP(D360,POA!$A$3:$AU$103,12,FALSE)</f>
        <v>#N/A</v>
      </c>
      <c r="I360" s="98" t="e">
        <f>+VLOOKUP(D360,POA!$A$3:$AU$103,15,FALSE)</f>
        <v>#N/A</v>
      </c>
      <c r="J360" s="94" t="e">
        <f>+VLOOKUP(D360,POA!$A$3:$AU$103,14,FALSE)</f>
        <v>#N/A</v>
      </c>
      <c r="K360" s="44"/>
      <c r="L360" s="100"/>
      <c r="M360" s="101"/>
      <c r="N360" s="79"/>
      <c r="O360" s="102"/>
    </row>
    <row r="361" spans="1:15" s="20" customFormat="1" ht="14.4">
      <c r="A361" s="46"/>
      <c r="B361" s="45"/>
      <c r="C361" s="47"/>
      <c r="D361" s="46"/>
      <c r="E361" s="97" t="e">
        <f>+VLOOKUP(D361,POA!$A$3:$AU$103,7,FALSE)</f>
        <v>#N/A</v>
      </c>
      <c r="F361" s="97" t="e">
        <f>+VLOOKUP(D361,POA!$A$3:$AU$103,9,FALSE)</f>
        <v>#N/A</v>
      </c>
      <c r="G361" s="97" t="e">
        <f>+VLOOKUP(D361,POA!$A$3:$AU$103,3,FALSE)</f>
        <v>#N/A</v>
      </c>
      <c r="H361" s="94" t="e">
        <f>+VLOOKUP(D361,POA!$A$3:$AU$103,12,FALSE)</f>
        <v>#N/A</v>
      </c>
      <c r="I361" s="98" t="e">
        <f>+VLOOKUP(D361,POA!$A$3:$AU$103,15,FALSE)</f>
        <v>#N/A</v>
      </c>
      <c r="J361" s="94" t="e">
        <f>+VLOOKUP(D361,POA!$A$3:$AU$103,14,FALSE)</f>
        <v>#N/A</v>
      </c>
      <c r="K361" s="44"/>
      <c r="L361" s="100"/>
      <c r="M361" s="101"/>
      <c r="N361" s="79"/>
      <c r="O361" s="102"/>
    </row>
    <row r="362" spans="1:15" s="20" customFormat="1" ht="14.4">
      <c r="A362" s="46"/>
      <c r="B362" s="45"/>
      <c r="C362" s="47"/>
      <c r="D362" s="46"/>
      <c r="E362" s="97" t="e">
        <f>+VLOOKUP(D362,POA!$A$3:$AU$103,7,FALSE)</f>
        <v>#N/A</v>
      </c>
      <c r="F362" s="97" t="e">
        <f>+VLOOKUP(D362,POA!$A$3:$AU$103,9,FALSE)</f>
        <v>#N/A</v>
      </c>
      <c r="G362" s="97" t="e">
        <f>+VLOOKUP(D362,POA!$A$3:$AU$103,3,FALSE)</f>
        <v>#N/A</v>
      </c>
      <c r="H362" s="94" t="e">
        <f>+VLOOKUP(D362,POA!$A$3:$AU$103,12,FALSE)</f>
        <v>#N/A</v>
      </c>
      <c r="I362" s="98" t="e">
        <f>+VLOOKUP(D362,POA!$A$3:$AU$103,15,FALSE)</f>
        <v>#N/A</v>
      </c>
      <c r="J362" s="94" t="e">
        <f>+VLOOKUP(D362,POA!$A$3:$AU$103,14,FALSE)</f>
        <v>#N/A</v>
      </c>
      <c r="K362" s="44"/>
      <c r="L362" s="100"/>
      <c r="M362" s="101"/>
      <c r="N362" s="79"/>
      <c r="O362" s="102"/>
    </row>
    <row r="363" spans="1:15" s="20" customFormat="1" ht="14.4">
      <c r="A363" s="46"/>
      <c r="B363" s="45"/>
      <c r="C363" s="47"/>
      <c r="D363" s="46"/>
      <c r="E363" s="97" t="e">
        <f>+VLOOKUP(D363,POA!$A$3:$AU$103,7,FALSE)</f>
        <v>#N/A</v>
      </c>
      <c r="F363" s="97" t="e">
        <f>+VLOOKUP(D363,POA!$A$3:$AU$103,9,FALSE)</f>
        <v>#N/A</v>
      </c>
      <c r="G363" s="97" t="e">
        <f>+VLOOKUP(D363,POA!$A$3:$AU$103,3,FALSE)</f>
        <v>#N/A</v>
      </c>
      <c r="H363" s="94" t="e">
        <f>+VLOOKUP(D363,POA!$A$3:$AU$103,12,FALSE)</f>
        <v>#N/A</v>
      </c>
      <c r="I363" s="98" t="e">
        <f>+VLOOKUP(D363,POA!$A$3:$AU$103,15,FALSE)</f>
        <v>#N/A</v>
      </c>
      <c r="J363" s="94" t="e">
        <f>+VLOOKUP(D363,POA!$A$3:$AU$103,14,FALSE)</f>
        <v>#N/A</v>
      </c>
      <c r="K363" s="44"/>
      <c r="L363" s="100"/>
      <c r="M363" s="101"/>
      <c r="N363" s="79"/>
      <c r="O363" s="102"/>
    </row>
    <row r="364" spans="1:15" s="20" customFormat="1" ht="14.4">
      <c r="A364" s="46"/>
      <c r="B364" s="45"/>
      <c r="C364" s="47"/>
      <c r="D364" s="46"/>
      <c r="E364" s="97" t="e">
        <f>+VLOOKUP(D364,POA!$A$3:$AU$103,7,FALSE)</f>
        <v>#N/A</v>
      </c>
      <c r="F364" s="97" t="e">
        <f>+VLOOKUP(D364,POA!$A$3:$AU$103,9,FALSE)</f>
        <v>#N/A</v>
      </c>
      <c r="G364" s="97" t="e">
        <f>+VLOOKUP(D364,POA!$A$3:$AU$103,3,FALSE)</f>
        <v>#N/A</v>
      </c>
      <c r="H364" s="94" t="e">
        <f>+VLOOKUP(D364,POA!$A$3:$AU$103,12,FALSE)</f>
        <v>#N/A</v>
      </c>
      <c r="I364" s="98" t="e">
        <f>+VLOOKUP(D364,POA!$A$3:$AU$103,15,FALSE)</f>
        <v>#N/A</v>
      </c>
      <c r="J364" s="94" t="e">
        <f>+VLOOKUP(D364,POA!$A$3:$AU$103,14,FALSE)</f>
        <v>#N/A</v>
      </c>
      <c r="K364" s="44"/>
      <c r="L364" s="100"/>
      <c r="M364" s="101"/>
      <c r="N364" s="79"/>
      <c r="O364" s="102"/>
    </row>
    <row r="365" spans="1:15" s="20" customFormat="1" ht="14.4">
      <c r="A365" s="46"/>
      <c r="B365" s="45"/>
      <c r="C365" s="47"/>
      <c r="D365" s="46"/>
      <c r="E365" s="97" t="e">
        <f>+VLOOKUP(D365,POA!$A$3:$AU$103,7,FALSE)</f>
        <v>#N/A</v>
      </c>
      <c r="F365" s="97" t="e">
        <f>+VLOOKUP(D365,POA!$A$3:$AU$103,9,FALSE)</f>
        <v>#N/A</v>
      </c>
      <c r="G365" s="97" t="e">
        <f>+VLOOKUP(D365,POA!$A$3:$AU$103,3,FALSE)</f>
        <v>#N/A</v>
      </c>
      <c r="H365" s="94" t="e">
        <f>+VLOOKUP(D365,POA!$A$3:$AU$103,12,FALSE)</f>
        <v>#N/A</v>
      </c>
      <c r="I365" s="98" t="e">
        <f>+VLOOKUP(D365,POA!$A$3:$AU$103,15,FALSE)</f>
        <v>#N/A</v>
      </c>
      <c r="J365" s="94" t="e">
        <f>+VLOOKUP(D365,POA!$A$3:$AU$103,14,FALSE)</f>
        <v>#N/A</v>
      </c>
      <c r="K365" s="44"/>
      <c r="L365" s="100"/>
      <c r="M365" s="101"/>
      <c r="N365" s="79"/>
      <c r="O365" s="102"/>
    </row>
    <row r="366" spans="1:15" s="20" customFormat="1" ht="14.4">
      <c r="A366" s="46"/>
      <c r="B366" s="45"/>
      <c r="C366" s="47"/>
      <c r="D366" s="46"/>
      <c r="E366" s="97" t="e">
        <f>+VLOOKUP(D366,POA!$A$3:$AU$103,7,FALSE)</f>
        <v>#N/A</v>
      </c>
      <c r="F366" s="97" t="e">
        <f>+VLOOKUP(D366,POA!$A$3:$AU$103,9,FALSE)</f>
        <v>#N/A</v>
      </c>
      <c r="G366" s="97" t="e">
        <f>+VLOOKUP(D366,POA!$A$3:$AU$103,3,FALSE)</f>
        <v>#N/A</v>
      </c>
      <c r="H366" s="94" t="e">
        <f>+VLOOKUP(D366,POA!$A$3:$AU$103,12,FALSE)</f>
        <v>#N/A</v>
      </c>
      <c r="I366" s="98" t="e">
        <f>+VLOOKUP(D366,POA!$A$3:$AU$103,15,FALSE)</f>
        <v>#N/A</v>
      </c>
      <c r="J366" s="94" t="e">
        <f>+VLOOKUP(D366,POA!$A$3:$AU$103,14,FALSE)</f>
        <v>#N/A</v>
      </c>
      <c r="K366" s="44"/>
      <c r="L366" s="100"/>
      <c r="M366" s="101"/>
      <c r="N366" s="79"/>
      <c r="O366" s="102"/>
    </row>
    <row r="367" spans="1:15" s="20" customFormat="1" ht="14.4">
      <c r="A367" s="46"/>
      <c r="B367" s="45"/>
      <c r="C367" s="47"/>
      <c r="D367" s="46"/>
      <c r="E367" s="97" t="e">
        <f>+VLOOKUP(D367,POA!$A$3:$AU$103,7,FALSE)</f>
        <v>#N/A</v>
      </c>
      <c r="F367" s="97" t="e">
        <f>+VLOOKUP(D367,POA!$A$3:$AU$103,9,FALSE)</f>
        <v>#N/A</v>
      </c>
      <c r="G367" s="97" t="e">
        <f>+VLOOKUP(D367,POA!$A$3:$AU$103,3,FALSE)</f>
        <v>#N/A</v>
      </c>
      <c r="H367" s="94" t="e">
        <f>+VLOOKUP(D367,POA!$A$3:$AU$103,12,FALSE)</f>
        <v>#N/A</v>
      </c>
      <c r="I367" s="98" t="e">
        <f>+VLOOKUP(D367,POA!$A$3:$AU$103,15,FALSE)</f>
        <v>#N/A</v>
      </c>
      <c r="J367" s="94" t="e">
        <f>+VLOOKUP(D367,POA!$A$3:$AU$103,14,FALSE)</f>
        <v>#N/A</v>
      </c>
      <c r="K367" s="44"/>
      <c r="L367" s="100"/>
      <c r="M367" s="101"/>
      <c r="N367" s="79"/>
      <c r="O367" s="102"/>
    </row>
    <row r="368" spans="1:15" s="20" customFormat="1" ht="14.4">
      <c r="A368" s="46"/>
      <c r="B368" s="45"/>
      <c r="C368" s="47"/>
      <c r="D368" s="46"/>
      <c r="E368" s="97" t="e">
        <f>+VLOOKUP(D368,POA!$A$3:$AU$103,7,FALSE)</f>
        <v>#N/A</v>
      </c>
      <c r="F368" s="97" t="e">
        <f>+VLOOKUP(D368,POA!$A$3:$AU$103,9,FALSE)</f>
        <v>#N/A</v>
      </c>
      <c r="G368" s="97" t="e">
        <f>+VLOOKUP(D368,POA!$A$3:$AU$103,3,FALSE)</f>
        <v>#N/A</v>
      </c>
      <c r="H368" s="94" t="e">
        <f>+VLOOKUP(D368,POA!$A$3:$AU$103,12,FALSE)</f>
        <v>#N/A</v>
      </c>
      <c r="I368" s="98" t="e">
        <f>+VLOOKUP(D368,POA!$A$3:$AU$103,15,FALSE)</f>
        <v>#N/A</v>
      </c>
      <c r="J368" s="94" t="e">
        <f>+VLOOKUP(D368,POA!$A$3:$AU$103,14,FALSE)</f>
        <v>#N/A</v>
      </c>
      <c r="K368" s="44"/>
      <c r="L368" s="100"/>
      <c r="M368" s="101"/>
      <c r="N368" s="79"/>
      <c r="O368" s="102"/>
    </row>
    <row r="369" spans="1:15" s="20" customFormat="1" ht="14.4">
      <c r="A369" s="46"/>
      <c r="B369" s="45"/>
      <c r="C369" s="47"/>
      <c r="D369" s="46"/>
      <c r="E369" s="97" t="e">
        <f>+VLOOKUP(D369,POA!$A$3:$AU$103,7,FALSE)</f>
        <v>#N/A</v>
      </c>
      <c r="F369" s="97" t="e">
        <f>+VLOOKUP(D369,POA!$A$3:$AU$103,9,FALSE)</f>
        <v>#N/A</v>
      </c>
      <c r="G369" s="97" t="e">
        <f>+VLOOKUP(D369,POA!$A$3:$AU$103,3,FALSE)</f>
        <v>#N/A</v>
      </c>
      <c r="H369" s="94" t="e">
        <f>+VLOOKUP(D369,POA!$A$3:$AU$103,12,FALSE)</f>
        <v>#N/A</v>
      </c>
      <c r="I369" s="98" t="e">
        <f>+VLOOKUP(D369,POA!$A$3:$AU$103,15,FALSE)</f>
        <v>#N/A</v>
      </c>
      <c r="J369" s="94" t="e">
        <f>+VLOOKUP(D369,POA!$A$3:$AU$103,14,FALSE)</f>
        <v>#N/A</v>
      </c>
      <c r="K369" s="44"/>
      <c r="L369" s="100"/>
      <c r="M369" s="101"/>
      <c r="N369" s="79"/>
      <c r="O369" s="102"/>
    </row>
    <row r="370" spans="1:15" s="20" customFormat="1" ht="14.4">
      <c r="A370" s="46"/>
      <c r="B370" s="45"/>
      <c r="C370" s="47"/>
      <c r="D370" s="46"/>
      <c r="E370" s="97" t="e">
        <f>+VLOOKUP(D370,POA!$A$3:$AU$103,7,FALSE)</f>
        <v>#N/A</v>
      </c>
      <c r="F370" s="97" t="e">
        <f>+VLOOKUP(D370,POA!$A$3:$AU$103,9,FALSE)</f>
        <v>#N/A</v>
      </c>
      <c r="G370" s="97" t="e">
        <f>+VLOOKUP(D370,POA!$A$3:$AU$103,3,FALSE)</f>
        <v>#N/A</v>
      </c>
      <c r="H370" s="94" t="e">
        <f>+VLOOKUP(D370,POA!$A$3:$AU$103,12,FALSE)</f>
        <v>#N/A</v>
      </c>
      <c r="I370" s="98" t="e">
        <f>+VLOOKUP(D370,POA!$A$3:$AU$103,15,FALSE)</f>
        <v>#N/A</v>
      </c>
      <c r="J370" s="94" t="e">
        <f>+VLOOKUP(D370,POA!$A$3:$AU$103,14,FALSE)</f>
        <v>#N/A</v>
      </c>
      <c r="K370" s="44"/>
      <c r="L370" s="100"/>
      <c r="M370" s="101"/>
      <c r="N370" s="79"/>
      <c r="O370" s="102"/>
    </row>
    <row r="371" spans="1:15" s="20" customFormat="1" ht="14.4">
      <c r="A371" s="46"/>
      <c r="B371" s="45"/>
      <c r="C371" s="47"/>
      <c r="D371" s="46"/>
      <c r="E371" s="97" t="e">
        <f>+VLOOKUP(D371,POA!$A$3:$AU$103,7,FALSE)</f>
        <v>#N/A</v>
      </c>
      <c r="F371" s="97" t="e">
        <f>+VLOOKUP(D371,POA!$A$3:$AU$103,9,FALSE)</f>
        <v>#N/A</v>
      </c>
      <c r="G371" s="97" t="e">
        <f>+VLOOKUP(D371,POA!$A$3:$AU$103,3,FALSE)</f>
        <v>#N/A</v>
      </c>
      <c r="H371" s="94" t="e">
        <f>+VLOOKUP(D371,POA!$A$3:$AU$103,12,FALSE)</f>
        <v>#N/A</v>
      </c>
      <c r="I371" s="98" t="e">
        <f>+VLOOKUP(D371,POA!$A$3:$AU$103,15,FALSE)</f>
        <v>#N/A</v>
      </c>
      <c r="J371" s="94" t="e">
        <f>+VLOOKUP(D371,POA!$A$3:$AU$103,14,FALSE)</f>
        <v>#N/A</v>
      </c>
      <c r="K371" s="44"/>
      <c r="L371" s="100"/>
      <c r="M371" s="101"/>
      <c r="N371" s="79"/>
      <c r="O371" s="102"/>
    </row>
    <row r="372" spans="1:15" s="20" customFormat="1" ht="14.4">
      <c r="A372" s="46"/>
      <c r="B372" s="45"/>
      <c r="C372" s="47"/>
      <c r="D372" s="46"/>
      <c r="E372" s="97" t="e">
        <f>+VLOOKUP(D372,POA!$A$3:$AU$103,7,FALSE)</f>
        <v>#N/A</v>
      </c>
      <c r="F372" s="97" t="e">
        <f>+VLOOKUP(D372,POA!$A$3:$AU$103,9,FALSE)</f>
        <v>#N/A</v>
      </c>
      <c r="G372" s="97" t="e">
        <f>+VLOOKUP(D372,POA!$A$3:$AU$103,3,FALSE)</f>
        <v>#N/A</v>
      </c>
      <c r="H372" s="94" t="e">
        <f>+VLOOKUP(D372,POA!$A$3:$AU$103,12,FALSE)</f>
        <v>#N/A</v>
      </c>
      <c r="I372" s="98" t="e">
        <f>+VLOOKUP(D372,POA!$A$3:$AU$103,15,FALSE)</f>
        <v>#N/A</v>
      </c>
      <c r="J372" s="94" t="e">
        <f>+VLOOKUP(D372,POA!$A$3:$AU$103,14,FALSE)</f>
        <v>#N/A</v>
      </c>
      <c r="K372" s="44"/>
      <c r="L372" s="100"/>
      <c r="M372" s="101"/>
      <c r="N372" s="79"/>
      <c r="O372" s="102"/>
    </row>
    <row r="373" spans="1:15" s="20" customFormat="1" ht="14.4">
      <c r="A373" s="46"/>
      <c r="B373" s="45"/>
      <c r="C373" s="47"/>
      <c r="D373" s="46"/>
      <c r="E373" s="97" t="e">
        <f>+VLOOKUP(D373,POA!$A$3:$AU$103,7,FALSE)</f>
        <v>#N/A</v>
      </c>
      <c r="F373" s="97" t="e">
        <f>+VLOOKUP(D373,POA!$A$3:$AU$103,9,FALSE)</f>
        <v>#N/A</v>
      </c>
      <c r="G373" s="97" t="e">
        <f>+VLOOKUP(D373,POA!$A$3:$AU$103,3,FALSE)</f>
        <v>#N/A</v>
      </c>
      <c r="H373" s="94" t="e">
        <f>+VLOOKUP(D373,POA!$A$3:$AU$103,12,FALSE)</f>
        <v>#N/A</v>
      </c>
      <c r="I373" s="98" t="e">
        <f>+VLOOKUP(D373,POA!$A$3:$AU$103,15,FALSE)</f>
        <v>#N/A</v>
      </c>
      <c r="J373" s="94" t="e">
        <f>+VLOOKUP(D373,POA!$A$3:$AU$103,14,FALSE)</f>
        <v>#N/A</v>
      </c>
      <c r="K373" s="44"/>
      <c r="L373" s="100"/>
      <c r="M373" s="101"/>
      <c r="N373" s="79"/>
      <c r="O373" s="102"/>
    </row>
    <row r="374" spans="1:15" s="20" customFormat="1" ht="14.4">
      <c r="A374" s="46"/>
      <c r="B374" s="45"/>
      <c r="C374" s="47"/>
      <c r="D374" s="46"/>
      <c r="E374" s="97" t="e">
        <f>+VLOOKUP(D374,POA!$A$3:$AU$103,7,FALSE)</f>
        <v>#N/A</v>
      </c>
      <c r="F374" s="97" t="e">
        <f>+VLOOKUP(D374,POA!$A$3:$AU$103,9,FALSE)</f>
        <v>#N/A</v>
      </c>
      <c r="G374" s="97" t="e">
        <f>+VLOOKUP(D374,POA!$A$3:$AU$103,3,FALSE)</f>
        <v>#N/A</v>
      </c>
      <c r="H374" s="94" t="e">
        <f>+VLOOKUP(D374,POA!$A$3:$AU$103,12,FALSE)</f>
        <v>#N/A</v>
      </c>
      <c r="I374" s="98" t="e">
        <f>+VLOOKUP(D374,POA!$A$3:$AU$103,15,FALSE)</f>
        <v>#N/A</v>
      </c>
      <c r="J374" s="94" t="e">
        <f>+VLOOKUP(D374,POA!$A$3:$AU$103,14,FALSE)</f>
        <v>#N/A</v>
      </c>
      <c r="K374" s="44"/>
      <c r="L374" s="100"/>
      <c r="M374" s="101"/>
      <c r="N374" s="79"/>
      <c r="O374" s="102"/>
    </row>
    <row r="375" spans="1:15" s="20" customFormat="1" ht="14.4">
      <c r="A375" s="46"/>
      <c r="B375" s="45"/>
      <c r="C375" s="47"/>
      <c r="D375" s="46"/>
      <c r="E375" s="97" t="e">
        <f>+VLOOKUP(D375,POA!$A$3:$AU$103,7,FALSE)</f>
        <v>#N/A</v>
      </c>
      <c r="F375" s="97" t="e">
        <f>+VLOOKUP(D375,POA!$A$3:$AU$103,9,FALSE)</f>
        <v>#N/A</v>
      </c>
      <c r="G375" s="97" t="e">
        <f>+VLOOKUP(D375,POA!$A$3:$AU$103,3,FALSE)</f>
        <v>#N/A</v>
      </c>
      <c r="H375" s="94" t="e">
        <f>+VLOOKUP(D375,POA!$A$3:$AU$103,12,FALSE)</f>
        <v>#N/A</v>
      </c>
      <c r="I375" s="98" t="e">
        <f>+VLOOKUP(D375,POA!$A$3:$AU$103,15,FALSE)</f>
        <v>#N/A</v>
      </c>
      <c r="J375" s="94" t="e">
        <f>+VLOOKUP(D375,POA!$A$3:$AU$103,14,FALSE)</f>
        <v>#N/A</v>
      </c>
      <c r="K375" s="44"/>
      <c r="L375" s="100"/>
      <c r="M375" s="101"/>
      <c r="N375" s="79"/>
      <c r="O375" s="102"/>
    </row>
    <row r="376" spans="1:15" s="20" customFormat="1" ht="14.4">
      <c r="A376" s="46"/>
      <c r="B376" s="45"/>
      <c r="C376" s="47"/>
      <c r="D376" s="46"/>
      <c r="E376" s="97" t="e">
        <f>+VLOOKUP(D376,POA!$A$3:$AU$103,7,FALSE)</f>
        <v>#N/A</v>
      </c>
      <c r="F376" s="97" t="e">
        <f>+VLOOKUP(D376,POA!$A$3:$AU$103,9,FALSE)</f>
        <v>#N/A</v>
      </c>
      <c r="G376" s="97" t="e">
        <f>+VLOOKUP(D376,POA!$A$3:$AU$103,3,FALSE)</f>
        <v>#N/A</v>
      </c>
      <c r="H376" s="94" t="e">
        <f>+VLOOKUP(D376,POA!$A$3:$AU$103,12,FALSE)</f>
        <v>#N/A</v>
      </c>
      <c r="I376" s="98" t="e">
        <f>+VLOOKUP(D376,POA!$A$3:$AU$103,15,FALSE)</f>
        <v>#N/A</v>
      </c>
      <c r="J376" s="94" t="e">
        <f>+VLOOKUP(D376,POA!$A$3:$AU$103,14,FALSE)</f>
        <v>#N/A</v>
      </c>
      <c r="K376" s="44"/>
      <c r="L376" s="100"/>
      <c r="M376" s="101"/>
      <c r="N376" s="79"/>
      <c r="O376" s="102"/>
    </row>
    <row r="377" spans="1:15" s="20" customFormat="1" ht="14.4">
      <c r="A377" s="46"/>
      <c r="B377" s="45"/>
      <c r="C377" s="47"/>
      <c r="D377" s="46"/>
      <c r="E377" s="97" t="e">
        <f>+VLOOKUP(D377,POA!$A$3:$AU$103,7,FALSE)</f>
        <v>#N/A</v>
      </c>
      <c r="F377" s="97" t="e">
        <f>+VLOOKUP(D377,POA!$A$3:$AU$103,9,FALSE)</f>
        <v>#N/A</v>
      </c>
      <c r="G377" s="97" t="e">
        <f>+VLOOKUP(D377,POA!$A$3:$AU$103,3,FALSE)</f>
        <v>#N/A</v>
      </c>
      <c r="H377" s="94" t="e">
        <f>+VLOOKUP(D377,POA!$A$3:$AU$103,12,FALSE)</f>
        <v>#N/A</v>
      </c>
      <c r="I377" s="98" t="e">
        <f>+VLOOKUP(D377,POA!$A$3:$AU$103,15,FALSE)</f>
        <v>#N/A</v>
      </c>
      <c r="J377" s="94" t="e">
        <f>+VLOOKUP(D377,POA!$A$3:$AU$103,14,FALSE)</f>
        <v>#N/A</v>
      </c>
      <c r="K377" s="44"/>
      <c r="L377" s="100"/>
      <c r="M377" s="101"/>
      <c r="N377" s="79"/>
      <c r="O377" s="102"/>
    </row>
    <row r="378" spans="1:15" s="20" customFormat="1" ht="14.4">
      <c r="A378" s="46"/>
      <c r="B378" s="45"/>
      <c r="C378" s="47"/>
      <c r="D378" s="46"/>
      <c r="E378" s="97" t="e">
        <f>+VLOOKUP(D378,POA!$A$3:$AU$103,7,FALSE)</f>
        <v>#N/A</v>
      </c>
      <c r="F378" s="97" t="e">
        <f>+VLOOKUP(D378,POA!$A$3:$AU$103,9,FALSE)</f>
        <v>#N/A</v>
      </c>
      <c r="G378" s="97" t="e">
        <f>+VLOOKUP(D378,POA!$A$3:$AU$103,3,FALSE)</f>
        <v>#N/A</v>
      </c>
      <c r="H378" s="94" t="e">
        <f>+VLOOKUP(D378,POA!$A$3:$AU$103,12,FALSE)</f>
        <v>#N/A</v>
      </c>
      <c r="I378" s="98" t="e">
        <f>+VLOOKUP(D378,POA!$A$3:$AU$103,15,FALSE)</f>
        <v>#N/A</v>
      </c>
      <c r="J378" s="94" t="e">
        <f>+VLOOKUP(D378,POA!$A$3:$AU$103,14,FALSE)</f>
        <v>#N/A</v>
      </c>
      <c r="K378" s="44"/>
      <c r="L378" s="100"/>
      <c r="M378" s="101"/>
      <c r="N378" s="79"/>
      <c r="O378" s="102"/>
    </row>
    <row r="379" spans="1:15" s="20" customFormat="1" ht="14.4">
      <c r="A379" s="46"/>
      <c r="B379" s="45"/>
      <c r="C379" s="47"/>
      <c r="D379" s="46"/>
      <c r="E379" s="97" t="e">
        <f>+VLOOKUP(D379,POA!$A$3:$AU$103,7,FALSE)</f>
        <v>#N/A</v>
      </c>
      <c r="F379" s="97" t="e">
        <f>+VLOOKUP(D379,POA!$A$3:$AU$103,9,FALSE)</f>
        <v>#N/A</v>
      </c>
      <c r="G379" s="97" t="e">
        <f>+VLOOKUP(D379,POA!$A$3:$AU$103,3,FALSE)</f>
        <v>#N/A</v>
      </c>
      <c r="H379" s="94" t="e">
        <f>+VLOOKUP(D379,POA!$A$3:$AU$103,12,FALSE)</f>
        <v>#N/A</v>
      </c>
      <c r="I379" s="98" t="e">
        <f>+VLOOKUP(D379,POA!$A$3:$AU$103,15,FALSE)</f>
        <v>#N/A</v>
      </c>
      <c r="J379" s="94" t="e">
        <f>+VLOOKUP(D379,POA!$A$3:$AU$103,14,FALSE)</f>
        <v>#N/A</v>
      </c>
      <c r="K379" s="44"/>
      <c r="L379" s="100"/>
      <c r="M379" s="101"/>
      <c r="N379" s="79"/>
      <c r="O379" s="102"/>
    </row>
    <row r="380" spans="1:15" s="20" customFormat="1" ht="14.4">
      <c r="A380" s="46"/>
      <c r="B380" s="45"/>
      <c r="C380" s="47"/>
      <c r="D380" s="46"/>
      <c r="E380" s="97" t="e">
        <f>+VLOOKUP(D380,POA!$A$3:$AU$103,7,FALSE)</f>
        <v>#N/A</v>
      </c>
      <c r="F380" s="97" t="e">
        <f>+VLOOKUP(D380,POA!$A$3:$AU$103,9,FALSE)</f>
        <v>#N/A</v>
      </c>
      <c r="G380" s="97" t="e">
        <f>+VLOOKUP(D380,POA!$A$3:$AU$103,3,FALSE)</f>
        <v>#N/A</v>
      </c>
      <c r="H380" s="94" t="e">
        <f>+VLOOKUP(D380,POA!$A$3:$AU$103,12,FALSE)</f>
        <v>#N/A</v>
      </c>
      <c r="I380" s="98" t="e">
        <f>+VLOOKUP(D380,POA!$A$3:$AU$103,15,FALSE)</f>
        <v>#N/A</v>
      </c>
      <c r="J380" s="94" t="e">
        <f>+VLOOKUP(D380,POA!$A$3:$AU$103,14,FALSE)</f>
        <v>#N/A</v>
      </c>
      <c r="K380" s="44"/>
      <c r="L380" s="100"/>
      <c r="M380" s="101"/>
      <c r="N380" s="79"/>
      <c r="O380" s="102"/>
    </row>
    <row r="381" spans="1:15" s="20" customFormat="1" ht="14.4">
      <c r="A381" s="46"/>
      <c r="B381" s="45"/>
      <c r="C381" s="47"/>
      <c r="D381" s="46"/>
      <c r="E381" s="97" t="e">
        <f>+VLOOKUP(D381,POA!$A$3:$AU$103,7,FALSE)</f>
        <v>#N/A</v>
      </c>
      <c r="F381" s="97" t="e">
        <f>+VLOOKUP(D381,POA!$A$3:$AU$103,9,FALSE)</f>
        <v>#N/A</v>
      </c>
      <c r="G381" s="97" t="e">
        <f>+VLOOKUP(D381,POA!$A$3:$AU$103,3,FALSE)</f>
        <v>#N/A</v>
      </c>
      <c r="H381" s="94" t="e">
        <f>+VLOOKUP(D381,POA!$A$3:$AU$103,12,FALSE)</f>
        <v>#N/A</v>
      </c>
      <c r="I381" s="98" t="e">
        <f>+VLOOKUP(D381,POA!$A$3:$AU$103,15,FALSE)</f>
        <v>#N/A</v>
      </c>
      <c r="J381" s="94" t="e">
        <f>+VLOOKUP(D381,POA!$A$3:$AU$103,14,FALSE)</f>
        <v>#N/A</v>
      </c>
      <c r="K381" s="44"/>
      <c r="L381" s="100"/>
      <c r="M381" s="101"/>
      <c r="N381" s="79"/>
      <c r="O381" s="102"/>
    </row>
    <row r="382" spans="1:15" s="20" customFormat="1" ht="14.4">
      <c r="A382" s="46"/>
      <c r="B382" s="45"/>
      <c r="C382" s="47"/>
      <c r="D382" s="46"/>
      <c r="E382" s="97" t="e">
        <f>+VLOOKUP(D382,POA!$A$3:$AU$103,7,FALSE)</f>
        <v>#N/A</v>
      </c>
      <c r="F382" s="97" t="e">
        <f>+VLOOKUP(D382,POA!$A$3:$AU$103,9,FALSE)</f>
        <v>#N/A</v>
      </c>
      <c r="G382" s="97" t="e">
        <f>+VLOOKUP(D382,POA!$A$3:$AU$103,3,FALSE)</f>
        <v>#N/A</v>
      </c>
      <c r="H382" s="94" t="e">
        <f>+VLOOKUP(D382,POA!$A$3:$AU$103,12,FALSE)</f>
        <v>#N/A</v>
      </c>
      <c r="I382" s="98" t="e">
        <f>+VLOOKUP(D382,POA!$A$3:$AU$103,15,FALSE)</f>
        <v>#N/A</v>
      </c>
      <c r="J382" s="94" t="e">
        <f>+VLOOKUP(D382,POA!$A$3:$AU$103,14,FALSE)</f>
        <v>#N/A</v>
      </c>
      <c r="K382" s="44"/>
      <c r="L382" s="100"/>
      <c r="M382" s="101"/>
      <c r="N382" s="79"/>
      <c r="O382" s="102"/>
    </row>
    <row r="383" spans="1:15" s="20" customFormat="1" ht="14.4">
      <c r="A383" s="46"/>
      <c r="B383" s="45"/>
      <c r="C383" s="47"/>
      <c r="D383" s="46"/>
      <c r="E383" s="97" t="e">
        <f>+VLOOKUP(D383,POA!$A$3:$AU$103,7,FALSE)</f>
        <v>#N/A</v>
      </c>
      <c r="F383" s="97" t="e">
        <f>+VLOOKUP(D383,POA!$A$3:$AU$103,9,FALSE)</f>
        <v>#N/A</v>
      </c>
      <c r="G383" s="97" t="e">
        <f>+VLOOKUP(D383,POA!$A$3:$AU$103,3,FALSE)</f>
        <v>#N/A</v>
      </c>
      <c r="H383" s="94" t="e">
        <f>+VLOOKUP(D383,POA!$A$3:$AU$103,12,FALSE)</f>
        <v>#N/A</v>
      </c>
      <c r="I383" s="98" t="e">
        <f>+VLOOKUP(D383,POA!$A$3:$AU$103,15,FALSE)</f>
        <v>#N/A</v>
      </c>
      <c r="J383" s="94" t="e">
        <f>+VLOOKUP(D383,POA!$A$3:$AU$103,14,FALSE)</f>
        <v>#N/A</v>
      </c>
      <c r="K383" s="44"/>
      <c r="L383" s="100"/>
      <c r="M383" s="101"/>
      <c r="N383" s="79"/>
      <c r="O383" s="102"/>
    </row>
    <row r="384" spans="1:15" s="20" customFormat="1" ht="14.4">
      <c r="A384" s="46"/>
      <c r="B384" s="45"/>
      <c r="C384" s="47"/>
      <c r="D384" s="46"/>
      <c r="E384" s="97" t="e">
        <f>+VLOOKUP(D384,POA!$A$3:$AU$103,7,FALSE)</f>
        <v>#N/A</v>
      </c>
      <c r="F384" s="97" t="e">
        <f>+VLOOKUP(D384,POA!$A$3:$AU$103,9,FALSE)</f>
        <v>#N/A</v>
      </c>
      <c r="G384" s="97" t="e">
        <f>+VLOOKUP(D384,POA!$A$3:$AU$103,3,FALSE)</f>
        <v>#N/A</v>
      </c>
      <c r="H384" s="94" t="e">
        <f>+VLOOKUP(D384,POA!$A$3:$AU$103,12,FALSE)</f>
        <v>#N/A</v>
      </c>
      <c r="I384" s="98" t="e">
        <f>+VLOOKUP(D384,POA!$A$3:$AU$103,15,FALSE)</f>
        <v>#N/A</v>
      </c>
      <c r="J384" s="94" t="e">
        <f>+VLOOKUP(D384,POA!$A$3:$AU$103,14,FALSE)</f>
        <v>#N/A</v>
      </c>
      <c r="K384" s="44"/>
      <c r="L384" s="100"/>
      <c r="M384" s="101"/>
      <c r="N384" s="79"/>
      <c r="O384" s="102"/>
    </row>
    <row r="385" spans="1:15" s="20" customFormat="1" ht="14.4">
      <c r="A385" s="46"/>
      <c r="B385" s="45"/>
      <c r="C385" s="47"/>
      <c r="D385" s="46"/>
      <c r="E385" s="97" t="e">
        <f>+VLOOKUP(D385,POA!$A$3:$AU$103,7,FALSE)</f>
        <v>#N/A</v>
      </c>
      <c r="F385" s="97" t="e">
        <f>+VLOOKUP(D385,POA!$A$3:$AU$103,9,FALSE)</f>
        <v>#N/A</v>
      </c>
      <c r="G385" s="97" t="e">
        <f>+VLOOKUP(D385,POA!$A$3:$AU$103,3,FALSE)</f>
        <v>#N/A</v>
      </c>
      <c r="H385" s="94" t="e">
        <f>+VLOOKUP(D385,POA!$A$3:$AU$103,12,FALSE)</f>
        <v>#N/A</v>
      </c>
      <c r="I385" s="98" t="e">
        <f>+VLOOKUP(D385,POA!$A$3:$AU$103,15,FALSE)</f>
        <v>#N/A</v>
      </c>
      <c r="J385" s="94" t="e">
        <f>+VLOOKUP(D385,POA!$A$3:$AU$103,14,FALSE)</f>
        <v>#N/A</v>
      </c>
      <c r="K385" s="44"/>
      <c r="L385" s="100"/>
      <c r="M385" s="101"/>
      <c r="N385" s="79"/>
      <c r="O385" s="102"/>
    </row>
    <row r="386" spans="1:15" s="20" customFormat="1" ht="14.4">
      <c r="A386" s="46"/>
      <c r="B386" s="45"/>
      <c r="C386" s="47"/>
      <c r="D386" s="46"/>
      <c r="E386" s="97" t="e">
        <f>+VLOOKUP(D386,POA!$A$3:$AU$103,7,FALSE)</f>
        <v>#N/A</v>
      </c>
      <c r="F386" s="97" t="e">
        <f>+VLOOKUP(D386,POA!$A$3:$AU$103,9,FALSE)</f>
        <v>#N/A</v>
      </c>
      <c r="G386" s="97" t="e">
        <f>+VLOOKUP(D386,POA!$A$3:$AU$103,3,FALSE)</f>
        <v>#N/A</v>
      </c>
      <c r="H386" s="94" t="e">
        <f>+VLOOKUP(D386,POA!$A$3:$AU$103,12,FALSE)</f>
        <v>#N/A</v>
      </c>
      <c r="I386" s="98" t="e">
        <f>+VLOOKUP(D386,POA!$A$3:$AU$103,15,FALSE)</f>
        <v>#N/A</v>
      </c>
      <c r="J386" s="94" t="e">
        <f>+VLOOKUP(D386,POA!$A$3:$AU$103,14,FALSE)</f>
        <v>#N/A</v>
      </c>
      <c r="K386" s="44"/>
      <c r="L386" s="100"/>
      <c r="M386" s="101"/>
      <c r="N386" s="79"/>
      <c r="O386" s="102"/>
    </row>
    <row r="387" spans="1:15" s="20" customFormat="1" ht="14.4">
      <c r="A387" s="46"/>
      <c r="B387" s="45"/>
      <c r="C387" s="47"/>
      <c r="D387" s="46"/>
      <c r="E387" s="97" t="e">
        <f>+VLOOKUP(D387,POA!$A$3:$AU$103,7,FALSE)</f>
        <v>#N/A</v>
      </c>
      <c r="F387" s="97" t="e">
        <f>+VLOOKUP(D387,POA!$A$3:$AU$103,9,FALSE)</f>
        <v>#N/A</v>
      </c>
      <c r="G387" s="97" t="e">
        <f>+VLOOKUP(D387,POA!$A$3:$AU$103,3,FALSE)</f>
        <v>#N/A</v>
      </c>
      <c r="H387" s="94" t="e">
        <f>+VLOOKUP(D387,POA!$A$3:$AU$103,12,FALSE)</f>
        <v>#N/A</v>
      </c>
      <c r="I387" s="98" t="e">
        <f>+VLOOKUP(D387,POA!$A$3:$AU$103,15,FALSE)</f>
        <v>#N/A</v>
      </c>
      <c r="J387" s="94" t="e">
        <f>+VLOOKUP(D387,POA!$A$3:$AU$103,14,FALSE)</f>
        <v>#N/A</v>
      </c>
      <c r="K387" s="44"/>
      <c r="L387" s="100"/>
      <c r="M387" s="101"/>
      <c r="N387" s="79"/>
      <c r="O387" s="102"/>
    </row>
    <row r="388" spans="1:15" s="20" customFormat="1" ht="14.4">
      <c r="A388" s="46"/>
      <c r="B388" s="45"/>
      <c r="C388" s="47"/>
      <c r="D388" s="46"/>
      <c r="E388" s="97" t="e">
        <f>+VLOOKUP(D388,POA!$A$3:$AU$103,7,FALSE)</f>
        <v>#N/A</v>
      </c>
      <c r="F388" s="97" t="e">
        <f>+VLOOKUP(D388,POA!$A$3:$AU$103,9,FALSE)</f>
        <v>#N/A</v>
      </c>
      <c r="G388" s="97" t="e">
        <f>+VLOOKUP(D388,POA!$A$3:$AU$103,3,FALSE)</f>
        <v>#N/A</v>
      </c>
      <c r="H388" s="94" t="e">
        <f>+VLOOKUP(D388,POA!$A$3:$AU$103,12,FALSE)</f>
        <v>#N/A</v>
      </c>
      <c r="I388" s="98" t="e">
        <f>+VLOOKUP(D388,POA!$A$3:$AU$103,15,FALSE)</f>
        <v>#N/A</v>
      </c>
      <c r="J388" s="94" t="e">
        <f>+VLOOKUP(D388,POA!$A$3:$AU$103,14,FALSE)</f>
        <v>#N/A</v>
      </c>
      <c r="K388" s="44"/>
      <c r="L388" s="100"/>
      <c r="M388" s="101"/>
      <c r="N388" s="79"/>
      <c r="O388" s="102"/>
    </row>
    <row r="389" spans="1:15" s="20" customFormat="1" ht="14.4">
      <c r="A389" s="46"/>
      <c r="B389" s="45"/>
      <c r="C389" s="47"/>
      <c r="D389" s="46"/>
      <c r="E389" s="97" t="e">
        <f>+VLOOKUP(D389,POA!$A$3:$AU$103,7,FALSE)</f>
        <v>#N/A</v>
      </c>
      <c r="F389" s="97" t="e">
        <f>+VLOOKUP(D389,POA!$A$3:$AU$103,9,FALSE)</f>
        <v>#N/A</v>
      </c>
      <c r="G389" s="97" t="e">
        <f>+VLOOKUP(D389,POA!$A$3:$AU$103,3,FALSE)</f>
        <v>#N/A</v>
      </c>
      <c r="H389" s="94" t="e">
        <f>+VLOOKUP(D389,POA!$A$3:$AU$103,12,FALSE)</f>
        <v>#N/A</v>
      </c>
      <c r="I389" s="98" t="e">
        <f>+VLOOKUP(D389,POA!$A$3:$AU$103,15,FALSE)</f>
        <v>#N/A</v>
      </c>
      <c r="J389" s="94" t="e">
        <f>+VLOOKUP(D389,POA!$A$3:$AU$103,14,FALSE)</f>
        <v>#N/A</v>
      </c>
      <c r="K389" s="44"/>
      <c r="L389" s="100"/>
      <c r="M389" s="101"/>
      <c r="N389" s="79"/>
      <c r="O389" s="102"/>
    </row>
    <row r="390" spans="1:15" s="20" customFormat="1" ht="14.4">
      <c r="A390" s="46"/>
      <c r="B390" s="45"/>
      <c r="C390" s="47"/>
      <c r="D390" s="46"/>
      <c r="E390" s="97" t="e">
        <f>+VLOOKUP(D390,POA!$A$3:$AU$103,7,FALSE)</f>
        <v>#N/A</v>
      </c>
      <c r="F390" s="97" t="e">
        <f>+VLOOKUP(D390,POA!$A$3:$AU$103,9,FALSE)</f>
        <v>#N/A</v>
      </c>
      <c r="G390" s="97" t="e">
        <f>+VLOOKUP(D390,POA!$A$3:$AU$103,3,FALSE)</f>
        <v>#N/A</v>
      </c>
      <c r="H390" s="94" t="e">
        <f>+VLOOKUP(D390,POA!$A$3:$AU$103,12,FALSE)</f>
        <v>#N/A</v>
      </c>
      <c r="I390" s="98" t="e">
        <f>+VLOOKUP(D390,POA!$A$3:$AU$103,15,FALSE)</f>
        <v>#N/A</v>
      </c>
      <c r="J390" s="94" t="e">
        <f>+VLOOKUP(D390,POA!$A$3:$AU$103,14,FALSE)</f>
        <v>#N/A</v>
      </c>
      <c r="K390" s="44"/>
      <c r="L390" s="100"/>
      <c r="M390" s="101"/>
      <c r="N390" s="79"/>
      <c r="O390" s="102"/>
    </row>
    <row r="391" spans="1:15" s="20" customFormat="1" ht="14.4">
      <c r="A391" s="46"/>
      <c r="B391" s="45"/>
      <c r="C391" s="47"/>
      <c r="D391" s="46"/>
      <c r="E391" s="97" t="e">
        <f>+VLOOKUP(D391,POA!$A$3:$AU$103,7,FALSE)</f>
        <v>#N/A</v>
      </c>
      <c r="F391" s="97" t="e">
        <f>+VLOOKUP(D391,POA!$A$3:$AU$103,9,FALSE)</f>
        <v>#N/A</v>
      </c>
      <c r="G391" s="97" t="e">
        <f>+VLOOKUP(D391,POA!$A$3:$AU$103,3,FALSE)</f>
        <v>#N/A</v>
      </c>
      <c r="H391" s="94" t="e">
        <f>+VLOOKUP(D391,POA!$A$3:$AU$103,12,FALSE)</f>
        <v>#N/A</v>
      </c>
      <c r="I391" s="98" t="e">
        <f>+VLOOKUP(D391,POA!$A$3:$AU$103,15,FALSE)</f>
        <v>#N/A</v>
      </c>
      <c r="J391" s="94" t="e">
        <f>+VLOOKUP(D391,POA!$A$3:$AU$103,14,FALSE)</f>
        <v>#N/A</v>
      </c>
      <c r="K391" s="44"/>
      <c r="L391" s="100"/>
      <c r="M391" s="101"/>
      <c r="N391" s="79"/>
      <c r="O391" s="102"/>
    </row>
    <row r="392" spans="1:15" s="20" customFormat="1" ht="14.4">
      <c r="A392" s="46"/>
      <c r="B392" s="45"/>
      <c r="C392" s="47"/>
      <c r="D392" s="46"/>
      <c r="E392" s="97" t="e">
        <f>+VLOOKUP(D392,POA!$A$3:$AU$103,7,FALSE)</f>
        <v>#N/A</v>
      </c>
      <c r="F392" s="97" t="e">
        <f>+VLOOKUP(D392,POA!$A$3:$AU$103,9,FALSE)</f>
        <v>#N/A</v>
      </c>
      <c r="G392" s="97" t="e">
        <f>+VLOOKUP(D392,POA!$A$3:$AU$103,3,FALSE)</f>
        <v>#N/A</v>
      </c>
      <c r="H392" s="94" t="e">
        <f>+VLOOKUP(D392,POA!$A$3:$AU$103,12,FALSE)</f>
        <v>#N/A</v>
      </c>
      <c r="I392" s="98" t="e">
        <f>+VLOOKUP(D392,POA!$A$3:$AU$103,15,FALSE)</f>
        <v>#N/A</v>
      </c>
      <c r="J392" s="94" t="e">
        <f>+VLOOKUP(D392,POA!$A$3:$AU$103,14,FALSE)</f>
        <v>#N/A</v>
      </c>
      <c r="K392" s="44"/>
      <c r="L392" s="100"/>
      <c r="M392" s="101"/>
      <c r="N392" s="79"/>
      <c r="O392" s="102"/>
    </row>
    <row r="393" spans="1:15" s="20" customFormat="1" ht="14.4">
      <c r="A393" s="46"/>
      <c r="B393" s="45"/>
      <c r="C393" s="47"/>
      <c r="D393" s="46"/>
      <c r="E393" s="97" t="e">
        <f>+VLOOKUP(D393,POA!$A$3:$AU$103,7,FALSE)</f>
        <v>#N/A</v>
      </c>
      <c r="F393" s="97" t="e">
        <f>+VLOOKUP(D393,POA!$A$3:$AU$103,9,FALSE)</f>
        <v>#N/A</v>
      </c>
      <c r="G393" s="97" t="e">
        <f>+VLOOKUP(D393,POA!$A$3:$AU$103,3,FALSE)</f>
        <v>#N/A</v>
      </c>
      <c r="H393" s="94" t="e">
        <f>+VLOOKUP(D393,POA!$A$3:$AU$103,12,FALSE)</f>
        <v>#N/A</v>
      </c>
      <c r="I393" s="98" t="e">
        <f>+VLOOKUP(D393,POA!$A$3:$AU$103,15,FALSE)</f>
        <v>#N/A</v>
      </c>
      <c r="J393" s="94" t="e">
        <f>+VLOOKUP(D393,POA!$A$3:$AU$103,14,FALSE)</f>
        <v>#N/A</v>
      </c>
      <c r="K393" s="44"/>
      <c r="L393" s="100"/>
      <c r="M393" s="101"/>
      <c r="N393" s="79"/>
      <c r="O393" s="102"/>
    </row>
    <row r="394" spans="1:15" s="20" customFormat="1" ht="14.4">
      <c r="A394" s="46"/>
      <c r="B394" s="45"/>
      <c r="C394" s="47"/>
      <c r="D394" s="46"/>
      <c r="E394" s="97" t="e">
        <f>+VLOOKUP(D394,POA!$A$3:$AU$103,7,FALSE)</f>
        <v>#N/A</v>
      </c>
      <c r="F394" s="97" t="e">
        <f>+VLOOKUP(D394,POA!$A$3:$AU$103,9,FALSE)</f>
        <v>#N/A</v>
      </c>
      <c r="G394" s="97" t="e">
        <f>+VLOOKUP(D394,POA!$A$3:$AU$103,3,FALSE)</f>
        <v>#N/A</v>
      </c>
      <c r="H394" s="94" t="e">
        <f>+VLOOKUP(D394,POA!$A$3:$AU$103,12,FALSE)</f>
        <v>#N/A</v>
      </c>
      <c r="I394" s="98" t="e">
        <f>+VLOOKUP(D394,POA!$A$3:$AU$103,15,FALSE)</f>
        <v>#N/A</v>
      </c>
      <c r="J394" s="94" t="e">
        <f>+VLOOKUP(D394,POA!$A$3:$AU$103,14,FALSE)</f>
        <v>#N/A</v>
      </c>
      <c r="K394" s="44"/>
      <c r="L394" s="100"/>
      <c r="M394" s="101"/>
      <c r="N394" s="79"/>
      <c r="O394" s="102"/>
    </row>
    <row r="395" spans="1:15" s="20" customFormat="1" ht="14.4">
      <c r="A395" s="46"/>
      <c r="B395" s="45"/>
      <c r="C395" s="47"/>
      <c r="D395" s="46"/>
      <c r="E395" s="97" t="e">
        <f>+VLOOKUP(D395,POA!$A$3:$AU$103,7,FALSE)</f>
        <v>#N/A</v>
      </c>
      <c r="F395" s="97" t="e">
        <f>+VLOOKUP(D395,POA!$A$3:$AU$103,9,FALSE)</f>
        <v>#N/A</v>
      </c>
      <c r="G395" s="97" t="e">
        <f>+VLOOKUP(D395,POA!$A$3:$AU$103,3,FALSE)</f>
        <v>#N/A</v>
      </c>
      <c r="H395" s="94" t="e">
        <f>+VLOOKUP(D395,POA!$A$3:$AU$103,12,FALSE)</f>
        <v>#N/A</v>
      </c>
      <c r="I395" s="98" t="e">
        <f>+VLOOKUP(D395,POA!$A$3:$AU$103,15,FALSE)</f>
        <v>#N/A</v>
      </c>
      <c r="J395" s="94" t="e">
        <f>+VLOOKUP(D395,POA!$A$3:$AU$103,14,FALSE)</f>
        <v>#N/A</v>
      </c>
      <c r="K395" s="44"/>
      <c r="L395" s="100"/>
      <c r="M395" s="101"/>
      <c r="N395" s="79"/>
      <c r="O395" s="102"/>
    </row>
    <row r="396" spans="1:15" s="20" customFormat="1" ht="14.4">
      <c r="A396" s="46"/>
      <c r="B396" s="45"/>
      <c r="C396" s="47"/>
      <c r="D396" s="46"/>
      <c r="E396" s="97" t="e">
        <f>+VLOOKUP(D396,POA!$A$3:$AU$103,7,FALSE)</f>
        <v>#N/A</v>
      </c>
      <c r="F396" s="97" t="e">
        <f>+VLOOKUP(D396,POA!$A$3:$AU$103,9,FALSE)</f>
        <v>#N/A</v>
      </c>
      <c r="G396" s="97" t="e">
        <f>+VLOOKUP(D396,POA!$A$3:$AU$103,3,FALSE)</f>
        <v>#N/A</v>
      </c>
      <c r="H396" s="94" t="e">
        <f>+VLOOKUP(D396,POA!$A$3:$AU$103,12,FALSE)</f>
        <v>#N/A</v>
      </c>
      <c r="I396" s="98" t="e">
        <f>+VLOOKUP(D396,POA!$A$3:$AU$103,15,FALSE)</f>
        <v>#N/A</v>
      </c>
      <c r="J396" s="94" t="e">
        <f>+VLOOKUP(D396,POA!$A$3:$AU$103,14,FALSE)</f>
        <v>#N/A</v>
      </c>
      <c r="K396" s="44"/>
      <c r="L396" s="100"/>
      <c r="M396" s="101"/>
      <c r="N396" s="79"/>
      <c r="O396" s="102"/>
    </row>
    <row r="397" spans="1:15" s="20" customFormat="1" ht="14.4">
      <c r="A397" s="46"/>
      <c r="B397" s="45"/>
      <c r="C397" s="47"/>
      <c r="D397" s="46"/>
      <c r="E397" s="97" t="e">
        <f>+VLOOKUP(D397,POA!$A$3:$AU$103,7,FALSE)</f>
        <v>#N/A</v>
      </c>
      <c r="F397" s="97" t="e">
        <f>+VLOOKUP(D397,POA!$A$3:$AU$103,9,FALSE)</f>
        <v>#N/A</v>
      </c>
      <c r="G397" s="97" t="e">
        <f>+VLOOKUP(D397,POA!$A$3:$AU$103,3,FALSE)</f>
        <v>#N/A</v>
      </c>
      <c r="H397" s="94" t="e">
        <f>+VLOOKUP(D397,POA!$A$3:$AU$103,12,FALSE)</f>
        <v>#N/A</v>
      </c>
      <c r="I397" s="98" t="e">
        <f>+VLOOKUP(D397,POA!$A$3:$AU$103,15,FALSE)</f>
        <v>#N/A</v>
      </c>
      <c r="J397" s="94" t="e">
        <f>+VLOOKUP(D397,POA!$A$3:$AU$103,14,FALSE)</f>
        <v>#N/A</v>
      </c>
      <c r="K397" s="44"/>
      <c r="L397" s="100"/>
      <c r="M397" s="101"/>
      <c r="N397" s="79"/>
      <c r="O397" s="102"/>
    </row>
    <row r="398" spans="1:15" s="20" customFormat="1" ht="14.4">
      <c r="A398" s="46"/>
      <c r="B398" s="45"/>
      <c r="C398" s="47"/>
      <c r="D398" s="46"/>
      <c r="E398" s="97" t="e">
        <f>+VLOOKUP(D398,POA!$A$3:$AU$103,7,FALSE)</f>
        <v>#N/A</v>
      </c>
      <c r="F398" s="97" t="e">
        <f>+VLOOKUP(D398,POA!$A$3:$AU$103,9,FALSE)</f>
        <v>#N/A</v>
      </c>
      <c r="G398" s="97" t="e">
        <f>+VLOOKUP(D398,POA!$A$3:$AU$103,3,FALSE)</f>
        <v>#N/A</v>
      </c>
      <c r="H398" s="94" t="e">
        <f>+VLOOKUP(D398,POA!$A$3:$AU$103,12,FALSE)</f>
        <v>#N/A</v>
      </c>
      <c r="I398" s="98" t="e">
        <f>+VLOOKUP(D398,POA!$A$3:$AU$103,15,FALSE)</f>
        <v>#N/A</v>
      </c>
      <c r="J398" s="94" t="e">
        <f>+VLOOKUP(D398,POA!$A$3:$AU$103,14,FALSE)</f>
        <v>#N/A</v>
      </c>
      <c r="K398" s="44"/>
      <c r="L398" s="100"/>
      <c r="M398" s="101"/>
      <c r="N398" s="79"/>
      <c r="O398" s="102"/>
    </row>
    <row r="399" spans="1:15" s="20" customFormat="1" ht="14.4">
      <c r="A399" s="46"/>
      <c r="B399" s="45"/>
      <c r="C399" s="47"/>
      <c r="D399" s="46"/>
      <c r="E399" s="97" t="e">
        <f>+VLOOKUP(D399,POA!$A$3:$AU$103,7,FALSE)</f>
        <v>#N/A</v>
      </c>
      <c r="F399" s="97" t="e">
        <f>+VLOOKUP(D399,POA!$A$3:$AU$103,9,FALSE)</f>
        <v>#N/A</v>
      </c>
      <c r="G399" s="97" t="e">
        <f>+VLOOKUP(D399,POA!$A$3:$AU$103,3,FALSE)</f>
        <v>#N/A</v>
      </c>
      <c r="H399" s="94" t="e">
        <f>+VLOOKUP(D399,POA!$A$3:$AU$103,12,FALSE)</f>
        <v>#N/A</v>
      </c>
      <c r="I399" s="98" t="e">
        <f>+VLOOKUP(D399,POA!$A$3:$AU$103,15,FALSE)</f>
        <v>#N/A</v>
      </c>
      <c r="J399" s="94" t="e">
        <f>+VLOOKUP(D399,POA!$A$3:$AU$103,14,FALSE)</f>
        <v>#N/A</v>
      </c>
      <c r="K399" s="44"/>
      <c r="L399" s="100"/>
      <c r="M399" s="101"/>
      <c r="N399" s="79"/>
      <c r="O399" s="102"/>
    </row>
    <row r="400" spans="1:15" s="20" customFormat="1" ht="14.4">
      <c r="A400" s="46"/>
      <c r="B400" s="45"/>
      <c r="C400" s="47"/>
      <c r="D400" s="46"/>
      <c r="E400" s="97" t="e">
        <f>+VLOOKUP(D400,POA!$A$3:$AU$103,7,FALSE)</f>
        <v>#N/A</v>
      </c>
      <c r="F400" s="97" t="e">
        <f>+VLOOKUP(D400,POA!$A$3:$AU$103,9,FALSE)</f>
        <v>#N/A</v>
      </c>
      <c r="G400" s="97" t="e">
        <f>+VLOOKUP(D400,POA!$A$3:$AU$103,3,FALSE)</f>
        <v>#N/A</v>
      </c>
      <c r="H400" s="94" t="e">
        <f>+VLOOKUP(D400,POA!$A$3:$AU$103,12,FALSE)</f>
        <v>#N/A</v>
      </c>
      <c r="I400" s="98" t="e">
        <f>+VLOOKUP(D400,POA!$A$3:$AU$103,15,FALSE)</f>
        <v>#N/A</v>
      </c>
      <c r="J400" s="94" t="e">
        <f>+VLOOKUP(D400,POA!$A$3:$AU$103,14,FALSE)</f>
        <v>#N/A</v>
      </c>
      <c r="K400" s="44"/>
      <c r="L400" s="100"/>
      <c r="M400" s="101"/>
      <c r="N400" s="79"/>
      <c r="O400" s="102"/>
    </row>
    <row r="401" spans="1:15" s="20" customFormat="1" ht="14.4">
      <c r="A401" s="46"/>
      <c r="B401" s="45"/>
      <c r="C401" s="47"/>
      <c r="D401" s="46"/>
      <c r="E401" s="97" t="e">
        <f>+VLOOKUP(D401,POA!$A$3:$AU$103,7,FALSE)</f>
        <v>#N/A</v>
      </c>
      <c r="F401" s="97" t="e">
        <f>+VLOOKUP(D401,POA!$A$3:$AU$103,9,FALSE)</f>
        <v>#N/A</v>
      </c>
      <c r="G401" s="97" t="e">
        <f>+VLOOKUP(D401,POA!$A$3:$AU$103,3,FALSE)</f>
        <v>#N/A</v>
      </c>
      <c r="H401" s="94" t="e">
        <f>+VLOOKUP(D401,POA!$A$3:$AU$103,12,FALSE)</f>
        <v>#N/A</v>
      </c>
      <c r="I401" s="98" t="e">
        <f>+VLOOKUP(D401,POA!$A$3:$AU$103,15,FALSE)</f>
        <v>#N/A</v>
      </c>
      <c r="J401" s="94" t="e">
        <f>+VLOOKUP(D401,POA!$A$3:$AU$103,14,FALSE)</f>
        <v>#N/A</v>
      </c>
      <c r="K401" s="44"/>
      <c r="L401" s="100"/>
      <c r="M401" s="101"/>
      <c r="N401" s="79"/>
      <c r="O401" s="102"/>
    </row>
    <row r="402" spans="1:15" s="20" customFormat="1" ht="14.4">
      <c r="A402" s="46"/>
      <c r="B402" s="45"/>
      <c r="C402" s="47"/>
      <c r="D402" s="46"/>
      <c r="E402" s="97" t="e">
        <f>+VLOOKUP(D402,POA!$A$3:$AU$103,7,FALSE)</f>
        <v>#N/A</v>
      </c>
      <c r="F402" s="97" t="e">
        <f>+VLOOKUP(D402,POA!$A$3:$AU$103,9,FALSE)</f>
        <v>#N/A</v>
      </c>
      <c r="G402" s="97" t="e">
        <f>+VLOOKUP(D402,POA!$A$3:$AU$103,3,FALSE)</f>
        <v>#N/A</v>
      </c>
      <c r="H402" s="94" t="e">
        <f>+VLOOKUP(D402,POA!$A$3:$AU$103,12,FALSE)</f>
        <v>#N/A</v>
      </c>
      <c r="I402" s="98" t="e">
        <f>+VLOOKUP(D402,POA!$A$3:$AU$103,15,FALSE)</f>
        <v>#N/A</v>
      </c>
      <c r="J402" s="94" t="e">
        <f>+VLOOKUP(D402,POA!$A$3:$AU$103,14,FALSE)</f>
        <v>#N/A</v>
      </c>
      <c r="K402" s="44"/>
      <c r="L402" s="100"/>
      <c r="M402" s="101"/>
      <c r="N402" s="79"/>
      <c r="O402" s="102"/>
    </row>
    <row r="403" spans="1:15" s="20" customFormat="1" ht="14.4">
      <c r="A403" s="46"/>
      <c r="B403" s="45"/>
      <c r="C403" s="47"/>
      <c r="D403" s="46"/>
      <c r="E403" s="97" t="e">
        <f>+VLOOKUP(D403,POA!$A$3:$AU$103,7,FALSE)</f>
        <v>#N/A</v>
      </c>
      <c r="F403" s="97" t="e">
        <f>+VLOOKUP(D403,POA!$A$3:$AU$103,9,FALSE)</f>
        <v>#N/A</v>
      </c>
      <c r="G403" s="97" t="e">
        <f>+VLOOKUP(D403,POA!$A$3:$AU$103,3,FALSE)</f>
        <v>#N/A</v>
      </c>
      <c r="H403" s="94" t="e">
        <f>+VLOOKUP(D403,POA!$A$3:$AU$103,12,FALSE)</f>
        <v>#N/A</v>
      </c>
      <c r="I403" s="98" t="e">
        <f>+VLOOKUP(D403,POA!$A$3:$AU$103,15,FALSE)</f>
        <v>#N/A</v>
      </c>
      <c r="J403" s="94" t="e">
        <f>+VLOOKUP(D403,POA!$A$3:$AU$103,14,FALSE)</f>
        <v>#N/A</v>
      </c>
      <c r="K403" s="44"/>
      <c r="L403" s="100"/>
      <c r="M403" s="101"/>
      <c r="N403" s="79"/>
      <c r="O403" s="102"/>
    </row>
    <row r="404" spans="1:15" s="20" customFormat="1" ht="14.4">
      <c r="A404" s="46"/>
      <c r="B404" s="45"/>
      <c r="C404" s="47"/>
      <c r="D404" s="46"/>
      <c r="E404" s="97" t="e">
        <f>+VLOOKUP(D404,POA!$A$3:$AU$103,7,FALSE)</f>
        <v>#N/A</v>
      </c>
      <c r="F404" s="97" t="e">
        <f>+VLOOKUP(D404,POA!$A$3:$AU$103,9,FALSE)</f>
        <v>#N/A</v>
      </c>
      <c r="G404" s="97" t="e">
        <f>+VLOOKUP(D404,POA!$A$3:$AU$103,3,FALSE)</f>
        <v>#N/A</v>
      </c>
      <c r="H404" s="94" t="e">
        <f>+VLOOKUP(D404,POA!$A$3:$AU$103,12,FALSE)</f>
        <v>#N/A</v>
      </c>
      <c r="I404" s="98" t="e">
        <f>+VLOOKUP(D404,POA!$A$3:$AU$103,15,FALSE)</f>
        <v>#N/A</v>
      </c>
      <c r="J404" s="94" t="e">
        <f>+VLOOKUP(D404,POA!$A$3:$AU$103,14,FALSE)</f>
        <v>#N/A</v>
      </c>
      <c r="K404" s="44"/>
      <c r="L404" s="100"/>
      <c r="M404" s="101"/>
      <c r="N404" s="79"/>
      <c r="O404" s="102"/>
    </row>
    <row r="405" spans="1:15" s="20" customFormat="1" ht="14.4">
      <c r="A405" s="46"/>
      <c r="B405" s="45"/>
      <c r="C405" s="47"/>
      <c r="D405" s="46"/>
      <c r="E405" s="97" t="e">
        <f>+VLOOKUP(D405,POA!$A$3:$AU$103,7,FALSE)</f>
        <v>#N/A</v>
      </c>
      <c r="F405" s="97" t="e">
        <f>+VLOOKUP(D405,POA!$A$3:$AU$103,9,FALSE)</f>
        <v>#N/A</v>
      </c>
      <c r="G405" s="97" t="e">
        <f>+VLOOKUP(D405,POA!$A$3:$AU$103,3,FALSE)</f>
        <v>#N/A</v>
      </c>
      <c r="H405" s="94" t="e">
        <f>+VLOOKUP(D405,POA!$A$3:$AU$103,12,FALSE)</f>
        <v>#N/A</v>
      </c>
      <c r="I405" s="98" t="e">
        <f>+VLOOKUP(D405,POA!$A$3:$AU$103,15,FALSE)</f>
        <v>#N/A</v>
      </c>
      <c r="J405" s="94" t="e">
        <f>+VLOOKUP(D405,POA!$A$3:$AU$103,14,FALSE)</f>
        <v>#N/A</v>
      </c>
      <c r="K405" s="44"/>
      <c r="L405" s="100"/>
      <c r="M405" s="101"/>
      <c r="N405" s="79"/>
      <c r="O405" s="102"/>
    </row>
    <row r="406" spans="1:15" s="20" customFormat="1" ht="14.4">
      <c r="A406" s="46"/>
      <c r="B406" s="45"/>
      <c r="C406" s="47"/>
      <c r="D406" s="46"/>
      <c r="E406" s="97" t="e">
        <f>+VLOOKUP(D406,POA!$A$3:$AU$103,7,FALSE)</f>
        <v>#N/A</v>
      </c>
      <c r="F406" s="97" t="e">
        <f>+VLOOKUP(D406,POA!$A$3:$AU$103,9,FALSE)</f>
        <v>#N/A</v>
      </c>
      <c r="G406" s="97" t="e">
        <f>+VLOOKUP(D406,POA!$A$3:$AU$103,3,FALSE)</f>
        <v>#N/A</v>
      </c>
      <c r="H406" s="94" t="e">
        <f>+VLOOKUP(D406,POA!$A$3:$AU$103,12,FALSE)</f>
        <v>#N/A</v>
      </c>
      <c r="I406" s="98" t="e">
        <f>+VLOOKUP(D406,POA!$A$3:$AU$103,15,FALSE)</f>
        <v>#N/A</v>
      </c>
      <c r="J406" s="94" t="e">
        <f>+VLOOKUP(D406,POA!$A$3:$AU$103,14,FALSE)</f>
        <v>#N/A</v>
      </c>
      <c r="K406" s="44"/>
      <c r="L406" s="100"/>
      <c r="M406" s="101"/>
      <c r="N406" s="79"/>
      <c r="O406" s="102"/>
    </row>
    <row r="407" spans="1:15" s="20" customFormat="1" ht="14.4">
      <c r="A407" s="46"/>
      <c r="B407" s="45"/>
      <c r="C407" s="47"/>
      <c r="D407" s="46"/>
      <c r="E407" s="97" t="e">
        <f>+VLOOKUP(D407,POA!$A$3:$AU$103,7,FALSE)</f>
        <v>#N/A</v>
      </c>
      <c r="F407" s="97" t="e">
        <f>+VLOOKUP(D407,POA!$A$3:$AU$103,9,FALSE)</f>
        <v>#N/A</v>
      </c>
      <c r="G407" s="97" t="e">
        <f>+VLOOKUP(D407,POA!$A$3:$AU$103,3,FALSE)</f>
        <v>#N/A</v>
      </c>
      <c r="H407" s="94" t="e">
        <f>+VLOOKUP(D407,POA!$A$3:$AU$103,12,FALSE)</f>
        <v>#N/A</v>
      </c>
      <c r="I407" s="98" t="e">
        <f>+VLOOKUP(D407,POA!$A$3:$AU$103,15,FALSE)</f>
        <v>#N/A</v>
      </c>
      <c r="J407" s="94" t="e">
        <f>+VLOOKUP(D407,POA!$A$3:$AU$103,14,FALSE)</f>
        <v>#N/A</v>
      </c>
      <c r="K407" s="44"/>
      <c r="L407" s="100"/>
      <c r="M407" s="101"/>
      <c r="N407" s="79"/>
      <c r="O407" s="102"/>
    </row>
    <row r="408" spans="1:15" s="20" customFormat="1" ht="14.4">
      <c r="A408" s="46"/>
      <c r="B408" s="45"/>
      <c r="C408" s="47"/>
      <c r="D408" s="46"/>
      <c r="E408" s="97" t="e">
        <f>+VLOOKUP(D408,POA!$A$3:$AU$103,7,FALSE)</f>
        <v>#N/A</v>
      </c>
      <c r="F408" s="97" t="e">
        <f>+VLOOKUP(D408,POA!$A$3:$AU$103,9,FALSE)</f>
        <v>#N/A</v>
      </c>
      <c r="G408" s="97" t="e">
        <f>+VLOOKUP(D408,POA!$A$3:$AU$103,3,FALSE)</f>
        <v>#N/A</v>
      </c>
      <c r="H408" s="94" t="e">
        <f>+VLOOKUP(D408,POA!$A$3:$AU$103,12,FALSE)</f>
        <v>#N/A</v>
      </c>
      <c r="I408" s="98" t="e">
        <f>+VLOOKUP(D408,POA!$A$3:$AU$103,15,FALSE)</f>
        <v>#N/A</v>
      </c>
      <c r="J408" s="94" t="e">
        <f>+VLOOKUP(D408,POA!$A$3:$AU$103,14,FALSE)</f>
        <v>#N/A</v>
      </c>
      <c r="K408" s="44"/>
      <c r="L408" s="100"/>
      <c r="M408" s="101"/>
      <c r="N408" s="79"/>
      <c r="O408" s="102"/>
    </row>
    <row r="409" spans="1:15" s="20" customFormat="1" ht="14.4">
      <c r="A409" s="46"/>
      <c r="B409" s="45"/>
      <c r="C409" s="47"/>
      <c r="D409" s="46"/>
      <c r="E409" s="97" t="e">
        <f>+VLOOKUP(D409,POA!$A$3:$AU$103,7,FALSE)</f>
        <v>#N/A</v>
      </c>
      <c r="F409" s="97" t="e">
        <f>+VLOOKUP(D409,POA!$A$3:$AU$103,9,FALSE)</f>
        <v>#N/A</v>
      </c>
      <c r="G409" s="97" t="e">
        <f>+VLOOKUP(D409,POA!$A$3:$AU$103,3,FALSE)</f>
        <v>#N/A</v>
      </c>
      <c r="H409" s="94" t="e">
        <f>+VLOOKUP(D409,POA!$A$3:$AU$103,12,FALSE)</f>
        <v>#N/A</v>
      </c>
      <c r="I409" s="98" t="e">
        <f>+VLOOKUP(D409,POA!$A$3:$AU$103,15,FALSE)</f>
        <v>#N/A</v>
      </c>
      <c r="J409" s="94" t="e">
        <f>+VLOOKUP(D409,POA!$A$3:$AU$103,14,FALSE)</f>
        <v>#N/A</v>
      </c>
      <c r="K409" s="44"/>
      <c r="L409" s="100"/>
      <c r="M409" s="101"/>
      <c r="N409" s="79"/>
      <c r="O409" s="102"/>
    </row>
    <row r="410" spans="1:15" s="20" customFormat="1" ht="14.4">
      <c r="A410" s="46"/>
      <c r="B410" s="45"/>
      <c r="C410" s="47"/>
      <c r="D410" s="46"/>
      <c r="E410" s="97" t="e">
        <f>+VLOOKUP(D410,POA!$A$3:$AU$103,7,FALSE)</f>
        <v>#N/A</v>
      </c>
      <c r="F410" s="97" t="e">
        <f>+VLOOKUP(D410,POA!$A$3:$AU$103,9,FALSE)</f>
        <v>#N/A</v>
      </c>
      <c r="G410" s="97" t="e">
        <f>+VLOOKUP(D410,POA!$A$3:$AU$103,3,FALSE)</f>
        <v>#N/A</v>
      </c>
      <c r="H410" s="94" t="e">
        <f>+VLOOKUP(D410,POA!$A$3:$AU$103,12,FALSE)</f>
        <v>#N/A</v>
      </c>
      <c r="I410" s="98" t="e">
        <f>+VLOOKUP(D410,POA!$A$3:$AU$103,15,FALSE)</f>
        <v>#N/A</v>
      </c>
      <c r="J410" s="94" t="e">
        <f>+VLOOKUP(D410,POA!$A$3:$AU$103,14,FALSE)</f>
        <v>#N/A</v>
      </c>
      <c r="K410" s="44"/>
      <c r="L410" s="100"/>
      <c r="M410" s="101"/>
      <c r="N410" s="79"/>
      <c r="O410" s="102"/>
    </row>
    <row r="411" spans="1:15" s="20" customFormat="1" ht="14.4">
      <c r="A411" s="46"/>
      <c r="B411" s="45"/>
      <c r="C411" s="47"/>
      <c r="D411" s="46"/>
      <c r="E411" s="97" t="e">
        <f>+VLOOKUP(D411,POA!$A$3:$AU$103,7,FALSE)</f>
        <v>#N/A</v>
      </c>
      <c r="F411" s="97" t="e">
        <f>+VLOOKUP(D411,POA!$A$3:$AU$103,9,FALSE)</f>
        <v>#N/A</v>
      </c>
      <c r="G411" s="97" t="e">
        <f>+VLOOKUP(D411,POA!$A$3:$AU$103,3,FALSE)</f>
        <v>#N/A</v>
      </c>
      <c r="H411" s="94" t="e">
        <f>+VLOOKUP(D411,POA!$A$3:$AU$103,12,FALSE)</f>
        <v>#N/A</v>
      </c>
      <c r="I411" s="98" t="e">
        <f>+VLOOKUP(D411,POA!$A$3:$AU$103,15,FALSE)</f>
        <v>#N/A</v>
      </c>
      <c r="J411" s="94" t="e">
        <f>+VLOOKUP(D411,POA!$A$3:$AU$103,14,FALSE)</f>
        <v>#N/A</v>
      </c>
      <c r="K411" s="44"/>
      <c r="L411" s="100"/>
      <c r="M411" s="101"/>
      <c r="N411" s="79"/>
      <c r="O411" s="102"/>
    </row>
    <row r="412" spans="1:15" s="20" customFormat="1" ht="14.4">
      <c r="A412" s="46"/>
      <c r="B412" s="45"/>
      <c r="C412" s="47"/>
      <c r="D412" s="46"/>
      <c r="E412" s="97" t="e">
        <f>+VLOOKUP(D412,POA!$A$3:$AU$103,7,FALSE)</f>
        <v>#N/A</v>
      </c>
      <c r="F412" s="97" t="e">
        <f>+VLOOKUP(D412,POA!$A$3:$AU$103,9,FALSE)</f>
        <v>#N/A</v>
      </c>
      <c r="G412" s="97" t="e">
        <f>+VLOOKUP(D412,POA!$A$3:$AU$103,3,FALSE)</f>
        <v>#N/A</v>
      </c>
      <c r="H412" s="94" t="e">
        <f>+VLOOKUP(D412,POA!$A$3:$AU$103,12,FALSE)</f>
        <v>#N/A</v>
      </c>
      <c r="I412" s="98" t="e">
        <f>+VLOOKUP(D412,POA!$A$3:$AU$103,15,FALSE)</f>
        <v>#N/A</v>
      </c>
      <c r="J412" s="94" t="e">
        <f>+VLOOKUP(D412,POA!$A$3:$AU$103,14,FALSE)</f>
        <v>#N/A</v>
      </c>
      <c r="K412" s="44"/>
      <c r="L412" s="100"/>
      <c r="M412" s="101"/>
      <c r="N412" s="79"/>
      <c r="O412" s="102"/>
    </row>
    <row r="413" spans="1:15" s="20" customFormat="1" ht="14.4">
      <c r="A413" s="46"/>
      <c r="B413" s="45"/>
      <c r="C413" s="47"/>
      <c r="D413" s="46"/>
      <c r="E413" s="97" t="e">
        <f>+VLOOKUP(D413,POA!$A$3:$AU$103,7,FALSE)</f>
        <v>#N/A</v>
      </c>
      <c r="F413" s="97" t="e">
        <f>+VLOOKUP(D413,POA!$A$3:$AU$103,9,FALSE)</f>
        <v>#N/A</v>
      </c>
      <c r="G413" s="97" t="e">
        <f>+VLOOKUP(D413,POA!$A$3:$AU$103,3,FALSE)</f>
        <v>#N/A</v>
      </c>
      <c r="H413" s="94" t="e">
        <f>+VLOOKUP(D413,POA!$A$3:$AU$103,12,FALSE)</f>
        <v>#N/A</v>
      </c>
      <c r="I413" s="98" t="e">
        <f>+VLOOKUP(D413,POA!$A$3:$AU$103,15,FALSE)</f>
        <v>#N/A</v>
      </c>
      <c r="J413" s="94" t="e">
        <f>+VLOOKUP(D413,POA!$A$3:$AU$103,14,FALSE)</f>
        <v>#N/A</v>
      </c>
      <c r="K413" s="44"/>
      <c r="L413" s="100"/>
      <c r="M413" s="101"/>
      <c r="N413" s="79"/>
      <c r="O413" s="102"/>
    </row>
    <row r="414" spans="1:15" s="20" customFormat="1" ht="14.4">
      <c r="A414" s="46"/>
      <c r="B414" s="45"/>
      <c r="C414" s="47"/>
      <c r="D414" s="46"/>
      <c r="E414" s="97" t="e">
        <f>+VLOOKUP(D414,POA!$A$3:$AU$103,7,FALSE)</f>
        <v>#N/A</v>
      </c>
      <c r="F414" s="97" t="e">
        <f>+VLOOKUP(D414,POA!$A$3:$AU$103,9,FALSE)</f>
        <v>#N/A</v>
      </c>
      <c r="G414" s="97" t="e">
        <f>+VLOOKUP(D414,POA!$A$3:$AU$103,3,FALSE)</f>
        <v>#N/A</v>
      </c>
      <c r="H414" s="94" t="e">
        <f>+VLOOKUP(D414,POA!$A$3:$AU$103,12,FALSE)</f>
        <v>#N/A</v>
      </c>
      <c r="I414" s="98" t="e">
        <f>+VLOOKUP(D414,POA!$A$3:$AU$103,15,FALSE)</f>
        <v>#N/A</v>
      </c>
      <c r="J414" s="94" t="e">
        <f>+VLOOKUP(D414,POA!$A$3:$AU$103,14,FALSE)</f>
        <v>#N/A</v>
      </c>
      <c r="K414" s="44"/>
      <c r="L414" s="100"/>
      <c r="M414" s="101"/>
      <c r="N414" s="79"/>
      <c r="O414" s="102"/>
    </row>
    <row r="415" spans="1:15" s="20" customFormat="1" ht="14.4">
      <c r="A415" s="46"/>
      <c r="B415" s="45"/>
      <c r="C415" s="47"/>
      <c r="D415" s="46"/>
      <c r="E415" s="97" t="e">
        <f>+VLOOKUP(D415,POA!$A$3:$AU$103,7,FALSE)</f>
        <v>#N/A</v>
      </c>
      <c r="F415" s="97" t="e">
        <f>+VLOOKUP(D415,POA!$A$3:$AU$103,9,FALSE)</f>
        <v>#N/A</v>
      </c>
      <c r="G415" s="97" t="e">
        <f>+VLOOKUP(D415,POA!$A$3:$AU$103,3,FALSE)</f>
        <v>#N/A</v>
      </c>
      <c r="H415" s="94" t="e">
        <f>+VLOOKUP(D415,POA!$A$3:$AU$103,12,FALSE)</f>
        <v>#N/A</v>
      </c>
      <c r="I415" s="98" t="e">
        <f>+VLOOKUP(D415,POA!$A$3:$AU$103,15,FALSE)</f>
        <v>#N/A</v>
      </c>
      <c r="J415" s="94" t="e">
        <f>+VLOOKUP(D415,POA!$A$3:$AU$103,14,FALSE)</f>
        <v>#N/A</v>
      </c>
      <c r="K415" s="44"/>
      <c r="L415" s="100"/>
      <c r="M415" s="101"/>
      <c r="N415" s="79"/>
      <c r="O415" s="102"/>
    </row>
    <row r="416" spans="1:15" s="20" customFormat="1" ht="14.4">
      <c r="A416" s="46"/>
      <c r="B416" s="45"/>
      <c r="C416" s="47"/>
      <c r="D416" s="46"/>
      <c r="E416" s="97" t="e">
        <f>+VLOOKUP(D416,POA!$A$3:$AU$103,7,FALSE)</f>
        <v>#N/A</v>
      </c>
      <c r="F416" s="97" t="e">
        <f>+VLOOKUP(D416,POA!$A$3:$AU$103,9,FALSE)</f>
        <v>#N/A</v>
      </c>
      <c r="G416" s="97" t="e">
        <f>+VLOOKUP(D416,POA!$A$3:$AU$103,3,FALSE)</f>
        <v>#N/A</v>
      </c>
      <c r="H416" s="94" t="e">
        <f>+VLOOKUP(D416,POA!$A$3:$AU$103,12,FALSE)</f>
        <v>#N/A</v>
      </c>
      <c r="I416" s="98" t="e">
        <f>+VLOOKUP(D416,POA!$A$3:$AU$103,15,FALSE)</f>
        <v>#N/A</v>
      </c>
      <c r="J416" s="94" t="e">
        <f>+VLOOKUP(D416,POA!$A$3:$AU$103,14,FALSE)</f>
        <v>#N/A</v>
      </c>
      <c r="K416" s="44"/>
      <c r="L416" s="100"/>
      <c r="M416" s="101"/>
      <c r="N416" s="79"/>
      <c r="O416" s="102"/>
    </row>
    <row r="417" spans="1:15" s="20" customFormat="1" ht="14.4">
      <c r="A417" s="46"/>
      <c r="B417" s="45"/>
      <c r="C417" s="47"/>
      <c r="D417" s="46"/>
      <c r="E417" s="97" t="e">
        <f>+VLOOKUP(D417,POA!$A$3:$AU$103,7,FALSE)</f>
        <v>#N/A</v>
      </c>
      <c r="F417" s="97" t="e">
        <f>+VLOOKUP(D417,POA!$A$3:$AU$103,9,FALSE)</f>
        <v>#N/A</v>
      </c>
      <c r="G417" s="97" t="e">
        <f>+VLOOKUP(D417,POA!$A$3:$AU$103,3,FALSE)</f>
        <v>#N/A</v>
      </c>
      <c r="H417" s="94" t="e">
        <f>+VLOOKUP(D417,POA!$A$3:$AU$103,12,FALSE)</f>
        <v>#N/A</v>
      </c>
      <c r="I417" s="98" t="e">
        <f>+VLOOKUP(D417,POA!$A$3:$AU$103,15,FALSE)</f>
        <v>#N/A</v>
      </c>
      <c r="J417" s="94" t="e">
        <f>+VLOOKUP(D417,POA!$A$3:$AU$103,14,FALSE)</f>
        <v>#N/A</v>
      </c>
      <c r="K417" s="44"/>
      <c r="L417" s="100"/>
      <c r="M417" s="101"/>
      <c r="N417" s="79"/>
      <c r="O417" s="102"/>
    </row>
    <row r="418" spans="1:15" s="20" customFormat="1" ht="14.4">
      <c r="A418" s="46"/>
      <c r="B418" s="45"/>
      <c r="C418" s="47"/>
      <c r="D418" s="46"/>
      <c r="E418" s="97" t="e">
        <f>+VLOOKUP(D418,POA!$A$3:$AU$103,7,FALSE)</f>
        <v>#N/A</v>
      </c>
      <c r="F418" s="97" t="e">
        <f>+VLOOKUP(D418,POA!$A$3:$AU$103,9,FALSE)</f>
        <v>#N/A</v>
      </c>
      <c r="G418" s="97" t="e">
        <f>+VLOOKUP(D418,POA!$A$3:$AU$103,3,FALSE)</f>
        <v>#N/A</v>
      </c>
      <c r="H418" s="94" t="e">
        <f>+VLOOKUP(D418,POA!$A$3:$AU$103,12,FALSE)</f>
        <v>#N/A</v>
      </c>
      <c r="I418" s="98" t="e">
        <f>+VLOOKUP(D418,POA!$A$3:$AU$103,15,FALSE)</f>
        <v>#N/A</v>
      </c>
      <c r="J418" s="94" t="e">
        <f>+VLOOKUP(D418,POA!$A$3:$AU$103,14,FALSE)</f>
        <v>#N/A</v>
      </c>
      <c r="K418" s="44"/>
      <c r="L418" s="100"/>
      <c r="M418" s="101"/>
      <c r="N418" s="79"/>
      <c r="O418" s="102"/>
    </row>
    <row r="419" spans="1:15" s="20" customFormat="1" ht="14.4">
      <c r="A419" s="46"/>
      <c r="B419" s="45"/>
      <c r="C419" s="47"/>
      <c r="D419" s="46"/>
      <c r="E419" s="97" t="e">
        <f>+VLOOKUP(D419,POA!$A$3:$AU$103,7,FALSE)</f>
        <v>#N/A</v>
      </c>
      <c r="F419" s="97" t="e">
        <f>+VLOOKUP(D419,POA!$A$3:$AU$103,9,FALSE)</f>
        <v>#N/A</v>
      </c>
      <c r="G419" s="97" t="e">
        <f>+VLOOKUP(D419,POA!$A$3:$AU$103,3,FALSE)</f>
        <v>#N/A</v>
      </c>
      <c r="H419" s="94" t="e">
        <f>+VLOOKUP(D419,POA!$A$3:$AU$103,12,FALSE)</f>
        <v>#N/A</v>
      </c>
      <c r="I419" s="98" t="e">
        <f>+VLOOKUP(D419,POA!$A$3:$AU$103,15,FALSE)</f>
        <v>#N/A</v>
      </c>
      <c r="J419" s="94" t="e">
        <f>+VLOOKUP(D419,POA!$A$3:$AU$103,14,FALSE)</f>
        <v>#N/A</v>
      </c>
      <c r="K419" s="44"/>
      <c r="L419" s="100"/>
      <c r="M419" s="101"/>
      <c r="N419" s="79"/>
      <c r="O419" s="102"/>
    </row>
    <row r="420" spans="1:15" s="20" customFormat="1" ht="14.4">
      <c r="A420" s="46"/>
      <c r="B420" s="45"/>
      <c r="C420" s="47"/>
      <c r="D420" s="46"/>
      <c r="E420" s="97" t="e">
        <f>+VLOOKUP(D420,POA!$A$3:$AU$103,7,FALSE)</f>
        <v>#N/A</v>
      </c>
      <c r="F420" s="97" t="e">
        <f>+VLOOKUP(D420,POA!$A$3:$AU$103,9,FALSE)</f>
        <v>#N/A</v>
      </c>
      <c r="G420" s="97" t="e">
        <f>+VLOOKUP(D420,POA!$A$3:$AU$103,3,FALSE)</f>
        <v>#N/A</v>
      </c>
      <c r="H420" s="94" t="e">
        <f>+VLOOKUP(D420,POA!$A$3:$AU$103,12,FALSE)</f>
        <v>#N/A</v>
      </c>
      <c r="I420" s="98" t="e">
        <f>+VLOOKUP(D420,POA!$A$3:$AU$103,15,FALSE)</f>
        <v>#N/A</v>
      </c>
      <c r="J420" s="94" t="e">
        <f>+VLOOKUP(D420,POA!$A$3:$AU$103,14,FALSE)</f>
        <v>#N/A</v>
      </c>
      <c r="K420" s="44"/>
      <c r="L420" s="100"/>
      <c r="M420" s="101"/>
      <c r="N420" s="79"/>
      <c r="O420" s="102"/>
    </row>
    <row r="421" spans="1:15" s="20" customFormat="1" ht="14.4">
      <c r="A421" s="46"/>
      <c r="B421" s="45"/>
      <c r="C421" s="47"/>
      <c r="D421" s="46"/>
      <c r="E421" s="97" t="e">
        <f>+VLOOKUP(D421,POA!$A$3:$AU$103,7,FALSE)</f>
        <v>#N/A</v>
      </c>
      <c r="F421" s="97" t="e">
        <f>+VLOOKUP(D421,POA!$A$3:$AU$103,9,FALSE)</f>
        <v>#N/A</v>
      </c>
      <c r="G421" s="97" t="e">
        <f>+VLOOKUP(D421,POA!$A$3:$AU$103,3,FALSE)</f>
        <v>#N/A</v>
      </c>
      <c r="H421" s="94" t="e">
        <f>+VLOOKUP(D421,POA!$A$3:$AU$103,12,FALSE)</f>
        <v>#N/A</v>
      </c>
      <c r="I421" s="98" t="e">
        <f>+VLOOKUP(D421,POA!$A$3:$AU$103,15,FALSE)</f>
        <v>#N/A</v>
      </c>
      <c r="J421" s="94" t="e">
        <f>+VLOOKUP(D421,POA!$A$3:$AU$103,14,FALSE)</f>
        <v>#N/A</v>
      </c>
      <c r="K421" s="44"/>
      <c r="L421" s="100"/>
      <c r="M421" s="101"/>
      <c r="N421" s="79"/>
      <c r="O421" s="102"/>
    </row>
    <row r="422" spans="1:15" s="20" customFormat="1" ht="14.4">
      <c r="A422" s="46"/>
      <c r="B422" s="45"/>
      <c r="C422" s="47"/>
      <c r="D422" s="46"/>
      <c r="E422" s="97" t="e">
        <f>+VLOOKUP(D422,POA!$A$3:$AU$103,7,FALSE)</f>
        <v>#N/A</v>
      </c>
      <c r="F422" s="97" t="e">
        <f>+VLOOKUP(D422,POA!$A$3:$AU$103,9,FALSE)</f>
        <v>#N/A</v>
      </c>
      <c r="G422" s="97" t="e">
        <f>+VLOOKUP(D422,POA!$A$3:$AU$103,3,FALSE)</f>
        <v>#N/A</v>
      </c>
      <c r="H422" s="94" t="e">
        <f>+VLOOKUP(D422,POA!$A$3:$AU$103,12,FALSE)</f>
        <v>#N/A</v>
      </c>
      <c r="I422" s="98" t="e">
        <f>+VLOOKUP(D422,POA!$A$3:$AU$103,15,FALSE)</f>
        <v>#N/A</v>
      </c>
      <c r="J422" s="94" t="e">
        <f>+VLOOKUP(D422,POA!$A$3:$AU$103,14,FALSE)</f>
        <v>#N/A</v>
      </c>
      <c r="K422" s="44"/>
      <c r="L422" s="100"/>
      <c r="M422" s="101"/>
      <c r="N422" s="79"/>
      <c r="O422" s="102"/>
    </row>
    <row r="423" spans="1:15" s="20" customFormat="1" ht="14.4">
      <c r="A423" s="46"/>
      <c r="B423" s="45"/>
      <c r="C423" s="47"/>
      <c r="D423" s="46"/>
      <c r="E423" s="97" t="e">
        <f>+VLOOKUP(D423,POA!$A$3:$AU$103,7,FALSE)</f>
        <v>#N/A</v>
      </c>
      <c r="F423" s="97" t="e">
        <f>+VLOOKUP(D423,POA!$A$3:$AU$103,9,FALSE)</f>
        <v>#N/A</v>
      </c>
      <c r="G423" s="97" t="e">
        <f>+VLOOKUP(D423,POA!$A$3:$AU$103,3,FALSE)</f>
        <v>#N/A</v>
      </c>
      <c r="H423" s="94" t="e">
        <f>+VLOOKUP(D423,POA!$A$3:$AU$103,12,FALSE)</f>
        <v>#N/A</v>
      </c>
      <c r="I423" s="98" t="e">
        <f>+VLOOKUP(D423,POA!$A$3:$AU$103,15,FALSE)</f>
        <v>#N/A</v>
      </c>
      <c r="J423" s="94" t="e">
        <f>+VLOOKUP(D423,POA!$A$3:$AU$103,14,FALSE)</f>
        <v>#N/A</v>
      </c>
      <c r="K423" s="44"/>
      <c r="L423" s="100"/>
      <c r="M423" s="101"/>
      <c r="N423" s="79"/>
      <c r="O423" s="102"/>
    </row>
    <row r="424" spans="1:15" s="20" customFormat="1" ht="14.4">
      <c r="A424" s="46"/>
      <c r="B424" s="45"/>
      <c r="C424" s="47"/>
      <c r="D424" s="46"/>
      <c r="E424" s="97" t="e">
        <f>+VLOOKUP(D424,POA!$A$3:$AU$103,7,FALSE)</f>
        <v>#N/A</v>
      </c>
      <c r="F424" s="97" t="e">
        <f>+VLOOKUP(D424,POA!$A$3:$AU$103,9,FALSE)</f>
        <v>#N/A</v>
      </c>
      <c r="G424" s="97" t="e">
        <f>+VLOOKUP(D424,POA!$A$3:$AU$103,3,FALSE)</f>
        <v>#N/A</v>
      </c>
      <c r="H424" s="94" t="e">
        <f>+VLOOKUP(D424,POA!$A$3:$AU$103,12,FALSE)</f>
        <v>#N/A</v>
      </c>
      <c r="I424" s="98" t="e">
        <f>+VLOOKUP(D424,POA!$A$3:$AU$103,15,FALSE)</f>
        <v>#N/A</v>
      </c>
      <c r="J424" s="94" t="e">
        <f>+VLOOKUP(D424,POA!$A$3:$AU$103,14,FALSE)</f>
        <v>#N/A</v>
      </c>
      <c r="K424" s="44"/>
      <c r="L424" s="100"/>
      <c r="M424" s="101"/>
      <c r="N424" s="79"/>
      <c r="O424" s="102"/>
    </row>
    <row r="425" spans="1:15" s="20" customFormat="1" ht="14.4">
      <c r="A425" s="46"/>
      <c r="B425" s="45"/>
      <c r="C425" s="47"/>
      <c r="D425" s="46"/>
      <c r="E425" s="97" t="e">
        <f>+VLOOKUP(D425,POA!$A$3:$AU$103,7,FALSE)</f>
        <v>#N/A</v>
      </c>
      <c r="F425" s="97" t="e">
        <f>+VLOOKUP(D425,POA!$A$3:$AU$103,9,FALSE)</f>
        <v>#N/A</v>
      </c>
      <c r="G425" s="97" t="e">
        <f>+VLOOKUP(D425,POA!$A$3:$AU$103,3,FALSE)</f>
        <v>#N/A</v>
      </c>
      <c r="H425" s="94" t="e">
        <f>+VLOOKUP(D425,POA!$A$3:$AU$103,12,FALSE)</f>
        <v>#N/A</v>
      </c>
      <c r="I425" s="98" t="e">
        <f>+VLOOKUP(D425,POA!$A$3:$AU$103,15,FALSE)</f>
        <v>#N/A</v>
      </c>
      <c r="J425" s="94" t="e">
        <f>+VLOOKUP(D425,POA!$A$3:$AU$103,14,FALSE)</f>
        <v>#N/A</v>
      </c>
      <c r="K425" s="44"/>
      <c r="L425" s="100"/>
      <c r="M425" s="101"/>
      <c r="N425" s="79"/>
      <c r="O425" s="102"/>
    </row>
    <row r="426" spans="1:15" s="20" customFormat="1" ht="14.4">
      <c r="A426" s="46"/>
      <c r="B426" s="45"/>
      <c r="C426" s="47"/>
      <c r="D426" s="46"/>
      <c r="E426" s="97" t="e">
        <f>+VLOOKUP(D426,POA!$A$3:$AU$103,7,FALSE)</f>
        <v>#N/A</v>
      </c>
      <c r="F426" s="97" t="e">
        <f>+VLOOKUP(D426,POA!$A$3:$AU$103,9,FALSE)</f>
        <v>#N/A</v>
      </c>
      <c r="G426" s="97" t="e">
        <f>+VLOOKUP(D426,POA!$A$3:$AU$103,3,FALSE)</f>
        <v>#N/A</v>
      </c>
      <c r="H426" s="94" t="e">
        <f>+VLOOKUP(D426,POA!$A$3:$AU$103,12,FALSE)</f>
        <v>#N/A</v>
      </c>
      <c r="I426" s="98" t="e">
        <f>+VLOOKUP(D426,POA!$A$3:$AU$103,15,FALSE)</f>
        <v>#N/A</v>
      </c>
      <c r="J426" s="94" t="e">
        <f>+VLOOKUP(D426,POA!$A$3:$AU$103,14,FALSE)</f>
        <v>#N/A</v>
      </c>
      <c r="K426" s="44"/>
      <c r="L426" s="100"/>
      <c r="M426" s="101"/>
      <c r="N426" s="79"/>
      <c r="O426" s="102"/>
    </row>
    <row r="427" spans="1:15" s="20" customFormat="1" ht="14.4">
      <c r="A427" s="46"/>
      <c r="B427" s="45"/>
      <c r="C427" s="47"/>
      <c r="D427" s="46"/>
      <c r="E427" s="97" t="e">
        <f>+VLOOKUP(D427,POA!$A$3:$AU$103,7,FALSE)</f>
        <v>#N/A</v>
      </c>
      <c r="F427" s="97" t="e">
        <f>+VLOOKUP(D427,POA!$A$3:$AU$103,9,FALSE)</f>
        <v>#N/A</v>
      </c>
      <c r="G427" s="97" t="e">
        <f>+VLOOKUP(D427,POA!$A$3:$AU$103,3,FALSE)</f>
        <v>#N/A</v>
      </c>
      <c r="H427" s="94" t="e">
        <f>+VLOOKUP(D427,POA!$A$3:$AU$103,12,FALSE)</f>
        <v>#N/A</v>
      </c>
      <c r="I427" s="98" t="e">
        <f>+VLOOKUP(D427,POA!$A$3:$AU$103,15,FALSE)</f>
        <v>#N/A</v>
      </c>
      <c r="J427" s="94" t="e">
        <f>+VLOOKUP(D427,POA!$A$3:$AU$103,14,FALSE)</f>
        <v>#N/A</v>
      </c>
      <c r="K427" s="44"/>
      <c r="L427" s="100"/>
      <c r="M427" s="101"/>
      <c r="N427" s="79"/>
      <c r="O427" s="102"/>
    </row>
    <row r="428" spans="1:15" s="20" customFormat="1" ht="14.4">
      <c r="A428" s="46"/>
      <c r="B428" s="45"/>
      <c r="C428" s="47"/>
      <c r="D428" s="46"/>
      <c r="E428" s="97" t="e">
        <f>+VLOOKUP(D428,POA!$A$3:$AU$103,7,FALSE)</f>
        <v>#N/A</v>
      </c>
      <c r="F428" s="97" t="e">
        <f>+VLOOKUP(D428,POA!$A$3:$AU$103,9,FALSE)</f>
        <v>#N/A</v>
      </c>
      <c r="G428" s="97" t="e">
        <f>+VLOOKUP(D428,POA!$A$3:$AU$103,3,FALSE)</f>
        <v>#N/A</v>
      </c>
      <c r="H428" s="94" t="e">
        <f>+VLOOKUP(D428,POA!$A$3:$AU$103,12,FALSE)</f>
        <v>#N/A</v>
      </c>
      <c r="I428" s="98" t="e">
        <f>+VLOOKUP(D428,POA!$A$3:$AU$103,15,FALSE)</f>
        <v>#N/A</v>
      </c>
      <c r="J428" s="94" t="e">
        <f>+VLOOKUP(D428,POA!$A$3:$AU$103,14,FALSE)</f>
        <v>#N/A</v>
      </c>
      <c r="K428" s="44"/>
      <c r="L428" s="100"/>
      <c r="M428" s="101"/>
      <c r="N428" s="79"/>
      <c r="O428" s="102"/>
    </row>
    <row r="429" spans="1:15" s="20" customFormat="1" ht="14.4">
      <c r="A429" s="46"/>
      <c r="B429" s="45"/>
      <c r="C429" s="47"/>
      <c r="D429" s="46"/>
      <c r="E429" s="97" t="e">
        <f>+VLOOKUP(D429,POA!$A$3:$AU$103,7,FALSE)</f>
        <v>#N/A</v>
      </c>
      <c r="F429" s="97" t="e">
        <f>+VLOOKUP(D429,POA!$A$3:$AU$103,9,FALSE)</f>
        <v>#N/A</v>
      </c>
      <c r="G429" s="97" t="e">
        <f>+VLOOKUP(D429,POA!$A$3:$AU$103,3,FALSE)</f>
        <v>#N/A</v>
      </c>
      <c r="H429" s="94" t="e">
        <f>+VLOOKUP(D429,POA!$A$3:$AU$103,12,FALSE)</f>
        <v>#N/A</v>
      </c>
      <c r="I429" s="98" t="e">
        <f>+VLOOKUP(D429,POA!$A$3:$AU$103,15,FALSE)</f>
        <v>#N/A</v>
      </c>
      <c r="J429" s="94" t="e">
        <f>+VLOOKUP(D429,POA!$A$3:$AU$103,14,FALSE)</f>
        <v>#N/A</v>
      </c>
      <c r="K429" s="44"/>
      <c r="L429" s="100"/>
      <c r="M429" s="101"/>
      <c r="N429" s="79"/>
      <c r="O429" s="102"/>
    </row>
    <row r="430" spans="1:15" s="20" customFormat="1" ht="14.4">
      <c r="A430" s="46"/>
      <c r="B430" s="45"/>
      <c r="C430" s="47"/>
      <c r="D430" s="46"/>
      <c r="E430" s="97" t="e">
        <f>+VLOOKUP(D430,POA!$A$3:$AU$103,7,FALSE)</f>
        <v>#N/A</v>
      </c>
      <c r="F430" s="97" t="e">
        <f>+VLOOKUP(D430,POA!$A$3:$AU$103,9,FALSE)</f>
        <v>#N/A</v>
      </c>
      <c r="G430" s="97" t="e">
        <f>+VLOOKUP(D430,POA!$A$3:$AU$103,3,FALSE)</f>
        <v>#N/A</v>
      </c>
      <c r="H430" s="94" t="e">
        <f>+VLOOKUP(D430,POA!$A$3:$AU$103,12,FALSE)</f>
        <v>#N/A</v>
      </c>
      <c r="I430" s="98" t="e">
        <f>+VLOOKUP(D430,POA!$A$3:$AU$103,15,FALSE)</f>
        <v>#N/A</v>
      </c>
      <c r="J430" s="94" t="e">
        <f>+VLOOKUP(D430,POA!$A$3:$AU$103,14,FALSE)</f>
        <v>#N/A</v>
      </c>
      <c r="K430" s="44"/>
      <c r="L430" s="100"/>
      <c r="M430" s="101"/>
      <c r="N430" s="79"/>
      <c r="O430" s="102"/>
    </row>
    <row r="431" spans="1:15" s="20" customFormat="1" ht="14.4">
      <c r="A431" s="46"/>
      <c r="B431" s="45"/>
      <c r="C431" s="47"/>
      <c r="D431" s="46"/>
      <c r="E431" s="97" t="e">
        <f>+VLOOKUP(D431,POA!$A$3:$AU$103,7,FALSE)</f>
        <v>#N/A</v>
      </c>
      <c r="F431" s="97" t="e">
        <f>+VLOOKUP(D431,POA!$A$3:$AU$103,9,FALSE)</f>
        <v>#N/A</v>
      </c>
      <c r="G431" s="97" t="e">
        <f>+VLOOKUP(D431,POA!$A$3:$AU$103,3,FALSE)</f>
        <v>#N/A</v>
      </c>
      <c r="H431" s="94" t="e">
        <f>+VLOOKUP(D431,POA!$A$3:$AU$103,12,FALSE)</f>
        <v>#N/A</v>
      </c>
      <c r="I431" s="98" t="e">
        <f>+VLOOKUP(D431,POA!$A$3:$AU$103,15,FALSE)</f>
        <v>#N/A</v>
      </c>
      <c r="J431" s="94" t="e">
        <f>+VLOOKUP(D431,POA!$A$3:$AU$103,14,FALSE)</f>
        <v>#N/A</v>
      </c>
      <c r="K431" s="44"/>
      <c r="L431" s="100"/>
      <c r="M431" s="101"/>
      <c r="N431" s="79"/>
      <c r="O431" s="102"/>
    </row>
    <row r="432" spans="1:15" s="20" customFormat="1" ht="14.4">
      <c r="A432" s="46"/>
      <c r="B432" s="45"/>
      <c r="C432" s="47"/>
      <c r="D432" s="46"/>
      <c r="E432" s="97" t="e">
        <f>+VLOOKUP(D432,POA!$A$3:$AU$103,7,FALSE)</f>
        <v>#N/A</v>
      </c>
      <c r="F432" s="97" t="e">
        <f>+VLOOKUP(D432,POA!$A$3:$AU$103,9,FALSE)</f>
        <v>#N/A</v>
      </c>
      <c r="G432" s="97" t="e">
        <f>+VLOOKUP(D432,POA!$A$3:$AU$103,3,FALSE)</f>
        <v>#N/A</v>
      </c>
      <c r="H432" s="94" t="e">
        <f>+VLOOKUP(D432,POA!$A$3:$AU$103,12,FALSE)</f>
        <v>#N/A</v>
      </c>
      <c r="I432" s="98" t="e">
        <f>+VLOOKUP(D432,POA!$A$3:$AU$103,15,FALSE)</f>
        <v>#N/A</v>
      </c>
      <c r="J432" s="94" t="e">
        <f>+VLOOKUP(D432,POA!$A$3:$AU$103,14,FALSE)</f>
        <v>#N/A</v>
      </c>
      <c r="K432" s="44"/>
      <c r="L432" s="100"/>
      <c r="M432" s="101"/>
      <c r="N432" s="79"/>
      <c r="O432" s="102"/>
    </row>
    <row r="433" spans="1:15" s="20" customFormat="1" ht="14.4">
      <c r="A433" s="46"/>
      <c r="B433" s="45"/>
      <c r="C433" s="47"/>
      <c r="D433" s="46"/>
      <c r="E433" s="97" t="e">
        <f>+VLOOKUP(D433,POA!$A$3:$AU$103,7,FALSE)</f>
        <v>#N/A</v>
      </c>
      <c r="F433" s="97" t="e">
        <f>+VLOOKUP(D433,POA!$A$3:$AU$103,9,FALSE)</f>
        <v>#N/A</v>
      </c>
      <c r="G433" s="97" t="e">
        <f>+VLOOKUP(D433,POA!$A$3:$AU$103,3,FALSE)</f>
        <v>#N/A</v>
      </c>
      <c r="H433" s="94" t="e">
        <f>+VLOOKUP(D433,POA!$A$3:$AU$103,12,FALSE)</f>
        <v>#N/A</v>
      </c>
      <c r="I433" s="98" t="e">
        <f>+VLOOKUP(D433,POA!$A$3:$AU$103,15,FALSE)</f>
        <v>#N/A</v>
      </c>
      <c r="J433" s="94" t="e">
        <f>+VLOOKUP(D433,POA!$A$3:$AU$103,14,FALSE)</f>
        <v>#N/A</v>
      </c>
      <c r="K433" s="44"/>
      <c r="L433" s="100"/>
      <c r="M433" s="101"/>
      <c r="N433" s="79"/>
      <c r="O433" s="102"/>
    </row>
    <row r="434" spans="1:15" s="20" customFormat="1" ht="14.4">
      <c r="A434" s="46"/>
      <c r="B434" s="45"/>
      <c r="C434" s="47"/>
      <c r="D434" s="46"/>
      <c r="E434" s="97" t="e">
        <f>+VLOOKUP(D434,POA!$A$3:$AU$103,7,FALSE)</f>
        <v>#N/A</v>
      </c>
      <c r="F434" s="97" t="e">
        <f>+VLOOKUP(D434,POA!$A$3:$AU$103,9,FALSE)</f>
        <v>#N/A</v>
      </c>
      <c r="G434" s="97" t="e">
        <f>+VLOOKUP(D434,POA!$A$3:$AU$103,3,FALSE)</f>
        <v>#N/A</v>
      </c>
      <c r="H434" s="94" t="e">
        <f>+VLOOKUP(D434,POA!$A$3:$AU$103,12,FALSE)</f>
        <v>#N/A</v>
      </c>
      <c r="I434" s="98" t="e">
        <f>+VLOOKUP(D434,POA!$A$3:$AU$103,15,FALSE)</f>
        <v>#N/A</v>
      </c>
      <c r="J434" s="94" t="e">
        <f>+VLOOKUP(D434,POA!$A$3:$AU$103,14,FALSE)</f>
        <v>#N/A</v>
      </c>
      <c r="K434" s="44"/>
      <c r="L434" s="100"/>
      <c r="M434" s="101"/>
      <c r="N434" s="79"/>
      <c r="O434" s="102"/>
    </row>
    <row r="435" spans="1:15" s="20" customFormat="1" ht="14.4">
      <c r="A435" s="46"/>
      <c r="B435" s="45"/>
      <c r="C435" s="47"/>
      <c r="D435" s="46"/>
      <c r="E435" s="97" t="e">
        <f>+VLOOKUP(D435,POA!$A$3:$AU$103,7,FALSE)</f>
        <v>#N/A</v>
      </c>
      <c r="F435" s="97" t="e">
        <f>+VLOOKUP(D435,POA!$A$3:$AU$103,9,FALSE)</f>
        <v>#N/A</v>
      </c>
      <c r="G435" s="97" t="e">
        <f>+VLOOKUP(D435,POA!$A$3:$AU$103,3,FALSE)</f>
        <v>#N/A</v>
      </c>
      <c r="H435" s="94" t="e">
        <f>+VLOOKUP(D435,POA!$A$3:$AU$103,12,FALSE)</f>
        <v>#N/A</v>
      </c>
      <c r="I435" s="98" t="e">
        <f>+VLOOKUP(D435,POA!$A$3:$AU$103,15,FALSE)</f>
        <v>#N/A</v>
      </c>
      <c r="J435" s="94" t="e">
        <f>+VLOOKUP(D435,POA!$A$3:$AU$103,14,FALSE)</f>
        <v>#N/A</v>
      </c>
      <c r="K435" s="44"/>
      <c r="L435" s="100"/>
      <c r="M435" s="101"/>
      <c r="N435" s="79"/>
      <c r="O435" s="102"/>
    </row>
    <row r="436" spans="1:15" s="20" customFormat="1" ht="14.4">
      <c r="A436" s="46"/>
      <c r="B436" s="45"/>
      <c r="C436" s="47"/>
      <c r="D436" s="46"/>
      <c r="E436" s="97" t="e">
        <f>+VLOOKUP(D436,POA!$A$3:$AU$103,7,FALSE)</f>
        <v>#N/A</v>
      </c>
      <c r="F436" s="97" t="e">
        <f>+VLOOKUP(D436,POA!$A$3:$AU$103,9,FALSE)</f>
        <v>#N/A</v>
      </c>
      <c r="G436" s="97" t="e">
        <f>+VLOOKUP(D436,POA!$A$3:$AU$103,3,FALSE)</f>
        <v>#N/A</v>
      </c>
      <c r="H436" s="94" t="e">
        <f>+VLOOKUP(D436,POA!$A$3:$AU$103,12,FALSE)</f>
        <v>#N/A</v>
      </c>
      <c r="I436" s="98" t="e">
        <f>+VLOOKUP(D436,POA!$A$3:$AU$103,15,FALSE)</f>
        <v>#N/A</v>
      </c>
      <c r="J436" s="94" t="e">
        <f>+VLOOKUP(D436,POA!$A$3:$AU$103,14,FALSE)</f>
        <v>#N/A</v>
      </c>
      <c r="K436" s="44"/>
      <c r="L436" s="100"/>
      <c r="M436" s="101"/>
      <c r="N436" s="79"/>
      <c r="O436" s="102"/>
    </row>
    <row r="437" spans="1:15" s="20" customFormat="1" ht="14.4">
      <c r="A437" s="46"/>
      <c r="B437" s="45"/>
      <c r="C437" s="47"/>
      <c r="D437" s="46"/>
      <c r="E437" s="97" t="e">
        <f>+VLOOKUP(D437,POA!$A$3:$AU$103,7,FALSE)</f>
        <v>#N/A</v>
      </c>
      <c r="F437" s="97" t="e">
        <f>+VLOOKUP(D437,POA!$A$3:$AU$103,9,FALSE)</f>
        <v>#N/A</v>
      </c>
      <c r="G437" s="97" t="e">
        <f>+VLOOKUP(D437,POA!$A$3:$AU$103,3,FALSE)</f>
        <v>#N/A</v>
      </c>
      <c r="H437" s="94" t="e">
        <f>+VLOOKUP(D437,POA!$A$3:$AU$103,12,FALSE)</f>
        <v>#N/A</v>
      </c>
      <c r="I437" s="98" t="e">
        <f>+VLOOKUP(D437,POA!$A$3:$AU$103,15,FALSE)</f>
        <v>#N/A</v>
      </c>
      <c r="J437" s="94" t="e">
        <f>+VLOOKUP(D437,POA!$A$3:$AU$103,14,FALSE)</f>
        <v>#N/A</v>
      </c>
      <c r="K437" s="44"/>
      <c r="L437" s="100"/>
      <c r="M437" s="101"/>
      <c r="N437" s="79"/>
      <c r="O437" s="102"/>
    </row>
    <row r="438" spans="1:15" s="20" customFormat="1" ht="14.4">
      <c r="A438" s="46"/>
      <c r="B438" s="45"/>
      <c r="C438" s="47"/>
      <c r="D438" s="46"/>
      <c r="E438" s="97" t="e">
        <f>+VLOOKUP(D438,POA!$A$3:$AU$103,7,FALSE)</f>
        <v>#N/A</v>
      </c>
      <c r="F438" s="97" t="e">
        <f>+VLOOKUP(D438,POA!$A$3:$AU$103,9,FALSE)</f>
        <v>#N/A</v>
      </c>
      <c r="G438" s="97" t="e">
        <f>+VLOOKUP(D438,POA!$A$3:$AU$103,3,FALSE)</f>
        <v>#N/A</v>
      </c>
      <c r="H438" s="94" t="e">
        <f>+VLOOKUP(D438,POA!$A$3:$AU$103,12,FALSE)</f>
        <v>#N/A</v>
      </c>
      <c r="I438" s="98" t="e">
        <f>+VLOOKUP(D438,POA!$A$3:$AU$103,15,FALSE)</f>
        <v>#N/A</v>
      </c>
      <c r="J438" s="94" t="e">
        <f>+VLOOKUP(D438,POA!$A$3:$AU$103,14,FALSE)</f>
        <v>#N/A</v>
      </c>
      <c r="K438" s="44"/>
      <c r="L438" s="100"/>
      <c r="M438" s="101"/>
      <c r="N438" s="79"/>
      <c r="O438" s="102"/>
    </row>
    <row r="439" spans="1:15" s="20" customFormat="1" ht="14.4">
      <c r="A439" s="46"/>
      <c r="B439" s="45"/>
      <c r="C439" s="47"/>
      <c r="D439" s="46"/>
      <c r="E439" s="97" t="e">
        <f>+VLOOKUP(D439,POA!$A$3:$AU$103,7,FALSE)</f>
        <v>#N/A</v>
      </c>
      <c r="F439" s="97" t="e">
        <f>+VLOOKUP(D439,POA!$A$3:$AU$103,9,FALSE)</f>
        <v>#N/A</v>
      </c>
      <c r="G439" s="97" t="e">
        <f>+VLOOKUP(D439,POA!$A$3:$AU$103,3,FALSE)</f>
        <v>#N/A</v>
      </c>
      <c r="H439" s="94" t="e">
        <f>+VLOOKUP(D439,POA!$A$3:$AU$103,12,FALSE)</f>
        <v>#N/A</v>
      </c>
      <c r="I439" s="98" t="e">
        <f>+VLOOKUP(D439,POA!$A$3:$AU$103,15,FALSE)</f>
        <v>#N/A</v>
      </c>
      <c r="J439" s="94" t="e">
        <f>+VLOOKUP(D439,POA!$A$3:$AU$103,14,FALSE)</f>
        <v>#N/A</v>
      </c>
      <c r="K439" s="44"/>
      <c r="L439" s="100"/>
      <c r="M439" s="101"/>
      <c r="N439" s="79"/>
      <c r="O439" s="102"/>
    </row>
    <row r="440" spans="1:15" s="20" customFormat="1" ht="14.4">
      <c r="A440" s="46"/>
      <c r="B440" s="45"/>
      <c r="C440" s="47"/>
      <c r="D440" s="46"/>
      <c r="E440" s="97" t="e">
        <f>+VLOOKUP(D440,POA!$A$3:$AU$103,7,FALSE)</f>
        <v>#N/A</v>
      </c>
      <c r="F440" s="97" t="e">
        <f>+VLOOKUP(D440,POA!$A$3:$AU$103,9,FALSE)</f>
        <v>#N/A</v>
      </c>
      <c r="G440" s="97" t="e">
        <f>+VLOOKUP(D440,POA!$A$3:$AU$103,3,FALSE)</f>
        <v>#N/A</v>
      </c>
      <c r="H440" s="94" t="e">
        <f>+VLOOKUP(D440,POA!$A$3:$AU$103,12,FALSE)</f>
        <v>#N/A</v>
      </c>
      <c r="I440" s="98" t="e">
        <f>+VLOOKUP(D440,POA!$A$3:$AU$103,15,FALSE)</f>
        <v>#N/A</v>
      </c>
      <c r="J440" s="94" t="e">
        <f>+VLOOKUP(D440,POA!$A$3:$AU$103,14,FALSE)</f>
        <v>#N/A</v>
      </c>
      <c r="K440" s="44"/>
      <c r="L440" s="100"/>
      <c r="M440" s="101"/>
      <c r="N440" s="79"/>
      <c r="O440" s="102"/>
    </row>
    <row r="441" spans="1:15" s="20" customFormat="1" ht="14.4">
      <c r="A441" s="46"/>
      <c r="B441" s="45"/>
      <c r="C441" s="47"/>
      <c r="D441" s="46"/>
      <c r="E441" s="97" t="e">
        <f>+VLOOKUP(D441,POA!$A$3:$AU$103,7,FALSE)</f>
        <v>#N/A</v>
      </c>
      <c r="F441" s="97" t="e">
        <f>+VLOOKUP(D441,POA!$A$3:$AU$103,9,FALSE)</f>
        <v>#N/A</v>
      </c>
      <c r="G441" s="97" t="e">
        <f>+VLOOKUP(D441,POA!$A$3:$AU$103,3,FALSE)</f>
        <v>#N/A</v>
      </c>
      <c r="H441" s="94" t="e">
        <f>+VLOOKUP(D441,POA!$A$3:$AU$103,12,FALSE)</f>
        <v>#N/A</v>
      </c>
      <c r="I441" s="98" t="e">
        <f>+VLOOKUP(D441,POA!$A$3:$AU$103,15,FALSE)</f>
        <v>#N/A</v>
      </c>
      <c r="J441" s="94" t="e">
        <f>+VLOOKUP(D441,POA!$A$3:$AU$103,14,FALSE)</f>
        <v>#N/A</v>
      </c>
      <c r="K441" s="44"/>
      <c r="L441" s="100"/>
      <c r="M441" s="101"/>
      <c r="N441" s="79"/>
      <c r="O441" s="102"/>
    </row>
    <row r="442" spans="1:15" s="20" customFormat="1" ht="14.4">
      <c r="A442" s="46"/>
      <c r="B442" s="45"/>
      <c r="C442" s="47"/>
      <c r="D442" s="46"/>
      <c r="E442" s="97" t="e">
        <f>+VLOOKUP(D442,POA!$A$3:$AU$103,7,FALSE)</f>
        <v>#N/A</v>
      </c>
      <c r="F442" s="97" t="e">
        <f>+VLOOKUP(D442,POA!$A$3:$AU$103,9,FALSE)</f>
        <v>#N/A</v>
      </c>
      <c r="G442" s="97" t="e">
        <f>+VLOOKUP(D442,POA!$A$3:$AU$103,3,FALSE)</f>
        <v>#N/A</v>
      </c>
      <c r="H442" s="94" t="e">
        <f>+VLOOKUP(D442,POA!$A$3:$AU$103,12,FALSE)</f>
        <v>#N/A</v>
      </c>
      <c r="I442" s="98" t="e">
        <f>+VLOOKUP(D442,POA!$A$3:$AU$103,15,FALSE)</f>
        <v>#N/A</v>
      </c>
      <c r="J442" s="94" t="e">
        <f>+VLOOKUP(D442,POA!$A$3:$AU$103,14,FALSE)</f>
        <v>#N/A</v>
      </c>
      <c r="K442" s="44"/>
      <c r="L442" s="100"/>
      <c r="M442" s="101"/>
      <c r="N442" s="79"/>
      <c r="O442" s="102"/>
    </row>
    <row r="443" spans="1:15" s="20" customFormat="1" ht="14.4">
      <c r="A443" s="46"/>
      <c r="B443" s="45"/>
      <c r="C443" s="47"/>
      <c r="D443" s="46"/>
      <c r="E443" s="97" t="e">
        <f>+VLOOKUP(D443,POA!$A$3:$AU$103,7,FALSE)</f>
        <v>#N/A</v>
      </c>
      <c r="F443" s="97" t="e">
        <f>+VLOOKUP(D443,POA!$A$3:$AU$103,9,FALSE)</f>
        <v>#N/A</v>
      </c>
      <c r="G443" s="97" t="e">
        <f>+VLOOKUP(D443,POA!$A$3:$AU$103,3,FALSE)</f>
        <v>#N/A</v>
      </c>
      <c r="H443" s="94" t="e">
        <f>+VLOOKUP(D443,POA!$A$3:$AU$103,12,FALSE)</f>
        <v>#N/A</v>
      </c>
      <c r="I443" s="98" t="e">
        <f>+VLOOKUP(D443,POA!$A$3:$AU$103,15,FALSE)</f>
        <v>#N/A</v>
      </c>
      <c r="J443" s="94" t="e">
        <f>+VLOOKUP(D443,POA!$A$3:$AU$103,14,FALSE)</f>
        <v>#N/A</v>
      </c>
      <c r="K443" s="44"/>
      <c r="L443" s="100"/>
      <c r="M443" s="101"/>
      <c r="N443" s="79"/>
      <c r="O443" s="102"/>
    </row>
    <row r="444" spans="1:15" s="20" customFormat="1" ht="14.4">
      <c r="A444" s="46"/>
      <c r="B444" s="45"/>
      <c r="C444" s="47"/>
      <c r="D444" s="46"/>
      <c r="E444" s="97" t="e">
        <f>+VLOOKUP(D444,POA!$A$3:$AU$103,7,FALSE)</f>
        <v>#N/A</v>
      </c>
      <c r="F444" s="97" t="e">
        <f>+VLOOKUP(D444,POA!$A$3:$AU$103,9,FALSE)</f>
        <v>#N/A</v>
      </c>
      <c r="G444" s="97" t="e">
        <f>+VLOOKUP(D444,POA!$A$3:$AU$103,3,FALSE)</f>
        <v>#N/A</v>
      </c>
      <c r="H444" s="94" t="e">
        <f>+VLOOKUP(D444,POA!$A$3:$AU$103,12,FALSE)</f>
        <v>#N/A</v>
      </c>
      <c r="I444" s="98" t="e">
        <f>+VLOOKUP(D444,POA!$A$3:$AU$103,15,FALSE)</f>
        <v>#N/A</v>
      </c>
      <c r="J444" s="94" t="e">
        <f>+VLOOKUP(D444,POA!$A$3:$AU$103,14,FALSE)</f>
        <v>#N/A</v>
      </c>
      <c r="K444" s="44"/>
      <c r="L444" s="100"/>
      <c r="M444" s="101"/>
      <c r="N444" s="79"/>
      <c r="O444" s="102"/>
    </row>
    <row r="445" spans="1:15" s="20" customFormat="1" ht="14.4">
      <c r="A445" s="46"/>
      <c r="B445" s="45"/>
      <c r="C445" s="47"/>
      <c r="D445" s="46"/>
      <c r="E445" s="97" t="e">
        <f>+VLOOKUP(D445,POA!$A$3:$AU$103,7,FALSE)</f>
        <v>#N/A</v>
      </c>
      <c r="F445" s="97" t="e">
        <f>+VLOOKUP(D445,POA!$A$3:$AU$103,9,FALSE)</f>
        <v>#N/A</v>
      </c>
      <c r="G445" s="97" t="e">
        <f>+VLOOKUP(D445,POA!$A$3:$AU$103,3,FALSE)</f>
        <v>#N/A</v>
      </c>
      <c r="H445" s="94" t="e">
        <f>+VLOOKUP(D445,POA!$A$3:$AU$103,12,FALSE)</f>
        <v>#N/A</v>
      </c>
      <c r="I445" s="98" t="e">
        <f>+VLOOKUP(D445,POA!$A$3:$AU$103,15,FALSE)</f>
        <v>#N/A</v>
      </c>
      <c r="J445" s="94" t="e">
        <f>+VLOOKUP(D445,POA!$A$3:$AU$103,14,FALSE)</f>
        <v>#N/A</v>
      </c>
      <c r="K445" s="44"/>
      <c r="L445" s="100"/>
      <c r="M445" s="101"/>
      <c r="N445" s="79"/>
      <c r="O445" s="102"/>
    </row>
    <row r="446" spans="1:15" s="20" customFormat="1" ht="14.4">
      <c r="A446" s="46"/>
      <c r="B446" s="45"/>
      <c r="C446" s="47"/>
      <c r="D446" s="46"/>
      <c r="E446" s="97" t="e">
        <f>+VLOOKUP(D446,POA!$A$3:$AU$103,7,FALSE)</f>
        <v>#N/A</v>
      </c>
      <c r="F446" s="97" t="e">
        <f>+VLOOKUP(D446,POA!$A$3:$AU$103,9,FALSE)</f>
        <v>#N/A</v>
      </c>
      <c r="G446" s="97" t="e">
        <f>+VLOOKUP(D446,POA!$A$3:$AU$103,3,FALSE)</f>
        <v>#N/A</v>
      </c>
      <c r="H446" s="94" t="e">
        <f>+VLOOKUP(D446,POA!$A$3:$AU$103,12,FALSE)</f>
        <v>#N/A</v>
      </c>
      <c r="I446" s="98" t="e">
        <f>+VLOOKUP(D446,POA!$A$3:$AU$103,15,FALSE)</f>
        <v>#N/A</v>
      </c>
      <c r="J446" s="94" t="e">
        <f>+VLOOKUP(D446,POA!$A$3:$AU$103,14,FALSE)</f>
        <v>#N/A</v>
      </c>
      <c r="K446" s="44"/>
      <c r="L446" s="100"/>
      <c r="M446" s="101"/>
      <c r="N446" s="79"/>
      <c r="O446" s="102"/>
    </row>
    <row r="447" spans="1:15" s="20" customFormat="1" ht="14.4">
      <c r="A447" s="46"/>
      <c r="B447" s="45"/>
      <c r="C447" s="47"/>
      <c r="D447" s="46"/>
      <c r="E447" s="97" t="e">
        <f>+VLOOKUP(D447,POA!$A$3:$AU$103,7,FALSE)</f>
        <v>#N/A</v>
      </c>
      <c r="F447" s="97" t="e">
        <f>+VLOOKUP(D447,POA!$A$3:$AU$103,9,FALSE)</f>
        <v>#N/A</v>
      </c>
      <c r="G447" s="97" t="e">
        <f>+VLOOKUP(D447,POA!$A$3:$AU$103,3,FALSE)</f>
        <v>#N/A</v>
      </c>
      <c r="H447" s="94" t="e">
        <f>+VLOOKUP(D447,POA!$A$3:$AU$103,12,FALSE)</f>
        <v>#N/A</v>
      </c>
      <c r="I447" s="98" t="e">
        <f>+VLOOKUP(D447,POA!$A$3:$AU$103,15,FALSE)</f>
        <v>#N/A</v>
      </c>
      <c r="J447" s="94" t="e">
        <f>+VLOOKUP(D447,POA!$A$3:$AU$103,14,FALSE)</f>
        <v>#N/A</v>
      </c>
      <c r="K447" s="44"/>
      <c r="L447" s="100"/>
      <c r="M447" s="101"/>
      <c r="N447" s="79"/>
      <c r="O447" s="102"/>
    </row>
    <row r="448" spans="1:15" s="20" customFormat="1" ht="14.4">
      <c r="A448" s="46"/>
      <c r="B448" s="45"/>
      <c r="C448" s="47"/>
      <c r="D448" s="46"/>
      <c r="E448" s="97" t="e">
        <f>+VLOOKUP(D448,POA!$A$3:$AU$103,7,FALSE)</f>
        <v>#N/A</v>
      </c>
      <c r="F448" s="97" t="e">
        <f>+VLOOKUP(D448,POA!$A$3:$AU$103,9,FALSE)</f>
        <v>#N/A</v>
      </c>
      <c r="G448" s="97" t="e">
        <f>+VLOOKUP(D448,POA!$A$3:$AU$103,3,FALSE)</f>
        <v>#N/A</v>
      </c>
      <c r="H448" s="94" t="e">
        <f>+VLOOKUP(D448,POA!$A$3:$AU$103,12,FALSE)</f>
        <v>#N/A</v>
      </c>
      <c r="I448" s="98" t="e">
        <f>+VLOOKUP(D448,POA!$A$3:$AU$103,15,FALSE)</f>
        <v>#N/A</v>
      </c>
      <c r="J448" s="94" t="e">
        <f>+VLOOKUP(D448,POA!$A$3:$AU$103,14,FALSE)</f>
        <v>#N/A</v>
      </c>
      <c r="K448" s="44"/>
      <c r="L448" s="100"/>
      <c r="M448" s="101"/>
      <c r="N448" s="79"/>
      <c r="O448" s="102"/>
    </row>
    <row r="449" spans="1:15" s="20" customFormat="1" ht="14.4">
      <c r="A449" s="46"/>
      <c r="B449" s="45"/>
      <c r="C449" s="47"/>
      <c r="D449" s="46"/>
      <c r="E449" s="97" t="e">
        <f>+VLOOKUP(D449,POA!$A$3:$AU$103,7,FALSE)</f>
        <v>#N/A</v>
      </c>
      <c r="F449" s="97" t="e">
        <f>+VLOOKUP(D449,POA!$A$3:$AU$103,9,FALSE)</f>
        <v>#N/A</v>
      </c>
      <c r="G449" s="97" t="e">
        <f>+VLOOKUP(D449,POA!$A$3:$AU$103,3,FALSE)</f>
        <v>#N/A</v>
      </c>
      <c r="H449" s="94" t="e">
        <f>+VLOOKUP(D449,POA!$A$3:$AU$103,12,FALSE)</f>
        <v>#N/A</v>
      </c>
      <c r="I449" s="98" t="e">
        <f>+VLOOKUP(D449,POA!$A$3:$AU$103,15,FALSE)</f>
        <v>#N/A</v>
      </c>
      <c r="J449" s="94" t="e">
        <f>+VLOOKUP(D449,POA!$A$3:$AU$103,14,FALSE)</f>
        <v>#N/A</v>
      </c>
      <c r="K449" s="44"/>
      <c r="L449" s="100"/>
      <c r="M449" s="101"/>
      <c r="N449" s="79"/>
      <c r="O449" s="102"/>
    </row>
    <row r="450" spans="1:15" s="20" customFormat="1" ht="14.4">
      <c r="A450" s="46"/>
      <c r="B450" s="45"/>
      <c r="C450" s="47"/>
      <c r="D450" s="46"/>
      <c r="E450" s="97" t="e">
        <f>+VLOOKUP(D450,POA!$A$3:$AU$103,7,FALSE)</f>
        <v>#N/A</v>
      </c>
      <c r="F450" s="97" t="e">
        <f>+VLOOKUP(D450,POA!$A$3:$AU$103,9,FALSE)</f>
        <v>#N/A</v>
      </c>
      <c r="G450" s="97" t="e">
        <f>+VLOOKUP(D450,POA!$A$3:$AU$103,3,FALSE)</f>
        <v>#N/A</v>
      </c>
      <c r="H450" s="94" t="e">
        <f>+VLOOKUP(D450,POA!$A$3:$AU$103,12,FALSE)</f>
        <v>#N/A</v>
      </c>
      <c r="I450" s="98" t="e">
        <f>+VLOOKUP(D450,POA!$A$3:$AU$103,15,FALSE)</f>
        <v>#N/A</v>
      </c>
      <c r="J450" s="94" t="e">
        <f>+VLOOKUP(D450,POA!$A$3:$AU$103,14,FALSE)</f>
        <v>#N/A</v>
      </c>
      <c r="K450" s="44"/>
      <c r="L450" s="100"/>
      <c r="M450" s="101"/>
      <c r="N450" s="79"/>
      <c r="O450" s="102"/>
    </row>
    <row r="451" spans="1:15" s="20" customFormat="1" ht="14.4">
      <c r="A451" s="46"/>
      <c r="B451" s="45"/>
      <c r="C451" s="47"/>
      <c r="D451" s="46"/>
      <c r="E451" s="97" t="e">
        <f>+VLOOKUP(D451,POA!$A$3:$AU$103,7,FALSE)</f>
        <v>#N/A</v>
      </c>
      <c r="F451" s="97" t="e">
        <f>+VLOOKUP(D451,POA!$A$3:$AU$103,9,FALSE)</f>
        <v>#N/A</v>
      </c>
      <c r="G451" s="97" t="e">
        <f>+VLOOKUP(D451,POA!$A$3:$AU$103,3,FALSE)</f>
        <v>#N/A</v>
      </c>
      <c r="H451" s="94" t="e">
        <f>+VLOOKUP(D451,POA!$A$3:$AU$103,12,FALSE)</f>
        <v>#N/A</v>
      </c>
      <c r="I451" s="98" t="e">
        <f>+VLOOKUP(D451,POA!$A$3:$AU$103,15,FALSE)</f>
        <v>#N/A</v>
      </c>
      <c r="J451" s="94" t="e">
        <f>+VLOOKUP(D451,POA!$A$3:$AU$103,14,FALSE)</f>
        <v>#N/A</v>
      </c>
      <c r="K451" s="44"/>
      <c r="L451" s="100"/>
      <c r="M451" s="101"/>
      <c r="N451" s="79"/>
      <c r="O451" s="102"/>
    </row>
    <row r="452" spans="1:15" s="20" customFormat="1" ht="14.4">
      <c r="A452" s="46"/>
      <c r="B452" s="45"/>
      <c r="C452" s="47"/>
      <c r="D452" s="46"/>
      <c r="E452" s="97" t="e">
        <f>+VLOOKUP(D452,POA!$A$3:$AU$103,7,FALSE)</f>
        <v>#N/A</v>
      </c>
      <c r="F452" s="97" t="e">
        <f>+VLOOKUP(D452,POA!$A$3:$AU$103,9,FALSE)</f>
        <v>#N/A</v>
      </c>
      <c r="G452" s="97" t="e">
        <f>+VLOOKUP(D452,POA!$A$3:$AU$103,3,FALSE)</f>
        <v>#N/A</v>
      </c>
      <c r="H452" s="94" t="e">
        <f>+VLOOKUP(D452,POA!$A$3:$AU$103,12,FALSE)</f>
        <v>#N/A</v>
      </c>
      <c r="I452" s="98" t="e">
        <f>+VLOOKUP(D452,POA!$A$3:$AU$103,15,FALSE)</f>
        <v>#N/A</v>
      </c>
      <c r="J452" s="94" t="e">
        <f>+VLOOKUP(D452,POA!$A$3:$AU$103,14,FALSE)</f>
        <v>#N/A</v>
      </c>
      <c r="K452" s="44"/>
      <c r="L452" s="100"/>
      <c r="M452" s="101"/>
      <c r="N452" s="79"/>
      <c r="O452" s="102"/>
    </row>
    <row r="453" spans="1:15" s="20" customFormat="1" ht="14.4">
      <c r="A453" s="46"/>
      <c r="B453" s="45"/>
      <c r="C453" s="47"/>
      <c r="D453" s="46"/>
      <c r="E453" s="97" t="e">
        <f>+VLOOKUP(D453,POA!$A$3:$AU$103,7,FALSE)</f>
        <v>#N/A</v>
      </c>
      <c r="F453" s="97" t="e">
        <f>+VLOOKUP(D453,POA!$A$3:$AU$103,9,FALSE)</f>
        <v>#N/A</v>
      </c>
      <c r="G453" s="97" t="e">
        <f>+VLOOKUP(D453,POA!$A$3:$AU$103,3,FALSE)</f>
        <v>#N/A</v>
      </c>
      <c r="H453" s="94" t="e">
        <f>+VLOOKUP(D453,POA!$A$3:$AU$103,12,FALSE)</f>
        <v>#N/A</v>
      </c>
      <c r="I453" s="98" t="e">
        <f>+VLOOKUP(D453,POA!$A$3:$AU$103,15,FALSE)</f>
        <v>#N/A</v>
      </c>
      <c r="J453" s="94" t="e">
        <f>+VLOOKUP(D453,POA!$A$3:$AU$103,14,FALSE)</f>
        <v>#N/A</v>
      </c>
      <c r="K453" s="44"/>
      <c r="L453" s="100"/>
      <c r="M453" s="101"/>
      <c r="N453" s="79"/>
      <c r="O453" s="102"/>
    </row>
    <row r="454" spans="1:15" s="20" customFormat="1" ht="14.4">
      <c r="A454" s="46"/>
      <c r="B454" s="45"/>
      <c r="C454" s="47"/>
      <c r="D454" s="46"/>
      <c r="E454" s="97" t="e">
        <f>+VLOOKUP(D454,POA!$A$3:$AU$103,7,FALSE)</f>
        <v>#N/A</v>
      </c>
      <c r="F454" s="97" t="e">
        <f>+VLOOKUP(D454,POA!$A$3:$AU$103,9,FALSE)</f>
        <v>#N/A</v>
      </c>
      <c r="G454" s="97" t="e">
        <f>+VLOOKUP(D454,POA!$A$3:$AU$103,3,FALSE)</f>
        <v>#N/A</v>
      </c>
      <c r="H454" s="94" t="e">
        <f>+VLOOKUP(D454,POA!$A$3:$AU$103,12,FALSE)</f>
        <v>#N/A</v>
      </c>
      <c r="I454" s="98" t="e">
        <f>+VLOOKUP(D454,POA!$A$3:$AU$103,15,FALSE)</f>
        <v>#N/A</v>
      </c>
      <c r="J454" s="94" t="e">
        <f>+VLOOKUP(D454,POA!$A$3:$AU$103,14,FALSE)</f>
        <v>#N/A</v>
      </c>
      <c r="K454" s="44"/>
      <c r="L454" s="100"/>
      <c r="M454" s="101"/>
      <c r="N454" s="79"/>
      <c r="O454" s="102"/>
    </row>
    <row r="455" spans="1:15" s="20" customFormat="1" ht="14.4">
      <c r="A455" s="46"/>
      <c r="B455" s="45"/>
      <c r="C455" s="47"/>
      <c r="D455" s="46"/>
      <c r="E455" s="97" t="e">
        <f>+VLOOKUP(D455,POA!$A$3:$AU$103,7,FALSE)</f>
        <v>#N/A</v>
      </c>
      <c r="F455" s="97" t="e">
        <f>+VLOOKUP(D455,POA!$A$3:$AU$103,9,FALSE)</f>
        <v>#N/A</v>
      </c>
      <c r="G455" s="97" t="e">
        <f>+VLOOKUP(D455,POA!$A$3:$AU$103,3,FALSE)</f>
        <v>#N/A</v>
      </c>
      <c r="H455" s="94" t="e">
        <f>+VLOOKUP(D455,POA!$A$3:$AU$103,12,FALSE)</f>
        <v>#N/A</v>
      </c>
      <c r="I455" s="98" t="e">
        <f>+VLOOKUP(D455,POA!$A$3:$AU$103,15,FALSE)</f>
        <v>#N/A</v>
      </c>
      <c r="J455" s="94" t="e">
        <f>+VLOOKUP(D455,POA!$A$3:$AU$103,14,FALSE)</f>
        <v>#N/A</v>
      </c>
      <c r="K455" s="44"/>
      <c r="L455" s="100"/>
      <c r="M455" s="101"/>
      <c r="N455" s="79"/>
      <c r="O455" s="102"/>
    </row>
    <row r="456" spans="1:15" s="20" customFormat="1" ht="14.4">
      <c r="A456" s="46"/>
      <c r="B456" s="45"/>
      <c r="C456" s="47"/>
      <c r="D456" s="46"/>
      <c r="E456" s="97" t="e">
        <f>+VLOOKUP(D456,POA!$A$3:$AU$103,7,FALSE)</f>
        <v>#N/A</v>
      </c>
      <c r="F456" s="97" t="e">
        <f>+VLOOKUP(D456,POA!$A$3:$AU$103,9,FALSE)</f>
        <v>#N/A</v>
      </c>
      <c r="G456" s="97" t="e">
        <f>+VLOOKUP(D456,POA!$A$3:$AU$103,3,FALSE)</f>
        <v>#N/A</v>
      </c>
      <c r="H456" s="94" t="e">
        <f>+VLOOKUP(D456,POA!$A$3:$AU$103,12,FALSE)</f>
        <v>#N/A</v>
      </c>
      <c r="I456" s="98" t="e">
        <f>+VLOOKUP(D456,POA!$A$3:$AU$103,15,FALSE)</f>
        <v>#N/A</v>
      </c>
      <c r="J456" s="94" t="e">
        <f>+VLOOKUP(D456,POA!$A$3:$AU$103,14,FALSE)</f>
        <v>#N/A</v>
      </c>
      <c r="K456" s="44"/>
      <c r="L456" s="100"/>
      <c r="M456" s="101"/>
      <c r="N456" s="79"/>
      <c r="O456" s="102"/>
    </row>
    <row r="457" spans="1:15" s="20" customFormat="1" ht="14.4">
      <c r="A457" s="46"/>
      <c r="B457" s="45"/>
      <c r="C457" s="47"/>
      <c r="D457" s="46"/>
      <c r="E457" s="97" t="e">
        <f>+VLOOKUP(D457,POA!$A$3:$AU$103,7,FALSE)</f>
        <v>#N/A</v>
      </c>
      <c r="F457" s="97" t="e">
        <f>+VLOOKUP(D457,POA!$A$3:$AU$103,9,FALSE)</f>
        <v>#N/A</v>
      </c>
      <c r="G457" s="97" t="e">
        <f>+VLOOKUP(D457,POA!$A$3:$AU$103,3,FALSE)</f>
        <v>#N/A</v>
      </c>
      <c r="H457" s="94" t="e">
        <f>+VLOOKUP(D457,POA!$A$3:$AU$103,12,FALSE)</f>
        <v>#N/A</v>
      </c>
      <c r="I457" s="98" t="e">
        <f>+VLOOKUP(D457,POA!$A$3:$AU$103,15,FALSE)</f>
        <v>#N/A</v>
      </c>
      <c r="J457" s="94" t="e">
        <f>+VLOOKUP(D457,POA!$A$3:$AU$103,14,FALSE)</f>
        <v>#N/A</v>
      </c>
      <c r="K457" s="44"/>
      <c r="L457" s="100"/>
      <c r="M457" s="101"/>
      <c r="N457" s="79"/>
      <c r="O457" s="102"/>
    </row>
    <row r="458" spans="1:15" s="20" customFormat="1" ht="14.4">
      <c r="A458" s="46"/>
      <c r="B458" s="45"/>
      <c r="C458" s="47"/>
      <c r="D458" s="46"/>
      <c r="E458" s="97" t="e">
        <f>+VLOOKUP(D458,POA!$A$3:$AU$103,7,FALSE)</f>
        <v>#N/A</v>
      </c>
      <c r="F458" s="97" t="e">
        <f>+VLOOKUP(D458,POA!$A$3:$AU$103,9,FALSE)</f>
        <v>#N/A</v>
      </c>
      <c r="G458" s="97" t="e">
        <f>+VLOOKUP(D458,POA!$A$3:$AU$103,3,FALSE)</f>
        <v>#N/A</v>
      </c>
      <c r="H458" s="94" t="e">
        <f>+VLOOKUP(D458,POA!$A$3:$AU$103,12,FALSE)</f>
        <v>#N/A</v>
      </c>
      <c r="I458" s="98" t="e">
        <f>+VLOOKUP(D458,POA!$A$3:$AU$103,15,FALSE)</f>
        <v>#N/A</v>
      </c>
      <c r="J458" s="94" t="e">
        <f>+VLOOKUP(D458,POA!$A$3:$AU$103,14,FALSE)</f>
        <v>#N/A</v>
      </c>
      <c r="K458" s="44"/>
      <c r="L458" s="100"/>
      <c r="M458" s="101"/>
      <c r="N458" s="79"/>
      <c r="O458" s="102"/>
    </row>
    <row r="459" spans="1:15" s="20" customFormat="1" ht="14.4">
      <c r="A459" s="46"/>
      <c r="B459" s="45"/>
      <c r="C459" s="47"/>
      <c r="D459" s="46"/>
      <c r="E459" s="97" t="e">
        <f>+VLOOKUP(D459,POA!$A$3:$AU$103,7,FALSE)</f>
        <v>#N/A</v>
      </c>
      <c r="F459" s="97" t="e">
        <f>+VLOOKUP(D459,POA!$A$3:$AU$103,9,FALSE)</f>
        <v>#N/A</v>
      </c>
      <c r="G459" s="97" t="e">
        <f>+VLOOKUP(D459,POA!$A$3:$AU$103,3,FALSE)</f>
        <v>#N/A</v>
      </c>
      <c r="H459" s="94" t="e">
        <f>+VLOOKUP(D459,POA!$A$3:$AU$103,12,FALSE)</f>
        <v>#N/A</v>
      </c>
      <c r="I459" s="98" t="e">
        <f>+VLOOKUP(D459,POA!$A$3:$AU$103,15,FALSE)</f>
        <v>#N/A</v>
      </c>
      <c r="J459" s="94" t="e">
        <f>+VLOOKUP(D459,POA!$A$3:$AU$103,14,FALSE)</f>
        <v>#N/A</v>
      </c>
      <c r="K459" s="44"/>
      <c r="L459" s="100"/>
      <c r="M459" s="101"/>
      <c r="N459" s="79"/>
      <c r="O459" s="102"/>
    </row>
    <row r="460" spans="1:15" s="20" customFormat="1" ht="14.4">
      <c r="A460" s="46"/>
      <c r="B460" s="45"/>
      <c r="C460" s="47"/>
      <c r="D460" s="46"/>
      <c r="E460" s="97" t="e">
        <f>+VLOOKUP(D460,POA!$A$3:$AU$103,7,FALSE)</f>
        <v>#N/A</v>
      </c>
      <c r="F460" s="97" t="e">
        <f>+VLOOKUP(D460,POA!$A$3:$AU$103,9,FALSE)</f>
        <v>#N/A</v>
      </c>
      <c r="G460" s="97" t="e">
        <f>+VLOOKUP(D460,POA!$A$3:$AU$103,3,FALSE)</f>
        <v>#N/A</v>
      </c>
      <c r="H460" s="94" t="e">
        <f>+VLOOKUP(D460,POA!$A$3:$AU$103,12,FALSE)</f>
        <v>#N/A</v>
      </c>
      <c r="I460" s="98" t="e">
        <f>+VLOOKUP(D460,POA!$A$3:$AU$103,15,FALSE)</f>
        <v>#N/A</v>
      </c>
      <c r="J460" s="94" t="e">
        <f>+VLOOKUP(D460,POA!$A$3:$AU$103,14,FALSE)</f>
        <v>#N/A</v>
      </c>
      <c r="K460" s="44"/>
      <c r="L460" s="100"/>
      <c r="M460" s="101"/>
      <c r="N460" s="79"/>
      <c r="O460" s="102"/>
    </row>
    <row r="461" spans="1:15" s="20" customFormat="1" ht="14.4">
      <c r="A461" s="46"/>
      <c r="B461" s="45"/>
      <c r="C461" s="47"/>
      <c r="D461" s="46"/>
      <c r="E461" s="97" t="e">
        <f>+VLOOKUP(D461,POA!$A$3:$AU$103,7,FALSE)</f>
        <v>#N/A</v>
      </c>
      <c r="F461" s="97" t="e">
        <f>+VLOOKUP(D461,POA!$A$3:$AU$103,9,FALSE)</f>
        <v>#N/A</v>
      </c>
      <c r="G461" s="97" t="e">
        <f>+VLOOKUP(D461,POA!$A$3:$AU$103,3,FALSE)</f>
        <v>#N/A</v>
      </c>
      <c r="H461" s="94" t="e">
        <f>+VLOOKUP(D461,POA!$A$3:$AU$103,12,FALSE)</f>
        <v>#N/A</v>
      </c>
      <c r="I461" s="98" t="e">
        <f>+VLOOKUP(D461,POA!$A$3:$AU$103,15,FALSE)</f>
        <v>#N/A</v>
      </c>
      <c r="J461" s="94" t="e">
        <f>+VLOOKUP(D461,POA!$A$3:$AU$103,14,FALSE)</f>
        <v>#N/A</v>
      </c>
      <c r="K461" s="44"/>
      <c r="L461" s="100"/>
      <c r="M461" s="101"/>
      <c r="N461" s="79"/>
      <c r="O461" s="102"/>
    </row>
    <row r="462" spans="1:15" s="20" customFormat="1" ht="14.4">
      <c r="A462" s="46"/>
      <c r="B462" s="45"/>
      <c r="C462" s="47"/>
      <c r="D462" s="46"/>
      <c r="E462" s="97" t="e">
        <f>+VLOOKUP(D462,POA!$A$3:$AU$103,7,FALSE)</f>
        <v>#N/A</v>
      </c>
      <c r="F462" s="97" t="e">
        <f>+VLOOKUP(D462,POA!$A$3:$AU$103,9,FALSE)</f>
        <v>#N/A</v>
      </c>
      <c r="G462" s="97" t="e">
        <f>+VLOOKUP(D462,POA!$A$3:$AU$103,3,FALSE)</f>
        <v>#N/A</v>
      </c>
      <c r="H462" s="94" t="e">
        <f>+VLOOKUP(D462,POA!$A$3:$AU$103,12,FALSE)</f>
        <v>#N/A</v>
      </c>
      <c r="I462" s="98" t="e">
        <f>+VLOOKUP(D462,POA!$A$3:$AU$103,15,FALSE)</f>
        <v>#N/A</v>
      </c>
      <c r="J462" s="94" t="e">
        <f>+VLOOKUP(D462,POA!$A$3:$AU$103,14,FALSE)</f>
        <v>#N/A</v>
      </c>
      <c r="K462" s="44"/>
      <c r="L462" s="100"/>
      <c r="M462" s="101"/>
      <c r="N462" s="79"/>
      <c r="O462" s="102"/>
    </row>
    <row r="463" spans="1:15" s="20" customFormat="1" ht="14.4">
      <c r="A463" s="46"/>
      <c r="B463" s="45"/>
      <c r="C463" s="47"/>
      <c r="D463" s="46"/>
      <c r="E463" s="97" t="e">
        <f>+VLOOKUP(D463,POA!$A$3:$AU$103,7,FALSE)</f>
        <v>#N/A</v>
      </c>
      <c r="F463" s="97" t="e">
        <f>+VLOOKUP(D463,POA!$A$3:$AU$103,9,FALSE)</f>
        <v>#N/A</v>
      </c>
      <c r="G463" s="97" t="e">
        <f>+VLOOKUP(D463,POA!$A$3:$AU$103,3,FALSE)</f>
        <v>#N/A</v>
      </c>
      <c r="H463" s="94" t="e">
        <f>+VLOOKUP(D463,POA!$A$3:$AU$103,12,FALSE)</f>
        <v>#N/A</v>
      </c>
      <c r="I463" s="98" t="e">
        <f>+VLOOKUP(D463,POA!$A$3:$AU$103,15,FALSE)</f>
        <v>#N/A</v>
      </c>
      <c r="J463" s="94" t="e">
        <f>+VLOOKUP(D463,POA!$A$3:$AU$103,14,FALSE)</f>
        <v>#N/A</v>
      </c>
      <c r="K463" s="44"/>
      <c r="L463" s="100"/>
      <c r="M463" s="101"/>
      <c r="N463" s="79"/>
      <c r="O463" s="102"/>
    </row>
    <row r="464" spans="1:15" s="20" customFormat="1" ht="14.4">
      <c r="A464" s="46"/>
      <c r="B464" s="45"/>
      <c r="C464" s="47"/>
      <c r="D464" s="46"/>
      <c r="E464" s="97" t="e">
        <f>+VLOOKUP(D464,POA!$A$3:$AU$103,7,FALSE)</f>
        <v>#N/A</v>
      </c>
      <c r="F464" s="97" t="e">
        <f>+VLOOKUP(D464,POA!$A$3:$AU$103,9,FALSE)</f>
        <v>#N/A</v>
      </c>
      <c r="G464" s="97" t="e">
        <f>+VLOOKUP(D464,POA!$A$3:$AU$103,3,FALSE)</f>
        <v>#N/A</v>
      </c>
      <c r="H464" s="94" t="e">
        <f>+VLOOKUP(D464,POA!$A$3:$AU$103,12,FALSE)</f>
        <v>#N/A</v>
      </c>
      <c r="I464" s="98" t="e">
        <f>+VLOOKUP(D464,POA!$A$3:$AU$103,15,FALSE)</f>
        <v>#N/A</v>
      </c>
      <c r="J464" s="94" t="e">
        <f>+VLOOKUP(D464,POA!$A$3:$AU$103,14,FALSE)</f>
        <v>#N/A</v>
      </c>
      <c r="K464" s="44"/>
      <c r="L464" s="100"/>
      <c r="M464" s="101"/>
      <c r="N464" s="79"/>
      <c r="O464" s="102"/>
    </row>
    <row r="465" spans="1:15" s="20" customFormat="1" ht="14.4">
      <c r="A465" s="46"/>
      <c r="B465" s="45"/>
      <c r="C465" s="47"/>
      <c r="D465" s="46"/>
      <c r="E465" s="97" t="e">
        <f>+VLOOKUP(D465,POA!$A$3:$AU$103,7,FALSE)</f>
        <v>#N/A</v>
      </c>
      <c r="F465" s="97" t="e">
        <f>+VLOOKUP(D465,POA!$A$3:$AU$103,9,FALSE)</f>
        <v>#N/A</v>
      </c>
      <c r="G465" s="97" t="e">
        <f>+VLOOKUP(D465,POA!$A$3:$AU$103,3,FALSE)</f>
        <v>#N/A</v>
      </c>
      <c r="H465" s="94" t="e">
        <f>+VLOOKUP(D465,POA!$A$3:$AU$103,12,FALSE)</f>
        <v>#N/A</v>
      </c>
      <c r="I465" s="98" t="e">
        <f>+VLOOKUP(D465,POA!$A$3:$AU$103,15,FALSE)</f>
        <v>#N/A</v>
      </c>
      <c r="J465" s="94" t="e">
        <f>+VLOOKUP(D465,POA!$A$3:$AU$103,14,FALSE)</f>
        <v>#N/A</v>
      </c>
      <c r="K465" s="44"/>
      <c r="L465" s="100"/>
      <c r="M465" s="101"/>
      <c r="N465" s="79"/>
      <c r="O465" s="102"/>
    </row>
    <row r="466" spans="1:15" s="20" customFormat="1" ht="14.4">
      <c r="A466" s="46"/>
      <c r="B466" s="45"/>
      <c r="C466" s="47"/>
      <c r="D466" s="46"/>
      <c r="E466" s="97" t="e">
        <f>+VLOOKUP(D466,POA!$A$3:$AU$103,7,FALSE)</f>
        <v>#N/A</v>
      </c>
      <c r="F466" s="97" t="e">
        <f>+VLOOKUP(D466,POA!$A$3:$AU$103,9,FALSE)</f>
        <v>#N/A</v>
      </c>
      <c r="G466" s="97" t="e">
        <f>+VLOOKUP(D466,POA!$A$3:$AU$103,3,FALSE)</f>
        <v>#N/A</v>
      </c>
      <c r="H466" s="94" t="e">
        <f>+VLOOKUP(D466,POA!$A$3:$AU$103,12,FALSE)</f>
        <v>#N/A</v>
      </c>
      <c r="I466" s="98" t="e">
        <f>+VLOOKUP(D466,POA!$A$3:$AU$103,15,FALSE)</f>
        <v>#N/A</v>
      </c>
      <c r="J466" s="94" t="e">
        <f>+VLOOKUP(D466,POA!$A$3:$AU$103,14,FALSE)</f>
        <v>#N/A</v>
      </c>
      <c r="K466" s="44"/>
      <c r="L466" s="100"/>
      <c r="M466" s="101"/>
      <c r="N466" s="79"/>
      <c r="O466" s="102"/>
    </row>
    <row r="467" spans="1:15" s="20" customFormat="1" ht="14.4">
      <c r="A467" s="46"/>
      <c r="B467" s="45"/>
      <c r="C467" s="47"/>
      <c r="D467" s="46"/>
      <c r="E467" s="97" t="e">
        <f>+VLOOKUP(D467,POA!$A$3:$AU$103,7,FALSE)</f>
        <v>#N/A</v>
      </c>
      <c r="F467" s="97" t="e">
        <f>+VLOOKUP(D467,POA!$A$3:$AU$103,9,FALSE)</f>
        <v>#N/A</v>
      </c>
      <c r="G467" s="97" t="e">
        <f>+VLOOKUP(D467,POA!$A$3:$AU$103,3,FALSE)</f>
        <v>#N/A</v>
      </c>
      <c r="H467" s="94" t="e">
        <f>+VLOOKUP(D467,POA!$A$3:$AU$103,12,FALSE)</f>
        <v>#N/A</v>
      </c>
      <c r="I467" s="98" t="e">
        <f>+VLOOKUP(D467,POA!$A$3:$AU$103,15,FALSE)</f>
        <v>#N/A</v>
      </c>
      <c r="J467" s="94" t="e">
        <f>+VLOOKUP(D467,POA!$A$3:$AU$103,14,FALSE)</f>
        <v>#N/A</v>
      </c>
      <c r="K467" s="44"/>
      <c r="L467" s="100"/>
      <c r="M467" s="101"/>
      <c r="N467" s="79"/>
      <c r="O467" s="102"/>
    </row>
    <row r="468" spans="1:15" s="20" customFormat="1" ht="14.4">
      <c r="A468" s="46"/>
      <c r="B468" s="45"/>
      <c r="C468" s="47"/>
      <c r="D468" s="46"/>
      <c r="E468" s="97" t="e">
        <f>+VLOOKUP(D468,POA!$A$3:$AU$103,7,FALSE)</f>
        <v>#N/A</v>
      </c>
      <c r="F468" s="97" t="e">
        <f>+VLOOKUP(D468,POA!$A$3:$AU$103,9,FALSE)</f>
        <v>#N/A</v>
      </c>
      <c r="G468" s="97" t="e">
        <f>+VLOOKUP(D468,POA!$A$3:$AU$103,3,FALSE)</f>
        <v>#N/A</v>
      </c>
      <c r="H468" s="94" t="e">
        <f>+VLOOKUP(D468,POA!$A$3:$AU$103,12,FALSE)</f>
        <v>#N/A</v>
      </c>
      <c r="I468" s="98" t="e">
        <f>+VLOOKUP(D468,POA!$A$3:$AU$103,15,FALSE)</f>
        <v>#N/A</v>
      </c>
      <c r="J468" s="94" t="e">
        <f>+VLOOKUP(D468,POA!$A$3:$AU$103,14,FALSE)</f>
        <v>#N/A</v>
      </c>
      <c r="K468" s="44"/>
      <c r="L468" s="100"/>
      <c r="M468" s="101"/>
      <c r="N468" s="79"/>
      <c r="O468" s="102"/>
    </row>
    <row r="469" spans="1:15" s="20" customFormat="1" ht="14.4">
      <c r="A469" s="46"/>
      <c r="B469" s="45"/>
      <c r="C469" s="47"/>
      <c r="D469" s="46"/>
      <c r="E469" s="97" t="e">
        <f>+VLOOKUP(D469,POA!$A$3:$AU$103,7,FALSE)</f>
        <v>#N/A</v>
      </c>
      <c r="F469" s="97" t="e">
        <f>+VLOOKUP(D469,POA!$A$3:$AU$103,9,FALSE)</f>
        <v>#N/A</v>
      </c>
      <c r="G469" s="97" t="e">
        <f>+VLOOKUP(D469,POA!$A$3:$AU$103,3,FALSE)</f>
        <v>#N/A</v>
      </c>
      <c r="H469" s="94" t="e">
        <f>+VLOOKUP(D469,POA!$A$3:$AU$103,12,FALSE)</f>
        <v>#N/A</v>
      </c>
      <c r="I469" s="98" t="e">
        <f>+VLOOKUP(D469,POA!$A$3:$AU$103,15,FALSE)</f>
        <v>#N/A</v>
      </c>
      <c r="J469" s="94" t="e">
        <f>+VLOOKUP(D469,POA!$A$3:$AU$103,14,FALSE)</f>
        <v>#N/A</v>
      </c>
      <c r="K469" s="44"/>
      <c r="L469" s="100"/>
      <c r="M469" s="101"/>
      <c r="N469" s="79"/>
      <c r="O469" s="102"/>
    </row>
    <row r="470" spans="1:15" s="20" customFormat="1" ht="14.4">
      <c r="A470" s="46"/>
      <c r="B470" s="45"/>
      <c r="C470" s="47"/>
      <c r="D470" s="46"/>
      <c r="E470" s="97" t="e">
        <f>+VLOOKUP(D470,POA!$A$3:$AU$103,7,FALSE)</f>
        <v>#N/A</v>
      </c>
      <c r="F470" s="97" t="e">
        <f>+VLOOKUP(D470,POA!$A$3:$AU$103,9,FALSE)</f>
        <v>#N/A</v>
      </c>
      <c r="G470" s="97" t="e">
        <f>+VLOOKUP(D470,POA!$A$3:$AU$103,3,FALSE)</f>
        <v>#N/A</v>
      </c>
      <c r="H470" s="94" t="e">
        <f>+VLOOKUP(D470,POA!$A$3:$AU$103,12,FALSE)</f>
        <v>#N/A</v>
      </c>
      <c r="I470" s="98" t="e">
        <f>+VLOOKUP(D470,POA!$A$3:$AU$103,15,FALSE)</f>
        <v>#N/A</v>
      </c>
      <c r="J470" s="94" t="e">
        <f>+VLOOKUP(D470,POA!$A$3:$AU$103,14,FALSE)</f>
        <v>#N/A</v>
      </c>
      <c r="K470" s="44"/>
      <c r="L470" s="100"/>
      <c r="M470" s="101"/>
      <c r="N470" s="79"/>
      <c r="O470" s="102"/>
    </row>
    <row r="471" spans="1:15" s="20" customFormat="1" ht="14.4">
      <c r="A471" s="46"/>
      <c r="B471" s="45"/>
      <c r="C471" s="47"/>
      <c r="D471" s="46"/>
      <c r="E471" s="97" t="e">
        <f>+VLOOKUP(D471,POA!$A$3:$AU$103,7,FALSE)</f>
        <v>#N/A</v>
      </c>
      <c r="F471" s="97" t="e">
        <f>+VLOOKUP(D471,POA!$A$3:$AU$103,9,FALSE)</f>
        <v>#N/A</v>
      </c>
      <c r="G471" s="97" t="e">
        <f>+VLOOKUP(D471,POA!$A$3:$AU$103,3,FALSE)</f>
        <v>#N/A</v>
      </c>
      <c r="H471" s="94" t="e">
        <f>+VLOOKUP(D471,POA!$A$3:$AU$103,12,FALSE)</f>
        <v>#N/A</v>
      </c>
      <c r="I471" s="98" t="e">
        <f>+VLOOKUP(D471,POA!$A$3:$AU$103,15,FALSE)</f>
        <v>#N/A</v>
      </c>
      <c r="J471" s="94" t="e">
        <f>+VLOOKUP(D471,POA!$A$3:$AU$103,14,FALSE)</f>
        <v>#N/A</v>
      </c>
      <c r="K471" s="44"/>
      <c r="L471" s="100"/>
      <c r="M471" s="101"/>
      <c r="N471" s="79"/>
      <c r="O471" s="102"/>
    </row>
    <row r="472" spans="1:15" s="20" customFormat="1" ht="14.4">
      <c r="A472" s="46"/>
      <c r="B472" s="45"/>
      <c r="C472" s="47"/>
      <c r="D472" s="46"/>
      <c r="E472" s="97" t="e">
        <f>+VLOOKUP(D472,POA!$A$3:$AU$103,7,FALSE)</f>
        <v>#N/A</v>
      </c>
      <c r="F472" s="97" t="e">
        <f>+VLOOKUP(D472,POA!$A$3:$AU$103,9,FALSE)</f>
        <v>#N/A</v>
      </c>
      <c r="G472" s="97" t="e">
        <f>+VLOOKUP(D472,POA!$A$3:$AU$103,3,FALSE)</f>
        <v>#N/A</v>
      </c>
      <c r="H472" s="94" t="e">
        <f>+VLOOKUP(D472,POA!$A$3:$AU$103,12,FALSE)</f>
        <v>#N/A</v>
      </c>
      <c r="I472" s="98" t="e">
        <f>+VLOOKUP(D472,POA!$A$3:$AU$103,15,FALSE)</f>
        <v>#N/A</v>
      </c>
      <c r="J472" s="94" t="e">
        <f>+VLOOKUP(D472,POA!$A$3:$AU$103,14,FALSE)</f>
        <v>#N/A</v>
      </c>
      <c r="K472" s="44"/>
      <c r="L472" s="100"/>
      <c r="M472" s="101"/>
      <c r="N472" s="79"/>
      <c r="O472" s="102"/>
    </row>
    <row r="473" spans="1:15" s="20" customFormat="1" ht="14.4">
      <c r="A473" s="46"/>
      <c r="B473" s="45"/>
      <c r="C473" s="47"/>
      <c r="D473" s="46"/>
      <c r="E473" s="97" t="e">
        <f>+VLOOKUP(D473,POA!$A$3:$AU$103,7,FALSE)</f>
        <v>#N/A</v>
      </c>
      <c r="F473" s="97" t="e">
        <f>+VLOOKUP(D473,POA!$A$3:$AU$103,9,FALSE)</f>
        <v>#N/A</v>
      </c>
      <c r="G473" s="97" t="e">
        <f>+VLOOKUP(D473,POA!$A$3:$AU$103,3,FALSE)</f>
        <v>#N/A</v>
      </c>
      <c r="H473" s="94" t="e">
        <f>+VLOOKUP(D473,POA!$A$3:$AU$103,12,FALSE)</f>
        <v>#N/A</v>
      </c>
      <c r="I473" s="98" t="e">
        <f>+VLOOKUP(D473,POA!$A$3:$AU$103,15,FALSE)</f>
        <v>#N/A</v>
      </c>
      <c r="J473" s="94" t="e">
        <f>+VLOOKUP(D473,POA!$A$3:$AU$103,14,FALSE)</f>
        <v>#N/A</v>
      </c>
      <c r="K473" s="44"/>
      <c r="L473" s="100"/>
      <c r="M473" s="101"/>
      <c r="N473" s="79"/>
      <c r="O473" s="102"/>
    </row>
    <row r="474" spans="1:15" s="20" customFormat="1" ht="14.4">
      <c r="A474" s="46"/>
      <c r="B474" s="45"/>
      <c r="C474" s="47"/>
      <c r="D474" s="46"/>
      <c r="E474" s="97" t="e">
        <f>+VLOOKUP(D474,POA!$A$3:$AU$103,7,FALSE)</f>
        <v>#N/A</v>
      </c>
      <c r="F474" s="97" t="e">
        <f>+VLOOKUP(D474,POA!$A$3:$AU$103,9,FALSE)</f>
        <v>#N/A</v>
      </c>
      <c r="G474" s="97" t="e">
        <f>+VLOOKUP(D474,POA!$A$3:$AU$103,3,FALSE)</f>
        <v>#N/A</v>
      </c>
      <c r="H474" s="94" t="e">
        <f>+VLOOKUP(D474,POA!$A$3:$AU$103,12,FALSE)</f>
        <v>#N/A</v>
      </c>
      <c r="I474" s="98" t="e">
        <f>+VLOOKUP(D474,POA!$A$3:$AU$103,15,FALSE)</f>
        <v>#N/A</v>
      </c>
      <c r="J474" s="94" t="e">
        <f>+VLOOKUP(D474,POA!$A$3:$AU$103,14,FALSE)</f>
        <v>#N/A</v>
      </c>
      <c r="K474" s="44"/>
      <c r="L474" s="100"/>
      <c r="M474" s="101"/>
      <c r="N474" s="79"/>
      <c r="O474" s="102"/>
    </row>
    <row r="475" spans="1:15" s="20" customFormat="1" ht="14.4">
      <c r="A475" s="46"/>
      <c r="B475" s="45"/>
      <c r="C475" s="47"/>
      <c r="D475" s="46"/>
      <c r="E475" s="97" t="e">
        <f>+VLOOKUP(D475,POA!$A$3:$AU$103,7,FALSE)</f>
        <v>#N/A</v>
      </c>
      <c r="F475" s="97" t="e">
        <f>+VLOOKUP(D475,POA!$A$3:$AU$103,9,FALSE)</f>
        <v>#N/A</v>
      </c>
      <c r="G475" s="97" t="e">
        <f>+VLOOKUP(D475,POA!$A$3:$AU$103,3,FALSE)</f>
        <v>#N/A</v>
      </c>
      <c r="H475" s="94" t="e">
        <f>+VLOOKUP(D475,POA!$A$3:$AU$103,12,FALSE)</f>
        <v>#N/A</v>
      </c>
      <c r="I475" s="98" t="e">
        <f>+VLOOKUP(D475,POA!$A$3:$AU$103,15,FALSE)</f>
        <v>#N/A</v>
      </c>
      <c r="J475" s="94" t="e">
        <f>+VLOOKUP(D475,POA!$A$3:$AU$103,14,FALSE)</f>
        <v>#N/A</v>
      </c>
      <c r="K475" s="44"/>
      <c r="L475" s="100"/>
      <c r="M475" s="101"/>
      <c r="N475" s="79"/>
      <c r="O475" s="102"/>
    </row>
    <row r="476" spans="1:15" s="20" customFormat="1" ht="14.4">
      <c r="A476" s="46"/>
      <c r="B476" s="45"/>
      <c r="C476" s="47"/>
      <c r="D476" s="46"/>
      <c r="E476" s="97" t="e">
        <f>+VLOOKUP(D476,POA!$A$3:$AU$103,7,FALSE)</f>
        <v>#N/A</v>
      </c>
      <c r="F476" s="97" t="e">
        <f>+VLOOKUP(D476,POA!$A$3:$AU$103,9,FALSE)</f>
        <v>#N/A</v>
      </c>
      <c r="G476" s="97" t="e">
        <f>+VLOOKUP(D476,POA!$A$3:$AU$103,3,FALSE)</f>
        <v>#N/A</v>
      </c>
      <c r="H476" s="94" t="e">
        <f>+VLOOKUP(D476,POA!$A$3:$AU$103,12,FALSE)</f>
        <v>#N/A</v>
      </c>
      <c r="I476" s="98" t="e">
        <f>+VLOOKUP(D476,POA!$A$3:$AU$103,15,FALSE)</f>
        <v>#N/A</v>
      </c>
      <c r="J476" s="94" t="e">
        <f>+VLOOKUP(D476,POA!$A$3:$AU$103,14,FALSE)</f>
        <v>#N/A</v>
      </c>
      <c r="K476" s="44"/>
      <c r="L476" s="100"/>
      <c r="M476" s="101"/>
      <c r="N476" s="79"/>
      <c r="O476" s="102"/>
    </row>
    <row r="477" spans="1:15" s="20" customFormat="1" ht="14.4">
      <c r="A477" s="46"/>
      <c r="B477" s="45"/>
      <c r="C477" s="47"/>
      <c r="D477" s="46"/>
      <c r="E477" s="97" t="e">
        <f>+VLOOKUP(D477,POA!$A$3:$AU$103,7,FALSE)</f>
        <v>#N/A</v>
      </c>
      <c r="F477" s="97" t="e">
        <f>+VLOOKUP(D477,POA!$A$3:$AU$103,9,FALSE)</f>
        <v>#N/A</v>
      </c>
      <c r="G477" s="97" t="e">
        <f>+VLOOKUP(D477,POA!$A$3:$AU$103,3,FALSE)</f>
        <v>#N/A</v>
      </c>
      <c r="H477" s="94" t="e">
        <f>+VLOOKUP(D477,POA!$A$3:$AU$103,12,FALSE)</f>
        <v>#N/A</v>
      </c>
      <c r="I477" s="98" t="e">
        <f>+VLOOKUP(D477,POA!$A$3:$AU$103,15,FALSE)</f>
        <v>#N/A</v>
      </c>
      <c r="J477" s="94" t="e">
        <f>+VLOOKUP(D477,POA!$A$3:$AU$103,14,FALSE)</f>
        <v>#N/A</v>
      </c>
      <c r="K477" s="44"/>
      <c r="L477" s="100"/>
      <c r="M477" s="101"/>
      <c r="N477" s="79"/>
      <c r="O477" s="102"/>
    </row>
    <row r="478" spans="1:15" s="20" customFormat="1" ht="14.4">
      <c r="A478" s="46"/>
      <c r="B478" s="45"/>
      <c r="C478" s="47"/>
      <c r="D478" s="46"/>
      <c r="E478" s="97" t="e">
        <f>+VLOOKUP(D478,POA!$A$3:$AU$103,7,FALSE)</f>
        <v>#N/A</v>
      </c>
      <c r="F478" s="97" t="e">
        <f>+VLOOKUP(D478,POA!$A$3:$AU$103,9,FALSE)</f>
        <v>#N/A</v>
      </c>
      <c r="G478" s="97" t="e">
        <f>+VLOOKUP(D478,POA!$A$3:$AU$103,3,FALSE)</f>
        <v>#N/A</v>
      </c>
      <c r="H478" s="94" t="e">
        <f>+VLOOKUP(D478,POA!$A$3:$AU$103,12,FALSE)</f>
        <v>#N/A</v>
      </c>
      <c r="I478" s="98" t="e">
        <f>+VLOOKUP(D478,POA!$A$3:$AU$103,15,FALSE)</f>
        <v>#N/A</v>
      </c>
      <c r="J478" s="94" t="e">
        <f>+VLOOKUP(D478,POA!$A$3:$AU$103,14,FALSE)</f>
        <v>#N/A</v>
      </c>
      <c r="K478" s="44"/>
      <c r="L478" s="100"/>
      <c r="M478" s="101"/>
      <c r="N478" s="79"/>
      <c r="O478" s="102"/>
    </row>
    <row r="479" spans="1:15" s="20" customFormat="1" ht="14.4">
      <c r="A479" s="46"/>
      <c r="B479" s="45"/>
      <c r="C479" s="47"/>
      <c r="D479" s="46"/>
      <c r="E479" s="97" t="e">
        <f>+VLOOKUP(D479,POA!$A$3:$AU$103,7,FALSE)</f>
        <v>#N/A</v>
      </c>
      <c r="F479" s="97" t="e">
        <f>+VLOOKUP(D479,POA!$A$3:$AU$103,9,FALSE)</f>
        <v>#N/A</v>
      </c>
      <c r="G479" s="97" t="e">
        <f>+VLOOKUP(D479,POA!$A$3:$AU$103,3,FALSE)</f>
        <v>#N/A</v>
      </c>
      <c r="H479" s="94" t="e">
        <f>+VLOOKUP(D479,POA!$A$3:$AU$103,12,FALSE)</f>
        <v>#N/A</v>
      </c>
      <c r="I479" s="98" t="e">
        <f>+VLOOKUP(D479,POA!$A$3:$AU$103,15,FALSE)</f>
        <v>#N/A</v>
      </c>
      <c r="J479" s="94" t="e">
        <f>+VLOOKUP(D479,POA!$A$3:$AU$103,14,FALSE)</f>
        <v>#N/A</v>
      </c>
      <c r="K479" s="44"/>
      <c r="L479" s="100"/>
      <c r="M479" s="101"/>
      <c r="N479" s="79"/>
      <c r="O479" s="102"/>
    </row>
    <row r="480" spans="1:15" s="20" customFormat="1" ht="14.4">
      <c r="A480" s="46"/>
      <c r="B480" s="45"/>
      <c r="C480" s="47"/>
      <c r="D480" s="46"/>
      <c r="E480" s="97" t="e">
        <f>+VLOOKUP(D480,POA!$A$3:$AU$103,7,FALSE)</f>
        <v>#N/A</v>
      </c>
      <c r="F480" s="97" t="e">
        <f>+VLOOKUP(D480,POA!$A$3:$AU$103,9,FALSE)</f>
        <v>#N/A</v>
      </c>
      <c r="G480" s="97" t="e">
        <f>+VLOOKUP(D480,POA!$A$3:$AU$103,3,FALSE)</f>
        <v>#N/A</v>
      </c>
      <c r="H480" s="94" t="e">
        <f>+VLOOKUP(D480,POA!$A$3:$AU$103,12,FALSE)</f>
        <v>#N/A</v>
      </c>
      <c r="I480" s="98" t="e">
        <f>+VLOOKUP(D480,POA!$A$3:$AU$103,15,FALSE)</f>
        <v>#N/A</v>
      </c>
      <c r="J480" s="94" t="e">
        <f>+VLOOKUP(D480,POA!$A$3:$AU$103,14,FALSE)</f>
        <v>#N/A</v>
      </c>
      <c r="K480" s="44"/>
      <c r="L480" s="100"/>
      <c r="M480" s="101"/>
      <c r="N480" s="79"/>
      <c r="O480" s="102"/>
    </row>
    <row r="481" spans="1:15" s="20" customFormat="1" ht="14.4">
      <c r="A481" s="46"/>
      <c r="B481" s="45"/>
      <c r="C481" s="47"/>
      <c r="D481" s="46"/>
      <c r="E481" s="97" t="e">
        <f>+VLOOKUP(D481,POA!$A$3:$AU$103,7,FALSE)</f>
        <v>#N/A</v>
      </c>
      <c r="F481" s="97" t="e">
        <f>+VLOOKUP(D481,POA!$A$3:$AU$103,9,FALSE)</f>
        <v>#N/A</v>
      </c>
      <c r="G481" s="97" t="e">
        <f>+VLOOKUP(D481,POA!$A$3:$AU$103,3,FALSE)</f>
        <v>#N/A</v>
      </c>
      <c r="H481" s="94" t="e">
        <f>+VLOOKUP(D481,POA!$A$3:$AU$103,12,FALSE)</f>
        <v>#N/A</v>
      </c>
      <c r="I481" s="98" t="e">
        <f>+VLOOKUP(D481,POA!$A$3:$AU$103,15,FALSE)</f>
        <v>#N/A</v>
      </c>
      <c r="J481" s="94" t="e">
        <f>+VLOOKUP(D481,POA!$A$3:$AU$103,14,FALSE)</f>
        <v>#N/A</v>
      </c>
      <c r="K481" s="44"/>
      <c r="L481" s="100"/>
      <c r="M481" s="101"/>
      <c r="N481" s="79"/>
      <c r="O481" s="102"/>
    </row>
    <row r="482" spans="1:15" s="20" customFormat="1" ht="14.4">
      <c r="A482" s="46"/>
      <c r="B482" s="45"/>
      <c r="C482" s="47"/>
      <c r="D482" s="46"/>
      <c r="E482" s="97" t="e">
        <f>+VLOOKUP(D482,POA!$A$3:$AU$103,7,FALSE)</f>
        <v>#N/A</v>
      </c>
      <c r="F482" s="97" t="e">
        <f>+VLOOKUP(D482,POA!$A$3:$AU$103,9,FALSE)</f>
        <v>#N/A</v>
      </c>
      <c r="G482" s="97" t="e">
        <f>+VLOOKUP(D482,POA!$A$3:$AU$103,3,FALSE)</f>
        <v>#N/A</v>
      </c>
      <c r="H482" s="94" t="e">
        <f>+VLOOKUP(D482,POA!$A$3:$AU$103,12,FALSE)</f>
        <v>#N/A</v>
      </c>
      <c r="I482" s="98" t="e">
        <f>+VLOOKUP(D482,POA!$A$3:$AU$103,15,FALSE)</f>
        <v>#N/A</v>
      </c>
      <c r="J482" s="94" t="e">
        <f>+VLOOKUP(D482,POA!$A$3:$AU$103,14,FALSE)</f>
        <v>#N/A</v>
      </c>
      <c r="K482" s="44"/>
      <c r="L482" s="100"/>
      <c r="M482" s="101"/>
      <c r="N482" s="79"/>
      <c r="O482" s="102"/>
    </row>
    <row r="483" spans="1:15" s="20" customFormat="1" ht="14.4">
      <c r="A483" s="46"/>
      <c r="B483" s="45"/>
      <c r="C483" s="47"/>
      <c r="D483" s="46"/>
      <c r="E483" s="97" t="e">
        <f>+VLOOKUP(D483,POA!$A$3:$AU$103,7,FALSE)</f>
        <v>#N/A</v>
      </c>
      <c r="F483" s="97" t="e">
        <f>+VLOOKUP(D483,POA!$A$3:$AU$103,9,FALSE)</f>
        <v>#N/A</v>
      </c>
      <c r="G483" s="97" t="e">
        <f>+VLOOKUP(D483,POA!$A$3:$AU$103,3,FALSE)</f>
        <v>#N/A</v>
      </c>
      <c r="H483" s="94" t="e">
        <f>+VLOOKUP(D483,POA!$A$3:$AU$103,12,FALSE)</f>
        <v>#N/A</v>
      </c>
      <c r="I483" s="98" t="e">
        <f>+VLOOKUP(D483,POA!$A$3:$AU$103,15,FALSE)</f>
        <v>#N/A</v>
      </c>
      <c r="J483" s="94" t="e">
        <f>+VLOOKUP(D483,POA!$A$3:$AU$103,14,FALSE)</f>
        <v>#N/A</v>
      </c>
      <c r="K483" s="44"/>
      <c r="L483" s="100"/>
      <c r="M483" s="101"/>
      <c r="N483" s="79"/>
      <c r="O483" s="102"/>
    </row>
    <row r="484" spans="1:15" s="20" customFormat="1" ht="14.4">
      <c r="A484" s="46"/>
      <c r="B484" s="45"/>
      <c r="C484" s="47"/>
      <c r="D484" s="46"/>
      <c r="E484" s="97" t="e">
        <f>+VLOOKUP(D484,POA!$A$3:$AU$103,7,FALSE)</f>
        <v>#N/A</v>
      </c>
      <c r="F484" s="97" t="e">
        <f>+VLOOKUP(D484,POA!$A$3:$AU$103,9,FALSE)</f>
        <v>#N/A</v>
      </c>
      <c r="G484" s="97" t="e">
        <f>+VLOOKUP(D484,POA!$A$3:$AU$103,3,FALSE)</f>
        <v>#N/A</v>
      </c>
      <c r="H484" s="94" t="e">
        <f>+VLOOKUP(D484,POA!$A$3:$AU$103,12,FALSE)</f>
        <v>#N/A</v>
      </c>
      <c r="I484" s="98" t="e">
        <f>+VLOOKUP(D484,POA!$A$3:$AU$103,15,FALSE)</f>
        <v>#N/A</v>
      </c>
      <c r="J484" s="94" t="e">
        <f>+VLOOKUP(D484,POA!$A$3:$AU$103,14,FALSE)</f>
        <v>#N/A</v>
      </c>
      <c r="K484" s="44"/>
      <c r="L484" s="100"/>
      <c r="M484" s="101"/>
      <c r="N484" s="79"/>
      <c r="O484" s="102"/>
    </row>
    <row r="485" spans="1:15" s="20" customFormat="1" ht="14.4">
      <c r="A485" s="46"/>
      <c r="B485" s="45"/>
      <c r="C485" s="47"/>
      <c r="D485" s="46"/>
      <c r="E485" s="97" t="e">
        <f>+VLOOKUP(D485,POA!$A$3:$AU$103,7,FALSE)</f>
        <v>#N/A</v>
      </c>
      <c r="F485" s="97" t="e">
        <f>+VLOOKUP(D485,POA!$A$3:$AU$103,9,FALSE)</f>
        <v>#N/A</v>
      </c>
      <c r="G485" s="97" t="e">
        <f>+VLOOKUP(D485,POA!$A$3:$AU$103,3,FALSE)</f>
        <v>#N/A</v>
      </c>
      <c r="H485" s="94" t="e">
        <f>+VLOOKUP(D485,POA!$A$3:$AU$103,12,FALSE)</f>
        <v>#N/A</v>
      </c>
      <c r="I485" s="98" t="e">
        <f>+VLOOKUP(D485,POA!$A$3:$AU$103,15,FALSE)</f>
        <v>#N/A</v>
      </c>
      <c r="J485" s="94" t="e">
        <f>+VLOOKUP(D485,POA!$A$3:$AU$103,14,FALSE)</f>
        <v>#N/A</v>
      </c>
      <c r="K485" s="44"/>
      <c r="L485" s="100"/>
      <c r="M485" s="101"/>
      <c r="N485" s="79"/>
      <c r="O485" s="102"/>
    </row>
    <row r="486" spans="1:15" s="20" customFormat="1" ht="14.4">
      <c r="A486" s="46"/>
      <c r="B486" s="45"/>
      <c r="C486" s="47"/>
      <c r="D486" s="46"/>
      <c r="E486" s="97" t="e">
        <f>+VLOOKUP(D486,POA!$A$3:$AU$103,7,FALSE)</f>
        <v>#N/A</v>
      </c>
      <c r="F486" s="97" t="e">
        <f>+VLOOKUP(D486,POA!$A$3:$AU$103,9,FALSE)</f>
        <v>#N/A</v>
      </c>
      <c r="G486" s="97" t="e">
        <f>+VLOOKUP(D486,POA!$A$3:$AU$103,3,FALSE)</f>
        <v>#N/A</v>
      </c>
      <c r="H486" s="94" t="e">
        <f>+VLOOKUP(D486,POA!$A$3:$AU$103,12,FALSE)</f>
        <v>#N/A</v>
      </c>
      <c r="I486" s="98" t="e">
        <f>+VLOOKUP(D486,POA!$A$3:$AU$103,15,FALSE)</f>
        <v>#N/A</v>
      </c>
      <c r="J486" s="94" t="e">
        <f>+VLOOKUP(D486,POA!$A$3:$AU$103,14,FALSE)</f>
        <v>#N/A</v>
      </c>
      <c r="K486" s="44"/>
      <c r="L486" s="100"/>
      <c r="M486" s="101"/>
      <c r="N486" s="79"/>
      <c r="O486" s="102"/>
    </row>
    <row r="487" spans="1:15" s="20" customFormat="1" ht="14.4">
      <c r="A487" s="46"/>
      <c r="B487" s="45"/>
      <c r="C487" s="47"/>
      <c r="D487" s="46"/>
      <c r="E487" s="97" t="e">
        <f>+VLOOKUP(D487,POA!$A$3:$AU$103,7,FALSE)</f>
        <v>#N/A</v>
      </c>
      <c r="F487" s="97" t="e">
        <f>+VLOOKUP(D487,POA!$A$3:$AU$103,9,FALSE)</f>
        <v>#N/A</v>
      </c>
      <c r="G487" s="97" t="e">
        <f>+VLOOKUP(D487,POA!$A$3:$AU$103,3,FALSE)</f>
        <v>#N/A</v>
      </c>
      <c r="H487" s="94" t="e">
        <f>+VLOOKUP(D487,POA!$A$3:$AU$103,12,FALSE)</f>
        <v>#N/A</v>
      </c>
      <c r="I487" s="98" t="e">
        <f>+VLOOKUP(D487,POA!$A$3:$AU$103,15,FALSE)</f>
        <v>#N/A</v>
      </c>
      <c r="J487" s="94" t="e">
        <f>+VLOOKUP(D487,POA!$A$3:$AU$103,14,FALSE)</f>
        <v>#N/A</v>
      </c>
      <c r="K487" s="44"/>
      <c r="L487" s="100"/>
      <c r="M487" s="101"/>
      <c r="N487" s="79"/>
      <c r="O487" s="102"/>
    </row>
    <row r="488" spans="1:15" s="20" customFormat="1" ht="14.4">
      <c r="A488" s="46"/>
      <c r="B488" s="45"/>
      <c r="C488" s="47"/>
      <c r="D488" s="46"/>
      <c r="E488" s="97" t="e">
        <f>+VLOOKUP(D488,POA!$A$3:$AU$103,7,FALSE)</f>
        <v>#N/A</v>
      </c>
      <c r="F488" s="97" t="e">
        <f>+VLOOKUP(D488,POA!$A$3:$AU$103,9,FALSE)</f>
        <v>#N/A</v>
      </c>
      <c r="G488" s="97" t="e">
        <f>+VLOOKUP(D488,POA!$A$3:$AU$103,3,FALSE)</f>
        <v>#N/A</v>
      </c>
      <c r="H488" s="94" t="e">
        <f>+VLOOKUP(D488,POA!$A$3:$AU$103,12,FALSE)</f>
        <v>#N/A</v>
      </c>
      <c r="I488" s="98" t="e">
        <f>+VLOOKUP(D488,POA!$A$3:$AU$103,15,FALSE)</f>
        <v>#N/A</v>
      </c>
      <c r="J488" s="94" t="e">
        <f>+VLOOKUP(D488,POA!$A$3:$AU$103,14,FALSE)</f>
        <v>#N/A</v>
      </c>
      <c r="K488" s="44"/>
      <c r="L488" s="100"/>
      <c r="M488" s="101"/>
      <c r="N488" s="79"/>
      <c r="O488" s="102"/>
    </row>
    <row r="489" spans="1:15" s="20" customFormat="1" ht="14.4">
      <c r="A489" s="46"/>
      <c r="B489" s="45"/>
      <c r="C489" s="47"/>
      <c r="D489" s="46"/>
      <c r="E489" s="97" t="e">
        <f>+VLOOKUP(D489,POA!$A$3:$AU$103,7,FALSE)</f>
        <v>#N/A</v>
      </c>
      <c r="F489" s="97" t="e">
        <f>+VLOOKUP(D489,POA!$A$3:$AU$103,9,FALSE)</f>
        <v>#N/A</v>
      </c>
      <c r="G489" s="97" t="e">
        <f>+VLOOKUP(D489,POA!$A$3:$AU$103,3,FALSE)</f>
        <v>#N/A</v>
      </c>
      <c r="H489" s="94" t="e">
        <f>+VLOOKUP(D489,POA!$A$3:$AU$103,12,FALSE)</f>
        <v>#N/A</v>
      </c>
      <c r="I489" s="98" t="e">
        <f>+VLOOKUP(D489,POA!$A$3:$AU$103,15,FALSE)</f>
        <v>#N/A</v>
      </c>
      <c r="J489" s="94" t="e">
        <f>+VLOOKUP(D489,POA!$A$3:$AU$103,14,FALSE)</f>
        <v>#N/A</v>
      </c>
      <c r="K489" s="44"/>
      <c r="L489" s="100"/>
      <c r="M489" s="101"/>
      <c r="N489" s="79"/>
      <c r="O489" s="102"/>
    </row>
    <row r="490" spans="1:15" s="20" customFormat="1" ht="14.4">
      <c r="A490" s="46"/>
      <c r="B490" s="45"/>
      <c r="C490" s="47"/>
      <c r="D490" s="46"/>
      <c r="E490" s="97" t="e">
        <f>+VLOOKUP(D490,POA!$A$3:$AU$103,7,FALSE)</f>
        <v>#N/A</v>
      </c>
      <c r="F490" s="97" t="e">
        <f>+VLOOKUP(D490,POA!$A$3:$AU$103,9,FALSE)</f>
        <v>#N/A</v>
      </c>
      <c r="G490" s="97" t="e">
        <f>+VLOOKUP(D490,POA!$A$3:$AU$103,3,FALSE)</f>
        <v>#N/A</v>
      </c>
      <c r="H490" s="94" t="e">
        <f>+VLOOKUP(D490,POA!$A$3:$AU$103,12,FALSE)</f>
        <v>#N/A</v>
      </c>
      <c r="I490" s="98" t="e">
        <f>+VLOOKUP(D490,POA!$A$3:$AU$103,15,FALSE)</f>
        <v>#N/A</v>
      </c>
      <c r="J490" s="94" t="e">
        <f>+VLOOKUP(D490,POA!$A$3:$AU$103,14,FALSE)</f>
        <v>#N/A</v>
      </c>
      <c r="K490" s="44"/>
      <c r="L490" s="100"/>
      <c r="M490" s="101"/>
      <c r="N490" s="79"/>
      <c r="O490" s="102"/>
    </row>
    <row r="491" spans="1:15" s="20" customFormat="1" ht="14.4">
      <c r="A491" s="46"/>
      <c r="B491" s="45"/>
      <c r="C491" s="47"/>
      <c r="D491" s="46"/>
      <c r="E491" s="97" t="e">
        <f>+VLOOKUP(D491,POA!$A$3:$AU$103,7,FALSE)</f>
        <v>#N/A</v>
      </c>
      <c r="F491" s="97" t="e">
        <f>+VLOOKUP(D491,POA!$A$3:$AU$103,9,FALSE)</f>
        <v>#N/A</v>
      </c>
      <c r="G491" s="97" t="e">
        <f>+VLOOKUP(D491,POA!$A$3:$AU$103,3,FALSE)</f>
        <v>#N/A</v>
      </c>
      <c r="H491" s="94" t="e">
        <f>+VLOOKUP(D491,POA!$A$3:$AU$103,12,FALSE)</f>
        <v>#N/A</v>
      </c>
      <c r="I491" s="98" t="e">
        <f>+VLOOKUP(D491,POA!$A$3:$AU$103,15,FALSE)</f>
        <v>#N/A</v>
      </c>
      <c r="J491" s="94" t="e">
        <f>+VLOOKUP(D491,POA!$A$3:$AU$103,14,FALSE)</f>
        <v>#N/A</v>
      </c>
      <c r="K491" s="44"/>
      <c r="L491" s="100"/>
      <c r="M491" s="101"/>
      <c r="N491" s="79"/>
      <c r="O491" s="102"/>
    </row>
    <row r="492" spans="1:15" s="20" customFormat="1" ht="14.4">
      <c r="A492" s="46"/>
      <c r="B492" s="45"/>
      <c r="C492" s="47"/>
      <c r="D492" s="46"/>
      <c r="E492" s="97" t="e">
        <f>+VLOOKUP(D492,POA!$A$3:$AU$103,7,FALSE)</f>
        <v>#N/A</v>
      </c>
      <c r="F492" s="97" t="e">
        <f>+VLOOKUP(D492,POA!$A$3:$AU$103,9,FALSE)</f>
        <v>#N/A</v>
      </c>
      <c r="G492" s="97" t="e">
        <f>+VLOOKUP(D492,POA!$A$3:$AU$103,3,FALSE)</f>
        <v>#N/A</v>
      </c>
      <c r="H492" s="94" t="e">
        <f>+VLOOKUP(D492,POA!$A$3:$AU$103,12,FALSE)</f>
        <v>#N/A</v>
      </c>
      <c r="I492" s="98" t="e">
        <f>+VLOOKUP(D492,POA!$A$3:$AU$103,15,FALSE)</f>
        <v>#N/A</v>
      </c>
      <c r="J492" s="94" t="e">
        <f>+VLOOKUP(D492,POA!$A$3:$AU$103,14,FALSE)</f>
        <v>#N/A</v>
      </c>
      <c r="K492" s="44"/>
      <c r="L492" s="100"/>
      <c r="M492" s="101"/>
      <c r="N492" s="79"/>
      <c r="O492" s="102"/>
    </row>
    <row r="493" spans="1:15" s="20" customFormat="1" ht="14.4">
      <c r="A493" s="46"/>
      <c r="B493" s="45"/>
      <c r="C493" s="47"/>
      <c r="D493" s="46"/>
      <c r="E493" s="97" t="e">
        <f>+VLOOKUP(D493,POA!$A$3:$AU$103,7,FALSE)</f>
        <v>#N/A</v>
      </c>
      <c r="F493" s="97" t="e">
        <f>+VLOOKUP(D493,POA!$A$3:$AU$103,9,FALSE)</f>
        <v>#N/A</v>
      </c>
      <c r="G493" s="97" t="e">
        <f>+VLOOKUP(D493,POA!$A$3:$AU$103,3,FALSE)</f>
        <v>#N/A</v>
      </c>
      <c r="H493" s="94" t="e">
        <f>+VLOOKUP(D493,POA!$A$3:$AU$103,12,FALSE)</f>
        <v>#N/A</v>
      </c>
      <c r="I493" s="98" t="e">
        <f>+VLOOKUP(D493,POA!$A$3:$AU$103,15,FALSE)</f>
        <v>#N/A</v>
      </c>
      <c r="J493" s="94" t="e">
        <f>+VLOOKUP(D493,POA!$A$3:$AU$103,14,FALSE)</f>
        <v>#N/A</v>
      </c>
      <c r="K493" s="44"/>
      <c r="L493" s="100"/>
      <c r="M493" s="101"/>
      <c r="N493" s="79"/>
      <c r="O493" s="102"/>
    </row>
    <row r="494" spans="1:15" s="20" customFormat="1" ht="14.4">
      <c r="A494" s="46"/>
      <c r="B494" s="45"/>
      <c r="C494" s="47"/>
      <c r="D494" s="46"/>
      <c r="E494" s="97" t="e">
        <f>+VLOOKUP(D494,POA!$A$3:$AU$103,7,FALSE)</f>
        <v>#N/A</v>
      </c>
      <c r="F494" s="97" t="e">
        <f>+VLOOKUP(D494,POA!$A$3:$AU$103,9,FALSE)</f>
        <v>#N/A</v>
      </c>
      <c r="G494" s="97" t="e">
        <f>+VLOOKUP(D494,POA!$A$3:$AU$103,3,FALSE)</f>
        <v>#N/A</v>
      </c>
      <c r="H494" s="94" t="e">
        <f>+VLOOKUP(D494,POA!$A$3:$AU$103,12,FALSE)</f>
        <v>#N/A</v>
      </c>
      <c r="I494" s="98" t="e">
        <f>+VLOOKUP(D494,POA!$A$3:$AU$103,15,FALSE)</f>
        <v>#N/A</v>
      </c>
      <c r="J494" s="94" t="e">
        <f>+VLOOKUP(D494,POA!$A$3:$AU$103,14,FALSE)</f>
        <v>#N/A</v>
      </c>
      <c r="K494" s="44"/>
      <c r="L494" s="100"/>
      <c r="M494" s="101"/>
      <c r="N494" s="79"/>
      <c r="O494" s="102"/>
    </row>
    <row r="495" spans="1:15" s="20" customFormat="1" ht="14.4">
      <c r="A495" s="46"/>
      <c r="B495" s="45"/>
      <c r="C495" s="47"/>
      <c r="D495" s="46"/>
      <c r="E495" s="97" t="e">
        <f>+VLOOKUP(D495,POA!$A$3:$AU$103,7,FALSE)</f>
        <v>#N/A</v>
      </c>
      <c r="F495" s="97" t="e">
        <f>+VLOOKUP(D495,POA!$A$3:$AU$103,9,FALSE)</f>
        <v>#N/A</v>
      </c>
      <c r="G495" s="97" t="e">
        <f>+VLOOKUP(D495,POA!$A$3:$AU$103,3,FALSE)</f>
        <v>#N/A</v>
      </c>
      <c r="H495" s="94" t="e">
        <f>+VLOOKUP(D495,POA!$A$3:$AU$103,12,FALSE)</f>
        <v>#N/A</v>
      </c>
      <c r="I495" s="98" t="e">
        <f>+VLOOKUP(D495,POA!$A$3:$AU$103,15,FALSE)</f>
        <v>#N/A</v>
      </c>
      <c r="J495" s="94" t="e">
        <f>+VLOOKUP(D495,POA!$A$3:$AU$103,14,FALSE)</f>
        <v>#N/A</v>
      </c>
      <c r="K495" s="44"/>
      <c r="L495" s="100"/>
      <c r="M495" s="101"/>
      <c r="N495" s="79"/>
      <c r="O495" s="102"/>
    </row>
    <row r="496" spans="1:15" s="20" customFormat="1" ht="14.4">
      <c r="A496" s="46"/>
      <c r="B496" s="45"/>
      <c r="C496" s="47"/>
      <c r="D496" s="46"/>
      <c r="E496" s="97" t="e">
        <f>+VLOOKUP(D496,POA!$A$3:$AU$103,7,FALSE)</f>
        <v>#N/A</v>
      </c>
      <c r="F496" s="97" t="e">
        <f>+VLOOKUP(D496,POA!$A$3:$AU$103,9,FALSE)</f>
        <v>#N/A</v>
      </c>
      <c r="G496" s="97" t="e">
        <f>+VLOOKUP(D496,POA!$A$3:$AU$103,3,FALSE)</f>
        <v>#N/A</v>
      </c>
      <c r="H496" s="94" t="e">
        <f>+VLOOKUP(D496,POA!$A$3:$AU$103,12,FALSE)</f>
        <v>#N/A</v>
      </c>
      <c r="I496" s="98" t="e">
        <f>+VLOOKUP(D496,POA!$A$3:$AU$103,15,FALSE)</f>
        <v>#N/A</v>
      </c>
      <c r="J496" s="94" t="e">
        <f>+VLOOKUP(D496,POA!$A$3:$AU$103,14,FALSE)</f>
        <v>#N/A</v>
      </c>
      <c r="K496" s="44"/>
      <c r="L496" s="100"/>
      <c r="M496" s="101"/>
      <c r="N496" s="79"/>
      <c r="O496" s="102"/>
    </row>
    <row r="497" spans="1:15" s="20" customFormat="1" ht="14.4">
      <c r="A497" s="46"/>
      <c r="B497" s="45"/>
      <c r="C497" s="47"/>
      <c r="D497" s="46"/>
      <c r="E497" s="97" t="e">
        <f>+VLOOKUP(D497,POA!$A$3:$AU$103,7,FALSE)</f>
        <v>#N/A</v>
      </c>
      <c r="F497" s="97" t="e">
        <f>+VLOOKUP(D497,POA!$A$3:$AU$103,9,FALSE)</f>
        <v>#N/A</v>
      </c>
      <c r="G497" s="97" t="e">
        <f>+VLOOKUP(D497,POA!$A$3:$AU$103,3,FALSE)</f>
        <v>#N/A</v>
      </c>
      <c r="H497" s="94" t="e">
        <f>+VLOOKUP(D497,POA!$A$3:$AU$103,12,FALSE)</f>
        <v>#N/A</v>
      </c>
      <c r="I497" s="98" t="e">
        <f>+VLOOKUP(D497,POA!$A$3:$AU$103,15,FALSE)</f>
        <v>#N/A</v>
      </c>
      <c r="J497" s="94" t="e">
        <f>+VLOOKUP(D497,POA!$A$3:$AU$103,14,FALSE)</f>
        <v>#N/A</v>
      </c>
      <c r="K497" s="44"/>
      <c r="L497" s="100"/>
      <c r="M497" s="101"/>
      <c r="N497" s="79"/>
      <c r="O497" s="102"/>
    </row>
    <row r="498" spans="1:15" s="20" customFormat="1" ht="14.4">
      <c r="A498" s="46"/>
      <c r="B498" s="45"/>
      <c r="C498" s="47"/>
      <c r="D498" s="46"/>
      <c r="E498" s="97" t="e">
        <f>+VLOOKUP(D498,POA!$A$3:$AU$103,7,FALSE)</f>
        <v>#N/A</v>
      </c>
      <c r="F498" s="97" t="e">
        <f>+VLOOKUP(D498,POA!$A$3:$AU$103,9,FALSE)</f>
        <v>#N/A</v>
      </c>
      <c r="G498" s="97" t="e">
        <f>+VLOOKUP(D498,POA!$A$3:$AU$103,3,FALSE)</f>
        <v>#N/A</v>
      </c>
      <c r="H498" s="94" t="e">
        <f>+VLOOKUP(D498,POA!$A$3:$AU$103,12,FALSE)</f>
        <v>#N/A</v>
      </c>
      <c r="I498" s="98" t="e">
        <f>+VLOOKUP(D498,POA!$A$3:$AU$103,15,FALSE)</f>
        <v>#N/A</v>
      </c>
      <c r="J498" s="94" t="e">
        <f>+VLOOKUP(D498,POA!$A$3:$AU$103,14,FALSE)</f>
        <v>#N/A</v>
      </c>
      <c r="K498" s="44"/>
      <c r="L498" s="100"/>
      <c r="M498" s="101"/>
      <c r="N498" s="79"/>
      <c r="O498" s="102"/>
    </row>
    <row r="499" spans="1:15" s="20" customFormat="1" ht="14.4">
      <c r="A499" s="46"/>
      <c r="B499" s="45"/>
      <c r="C499" s="47"/>
      <c r="D499" s="46"/>
      <c r="E499" s="97" t="e">
        <f>+VLOOKUP(D499,POA!$A$3:$AU$103,7,FALSE)</f>
        <v>#N/A</v>
      </c>
      <c r="F499" s="97" t="e">
        <f>+VLOOKUP(D499,POA!$A$3:$AU$103,9,FALSE)</f>
        <v>#N/A</v>
      </c>
      <c r="G499" s="97" t="e">
        <f>+VLOOKUP(D499,POA!$A$3:$AU$103,3,FALSE)</f>
        <v>#N/A</v>
      </c>
      <c r="H499" s="94" t="e">
        <f>+VLOOKUP(D499,POA!$A$3:$AU$103,12,FALSE)</f>
        <v>#N/A</v>
      </c>
      <c r="I499" s="98" t="e">
        <f>+VLOOKUP(D499,POA!$A$3:$AU$103,15,FALSE)</f>
        <v>#N/A</v>
      </c>
      <c r="J499" s="94" t="e">
        <f>+VLOOKUP(D499,POA!$A$3:$AU$103,14,FALSE)</f>
        <v>#N/A</v>
      </c>
      <c r="K499" s="44"/>
      <c r="L499" s="100"/>
      <c r="M499" s="101"/>
      <c r="N499" s="79"/>
      <c r="O499" s="102"/>
    </row>
    <row r="500" spans="1:15" s="20" customFormat="1" ht="14.4">
      <c r="A500" s="46"/>
      <c r="B500" s="45"/>
      <c r="C500" s="47"/>
      <c r="D500" s="46"/>
      <c r="E500" s="97" t="e">
        <f>+VLOOKUP(D500,POA!$A$3:$AU$103,7,FALSE)</f>
        <v>#N/A</v>
      </c>
      <c r="F500" s="97" t="e">
        <f>+VLOOKUP(D500,POA!$A$3:$AU$103,9,FALSE)</f>
        <v>#N/A</v>
      </c>
      <c r="G500" s="97" t="e">
        <f>+VLOOKUP(D500,POA!$A$3:$AU$103,3,FALSE)</f>
        <v>#N/A</v>
      </c>
      <c r="H500" s="94" t="e">
        <f>+VLOOKUP(D500,POA!$A$3:$AU$103,12,FALSE)</f>
        <v>#N/A</v>
      </c>
      <c r="I500" s="98" t="e">
        <f>+VLOOKUP(D500,POA!$A$3:$AU$103,15,FALSE)</f>
        <v>#N/A</v>
      </c>
      <c r="J500" s="94" t="e">
        <f>+VLOOKUP(D500,POA!$A$3:$AU$103,14,FALSE)</f>
        <v>#N/A</v>
      </c>
      <c r="K500" s="44"/>
      <c r="L500" s="100"/>
      <c r="M500" s="101"/>
      <c r="N500" s="79"/>
      <c r="O500" s="102"/>
    </row>
    <row r="501" spans="1:15" s="20" customFormat="1" ht="14.4">
      <c r="A501" s="46"/>
      <c r="B501" s="45"/>
      <c r="C501" s="47"/>
      <c r="D501" s="46"/>
      <c r="E501" s="97" t="e">
        <f>+VLOOKUP(D501,POA!$A$3:$AU$103,7,FALSE)</f>
        <v>#N/A</v>
      </c>
      <c r="F501" s="97" t="e">
        <f>+VLOOKUP(D501,POA!$A$3:$AU$103,9,FALSE)</f>
        <v>#N/A</v>
      </c>
      <c r="G501" s="97" t="e">
        <f>+VLOOKUP(D501,POA!$A$3:$AU$103,3,FALSE)</f>
        <v>#N/A</v>
      </c>
      <c r="H501" s="94" t="e">
        <f>+VLOOKUP(D501,POA!$A$3:$AU$103,12,FALSE)</f>
        <v>#N/A</v>
      </c>
      <c r="I501" s="98" t="e">
        <f>+VLOOKUP(D501,POA!$A$3:$AU$103,15,FALSE)</f>
        <v>#N/A</v>
      </c>
      <c r="J501" s="94" t="e">
        <f>+VLOOKUP(D501,POA!$A$3:$AU$103,14,FALSE)</f>
        <v>#N/A</v>
      </c>
      <c r="K501" s="44"/>
      <c r="L501" s="100"/>
      <c r="M501" s="101"/>
      <c r="N501" s="79"/>
      <c r="O501" s="102"/>
    </row>
    <row r="502" spans="1:15" s="20" customFormat="1" ht="14.4">
      <c r="A502" s="46"/>
      <c r="B502" s="45"/>
      <c r="C502" s="47"/>
      <c r="D502" s="46"/>
      <c r="E502" s="97" t="e">
        <f>+VLOOKUP(D502,POA!$A$3:$AU$103,7,FALSE)</f>
        <v>#N/A</v>
      </c>
      <c r="F502" s="97" t="e">
        <f>+VLOOKUP(D502,POA!$A$3:$AU$103,9,FALSE)</f>
        <v>#N/A</v>
      </c>
      <c r="G502" s="97" t="e">
        <f>+VLOOKUP(D502,POA!$A$3:$AU$103,3,FALSE)</f>
        <v>#N/A</v>
      </c>
      <c r="H502" s="94" t="e">
        <f>+VLOOKUP(D502,POA!$A$3:$AU$103,12,FALSE)</f>
        <v>#N/A</v>
      </c>
      <c r="I502" s="98" t="e">
        <f>+VLOOKUP(D502,POA!$A$3:$AU$103,15,FALSE)</f>
        <v>#N/A</v>
      </c>
      <c r="J502" s="94" t="e">
        <f>+VLOOKUP(D502,POA!$A$3:$AU$103,14,FALSE)</f>
        <v>#N/A</v>
      </c>
      <c r="K502" s="44"/>
      <c r="L502" s="100"/>
      <c r="M502" s="101"/>
      <c r="N502" s="79"/>
      <c r="O502" s="102"/>
    </row>
    <row r="503" spans="1:15" s="20" customFormat="1" ht="14.4">
      <c r="A503" s="46"/>
      <c r="B503" s="45"/>
      <c r="C503" s="47"/>
      <c r="D503" s="46"/>
      <c r="E503" s="97" t="e">
        <f>+VLOOKUP(D503,POA!$A$3:$AU$103,7,FALSE)</f>
        <v>#N/A</v>
      </c>
      <c r="F503" s="97" t="e">
        <f>+VLOOKUP(D503,POA!$A$3:$AU$103,9,FALSE)</f>
        <v>#N/A</v>
      </c>
      <c r="G503" s="97" t="e">
        <f>+VLOOKUP(D503,POA!$A$3:$AU$103,3,FALSE)</f>
        <v>#N/A</v>
      </c>
      <c r="H503" s="94" t="e">
        <f>+VLOOKUP(D503,POA!$A$3:$AU$103,12,FALSE)</f>
        <v>#N/A</v>
      </c>
      <c r="I503" s="98" t="e">
        <f>+VLOOKUP(D503,POA!$A$3:$AU$103,15,FALSE)</f>
        <v>#N/A</v>
      </c>
      <c r="J503" s="94" t="e">
        <f>+VLOOKUP(D503,POA!$A$3:$AU$103,14,FALSE)</f>
        <v>#N/A</v>
      </c>
      <c r="K503" s="44"/>
      <c r="L503" s="100"/>
      <c r="M503" s="101"/>
      <c r="N503" s="79"/>
      <c r="O503" s="102"/>
    </row>
    <row r="504" spans="1:15" s="20" customFormat="1" ht="14.4">
      <c r="A504" s="46"/>
      <c r="B504" s="45"/>
      <c r="C504" s="47"/>
      <c r="D504" s="46"/>
      <c r="E504" s="97" t="e">
        <f>+VLOOKUP(D504,POA!$A$3:$AU$103,7,FALSE)</f>
        <v>#N/A</v>
      </c>
      <c r="F504" s="97" t="e">
        <f>+VLOOKUP(D504,POA!$A$3:$AU$103,9,FALSE)</f>
        <v>#N/A</v>
      </c>
      <c r="G504" s="97" t="e">
        <f>+VLOOKUP(D504,POA!$A$3:$AU$103,3,FALSE)</f>
        <v>#N/A</v>
      </c>
      <c r="H504" s="94" t="e">
        <f>+VLOOKUP(D504,POA!$A$3:$AU$103,12,FALSE)</f>
        <v>#N/A</v>
      </c>
      <c r="I504" s="98" t="e">
        <f>+VLOOKUP(D504,POA!$A$3:$AU$103,15,FALSE)</f>
        <v>#N/A</v>
      </c>
      <c r="J504" s="94" t="e">
        <f>+VLOOKUP(D504,POA!$A$3:$AU$103,14,FALSE)</f>
        <v>#N/A</v>
      </c>
      <c r="K504" s="44"/>
      <c r="L504" s="100"/>
      <c r="M504" s="101"/>
      <c r="N504" s="79"/>
      <c r="O504" s="102"/>
    </row>
    <row r="505" spans="1:15" s="20" customFormat="1" ht="14.4">
      <c r="A505" s="46"/>
      <c r="B505" s="45"/>
      <c r="C505" s="47"/>
      <c r="D505" s="46"/>
      <c r="E505" s="97" t="e">
        <f>+VLOOKUP(D505,POA!$A$3:$AU$103,7,FALSE)</f>
        <v>#N/A</v>
      </c>
      <c r="F505" s="97" t="e">
        <f>+VLOOKUP(D505,POA!$A$3:$AU$103,9,FALSE)</f>
        <v>#N/A</v>
      </c>
      <c r="G505" s="97" t="e">
        <f>+VLOOKUP(D505,POA!$A$3:$AU$103,3,FALSE)</f>
        <v>#N/A</v>
      </c>
      <c r="H505" s="94" t="e">
        <f>+VLOOKUP(D505,POA!$A$3:$AU$103,12,FALSE)</f>
        <v>#N/A</v>
      </c>
      <c r="I505" s="98" t="e">
        <f>+VLOOKUP(D505,POA!$A$3:$AU$103,15,FALSE)</f>
        <v>#N/A</v>
      </c>
      <c r="J505" s="94" t="e">
        <f>+VLOOKUP(D505,POA!$A$3:$AU$103,14,FALSE)</f>
        <v>#N/A</v>
      </c>
      <c r="K505" s="44"/>
      <c r="L505" s="100"/>
      <c r="M505" s="101"/>
      <c r="N505" s="79"/>
      <c r="O505" s="102"/>
    </row>
    <row r="506" spans="1:15" s="20" customFormat="1" ht="14.4">
      <c r="A506" s="46"/>
      <c r="B506" s="45"/>
      <c r="C506" s="47"/>
      <c r="D506" s="46"/>
      <c r="E506" s="97" t="e">
        <f>+VLOOKUP(D506,POA!$A$3:$AU$103,7,FALSE)</f>
        <v>#N/A</v>
      </c>
      <c r="F506" s="97" t="e">
        <f>+VLOOKUP(D506,POA!$A$3:$AU$103,9,FALSE)</f>
        <v>#N/A</v>
      </c>
      <c r="G506" s="97" t="e">
        <f>+VLOOKUP(D506,POA!$A$3:$AU$103,3,FALSE)</f>
        <v>#N/A</v>
      </c>
      <c r="H506" s="94" t="e">
        <f>+VLOOKUP(D506,POA!$A$3:$AU$103,12,FALSE)</f>
        <v>#N/A</v>
      </c>
      <c r="I506" s="98" t="e">
        <f>+VLOOKUP(D506,POA!$A$3:$AU$103,15,FALSE)</f>
        <v>#N/A</v>
      </c>
      <c r="J506" s="94" t="e">
        <f>+VLOOKUP(D506,POA!$A$3:$AU$103,14,FALSE)</f>
        <v>#N/A</v>
      </c>
      <c r="K506" s="44"/>
      <c r="L506" s="100"/>
      <c r="M506" s="101"/>
      <c r="N506" s="79"/>
      <c r="O506" s="102"/>
    </row>
    <row r="507" spans="1:15" s="20" customFormat="1" ht="14.4">
      <c r="A507" s="46"/>
      <c r="B507" s="45"/>
      <c r="C507" s="47"/>
      <c r="D507" s="46"/>
      <c r="E507" s="97" t="e">
        <f>+VLOOKUP(D507,POA!$A$3:$AU$103,7,FALSE)</f>
        <v>#N/A</v>
      </c>
      <c r="F507" s="97" t="e">
        <f>+VLOOKUP(D507,POA!$A$3:$AU$103,9,FALSE)</f>
        <v>#N/A</v>
      </c>
      <c r="G507" s="97" t="e">
        <f>+VLOOKUP(D507,POA!$A$3:$AU$103,3,FALSE)</f>
        <v>#N/A</v>
      </c>
      <c r="H507" s="94" t="e">
        <f>+VLOOKUP(D507,POA!$A$3:$AU$103,12,FALSE)</f>
        <v>#N/A</v>
      </c>
      <c r="I507" s="98" t="e">
        <f>+VLOOKUP(D507,POA!$A$3:$AU$103,15,FALSE)</f>
        <v>#N/A</v>
      </c>
      <c r="J507" s="94" t="e">
        <f>+VLOOKUP(D507,POA!$A$3:$AU$103,14,FALSE)</f>
        <v>#N/A</v>
      </c>
      <c r="K507" s="44"/>
      <c r="L507" s="100"/>
      <c r="M507" s="101"/>
      <c r="N507" s="79"/>
      <c r="O507" s="102"/>
    </row>
    <row r="508" spans="1:15" s="20" customFormat="1" ht="14.4">
      <c r="A508" s="46"/>
      <c r="B508" s="45"/>
      <c r="C508" s="47"/>
      <c r="D508" s="46"/>
      <c r="E508" s="97" t="e">
        <f>+VLOOKUP(D508,POA!$A$3:$AU$103,7,FALSE)</f>
        <v>#N/A</v>
      </c>
      <c r="F508" s="97" t="e">
        <f>+VLOOKUP(D508,POA!$A$3:$AU$103,9,FALSE)</f>
        <v>#N/A</v>
      </c>
      <c r="G508" s="97" t="e">
        <f>+VLOOKUP(D508,POA!$A$3:$AU$103,3,FALSE)</f>
        <v>#N/A</v>
      </c>
      <c r="H508" s="94" t="e">
        <f>+VLOOKUP(D508,POA!$A$3:$AU$103,12,FALSE)</f>
        <v>#N/A</v>
      </c>
      <c r="I508" s="98" t="e">
        <f>+VLOOKUP(D508,POA!$A$3:$AU$103,15,FALSE)</f>
        <v>#N/A</v>
      </c>
      <c r="J508" s="94" t="e">
        <f>+VLOOKUP(D508,POA!$A$3:$AU$103,14,FALSE)</f>
        <v>#N/A</v>
      </c>
      <c r="K508" s="44"/>
      <c r="L508" s="100"/>
      <c r="M508" s="101"/>
      <c r="N508" s="79"/>
      <c r="O508" s="102"/>
    </row>
    <row r="509" spans="1:15" s="20" customFormat="1" ht="14.4">
      <c r="A509" s="46"/>
      <c r="B509" s="45"/>
      <c r="C509" s="47"/>
      <c r="D509" s="46"/>
      <c r="E509" s="97" t="e">
        <f>+VLOOKUP(D509,POA!$A$3:$AU$103,7,FALSE)</f>
        <v>#N/A</v>
      </c>
      <c r="F509" s="97" t="e">
        <f>+VLOOKUP(D509,POA!$A$3:$AU$103,9,FALSE)</f>
        <v>#N/A</v>
      </c>
      <c r="G509" s="97" t="e">
        <f>+VLOOKUP(D509,POA!$A$3:$AU$103,3,FALSE)</f>
        <v>#N/A</v>
      </c>
      <c r="H509" s="94" t="e">
        <f>+VLOOKUP(D509,POA!$A$3:$AU$103,12,FALSE)</f>
        <v>#N/A</v>
      </c>
      <c r="I509" s="98" t="e">
        <f>+VLOOKUP(D509,POA!$A$3:$AU$103,15,FALSE)</f>
        <v>#N/A</v>
      </c>
      <c r="J509" s="94" t="e">
        <f>+VLOOKUP(D509,POA!$A$3:$AU$103,14,FALSE)</f>
        <v>#N/A</v>
      </c>
      <c r="K509" s="44"/>
      <c r="L509" s="100"/>
      <c r="M509" s="101"/>
      <c r="N509" s="79"/>
      <c r="O509" s="102"/>
    </row>
    <row r="510" spans="1:15" s="20" customFormat="1" ht="14.4">
      <c r="A510" s="46"/>
      <c r="B510" s="45"/>
      <c r="C510" s="47"/>
      <c r="D510" s="46"/>
      <c r="E510" s="97" t="e">
        <f>+VLOOKUP(D510,POA!$A$3:$AU$103,7,FALSE)</f>
        <v>#N/A</v>
      </c>
      <c r="F510" s="97" t="e">
        <f>+VLOOKUP(D510,POA!$A$3:$AU$103,9,FALSE)</f>
        <v>#N/A</v>
      </c>
      <c r="G510" s="97" t="e">
        <f>+VLOOKUP(D510,POA!$A$3:$AU$103,3,FALSE)</f>
        <v>#N/A</v>
      </c>
      <c r="H510" s="94" t="e">
        <f>+VLOOKUP(D510,POA!$A$3:$AU$103,12,FALSE)</f>
        <v>#N/A</v>
      </c>
      <c r="I510" s="98" t="e">
        <f>+VLOOKUP(D510,POA!$A$3:$AU$103,15,FALSE)</f>
        <v>#N/A</v>
      </c>
      <c r="J510" s="94" t="e">
        <f>+VLOOKUP(D510,POA!$A$3:$AU$103,14,FALSE)</f>
        <v>#N/A</v>
      </c>
      <c r="K510" s="44"/>
      <c r="L510" s="100"/>
      <c r="M510" s="101"/>
      <c r="N510" s="79"/>
      <c r="O510" s="102"/>
    </row>
    <row r="511" spans="1:15" s="20" customFormat="1" ht="14.4">
      <c r="A511" s="46"/>
      <c r="B511" s="45"/>
      <c r="C511" s="47"/>
      <c r="D511" s="46"/>
      <c r="E511" s="97" t="e">
        <f>+VLOOKUP(D511,POA!$A$3:$AU$103,7,FALSE)</f>
        <v>#N/A</v>
      </c>
      <c r="F511" s="97" t="e">
        <f>+VLOOKUP(D511,POA!$A$3:$AU$103,9,FALSE)</f>
        <v>#N/A</v>
      </c>
      <c r="G511" s="97" t="e">
        <f>+VLOOKUP(D511,POA!$A$3:$AU$103,3,FALSE)</f>
        <v>#N/A</v>
      </c>
      <c r="H511" s="94" t="e">
        <f>+VLOOKUP(D511,POA!$A$3:$AU$103,12,FALSE)</f>
        <v>#N/A</v>
      </c>
      <c r="I511" s="98" t="e">
        <f>+VLOOKUP(D511,POA!$A$3:$AU$103,15,FALSE)</f>
        <v>#N/A</v>
      </c>
      <c r="J511" s="94" t="e">
        <f>+VLOOKUP(D511,POA!$A$3:$AU$103,14,FALSE)</f>
        <v>#N/A</v>
      </c>
      <c r="K511" s="44"/>
      <c r="L511" s="100"/>
      <c r="M511" s="101"/>
      <c r="N511" s="79"/>
      <c r="O511" s="102"/>
    </row>
    <row r="512" spans="1:15" s="20" customFormat="1" ht="14.4">
      <c r="A512" s="46"/>
      <c r="B512" s="45"/>
      <c r="C512" s="47"/>
      <c r="D512" s="46"/>
      <c r="E512" s="97" t="e">
        <f>+VLOOKUP(D512,POA!$A$3:$AU$103,7,FALSE)</f>
        <v>#N/A</v>
      </c>
      <c r="F512" s="97" t="e">
        <f>+VLOOKUP(D512,POA!$A$3:$AU$103,9,FALSE)</f>
        <v>#N/A</v>
      </c>
      <c r="G512" s="97" t="e">
        <f>+VLOOKUP(D512,POA!$A$3:$AU$103,3,FALSE)</f>
        <v>#N/A</v>
      </c>
      <c r="H512" s="94" t="e">
        <f>+VLOOKUP(D512,POA!$A$3:$AU$103,12,FALSE)</f>
        <v>#N/A</v>
      </c>
      <c r="I512" s="98" t="e">
        <f>+VLOOKUP(D512,POA!$A$3:$AU$103,15,FALSE)</f>
        <v>#N/A</v>
      </c>
      <c r="J512" s="94" t="e">
        <f>+VLOOKUP(D512,POA!$A$3:$AU$103,14,FALSE)</f>
        <v>#N/A</v>
      </c>
      <c r="K512" s="44"/>
      <c r="L512" s="100"/>
      <c r="M512" s="101"/>
      <c r="N512" s="79"/>
      <c r="O512" s="102"/>
    </row>
    <row r="513" spans="1:15" s="20" customFormat="1" ht="14.4">
      <c r="A513" s="46"/>
      <c r="B513" s="45"/>
      <c r="C513" s="47"/>
      <c r="D513" s="46"/>
      <c r="E513" s="97" t="e">
        <f>+VLOOKUP(D513,POA!$A$3:$AU$103,7,FALSE)</f>
        <v>#N/A</v>
      </c>
      <c r="F513" s="97" t="e">
        <f>+VLOOKUP(D513,POA!$A$3:$AU$103,9,FALSE)</f>
        <v>#N/A</v>
      </c>
      <c r="G513" s="97" t="e">
        <f>+VLOOKUP(D513,POA!$A$3:$AU$103,3,FALSE)</f>
        <v>#N/A</v>
      </c>
      <c r="H513" s="94" t="e">
        <f>+VLOOKUP(D513,POA!$A$3:$AU$103,12,FALSE)</f>
        <v>#N/A</v>
      </c>
      <c r="I513" s="98" t="e">
        <f>+VLOOKUP(D513,POA!$A$3:$AU$103,15,FALSE)</f>
        <v>#N/A</v>
      </c>
      <c r="J513" s="94" t="e">
        <f>+VLOOKUP(D513,POA!$A$3:$AU$103,14,FALSE)</f>
        <v>#N/A</v>
      </c>
      <c r="K513" s="44"/>
      <c r="L513" s="100"/>
      <c r="M513" s="101"/>
      <c r="N513" s="79"/>
      <c r="O513" s="102"/>
    </row>
    <row r="514" spans="1:15" s="20" customFormat="1" ht="14.4">
      <c r="A514" s="46"/>
      <c r="B514" s="45"/>
      <c r="C514" s="47"/>
      <c r="D514" s="46"/>
      <c r="E514" s="97" t="e">
        <f>+VLOOKUP(D514,POA!$A$3:$AU$103,7,FALSE)</f>
        <v>#N/A</v>
      </c>
      <c r="F514" s="97" t="e">
        <f>+VLOOKUP(D514,POA!$A$3:$AU$103,9,FALSE)</f>
        <v>#N/A</v>
      </c>
      <c r="G514" s="97" t="e">
        <f>+VLOOKUP(D514,POA!$A$3:$AU$103,3,FALSE)</f>
        <v>#N/A</v>
      </c>
      <c r="H514" s="94" t="e">
        <f>+VLOOKUP(D514,POA!$A$3:$AU$103,12,FALSE)</f>
        <v>#N/A</v>
      </c>
      <c r="I514" s="98" t="e">
        <f>+VLOOKUP(D514,POA!$A$3:$AU$103,15,FALSE)</f>
        <v>#N/A</v>
      </c>
      <c r="J514" s="94" t="e">
        <f>+VLOOKUP(D514,POA!$A$3:$AU$103,14,FALSE)</f>
        <v>#N/A</v>
      </c>
      <c r="K514" s="44"/>
      <c r="L514" s="100"/>
      <c r="M514" s="101"/>
      <c r="N514" s="79"/>
      <c r="O514" s="102"/>
    </row>
    <row r="515" spans="1:15" s="20" customFormat="1" ht="14.4">
      <c r="A515" s="46"/>
      <c r="B515" s="45"/>
      <c r="C515" s="47"/>
      <c r="D515" s="46"/>
      <c r="E515" s="97" t="e">
        <f>+VLOOKUP(D515,POA!$A$3:$AU$103,7,FALSE)</f>
        <v>#N/A</v>
      </c>
      <c r="F515" s="97" t="e">
        <f>+VLOOKUP(D515,POA!$A$3:$AU$103,9,FALSE)</f>
        <v>#N/A</v>
      </c>
      <c r="G515" s="97" t="e">
        <f>+VLOOKUP(D515,POA!$A$3:$AU$103,3,FALSE)</f>
        <v>#N/A</v>
      </c>
      <c r="H515" s="94" t="e">
        <f>+VLOOKUP(D515,POA!$A$3:$AU$103,12,FALSE)</f>
        <v>#N/A</v>
      </c>
      <c r="I515" s="98" t="e">
        <f>+VLOOKUP(D515,POA!$A$3:$AU$103,15,FALSE)</f>
        <v>#N/A</v>
      </c>
      <c r="J515" s="94" t="e">
        <f>+VLOOKUP(D515,POA!$A$3:$AU$103,14,FALSE)</f>
        <v>#N/A</v>
      </c>
      <c r="K515" s="44"/>
      <c r="L515" s="100"/>
      <c r="M515" s="101"/>
      <c r="N515" s="79"/>
      <c r="O515" s="102"/>
    </row>
    <row r="516" spans="1:15" s="20" customFormat="1" ht="14.4">
      <c r="A516" s="46"/>
      <c r="B516" s="45"/>
      <c r="C516" s="47"/>
      <c r="D516" s="46"/>
      <c r="E516" s="97" t="e">
        <f>+VLOOKUP(D516,POA!$A$3:$AU$103,7,FALSE)</f>
        <v>#N/A</v>
      </c>
      <c r="F516" s="97" t="e">
        <f>+VLOOKUP(D516,POA!$A$3:$AU$103,9,FALSE)</f>
        <v>#N/A</v>
      </c>
      <c r="G516" s="97" t="e">
        <f>+VLOOKUP(D516,POA!$A$3:$AU$103,3,FALSE)</f>
        <v>#N/A</v>
      </c>
      <c r="H516" s="94" t="e">
        <f>+VLOOKUP(D516,POA!$A$3:$AU$103,12,FALSE)</f>
        <v>#N/A</v>
      </c>
      <c r="I516" s="98" t="e">
        <f>+VLOOKUP(D516,POA!$A$3:$AU$103,15,FALSE)</f>
        <v>#N/A</v>
      </c>
      <c r="J516" s="94" t="e">
        <f>+VLOOKUP(D516,POA!$A$3:$AU$103,14,FALSE)</f>
        <v>#N/A</v>
      </c>
      <c r="K516" s="44"/>
      <c r="L516" s="100"/>
      <c r="M516" s="101"/>
      <c r="N516" s="79"/>
      <c r="O516" s="102"/>
    </row>
    <row r="517" spans="1:15" s="20" customFormat="1" ht="14.4">
      <c r="A517" s="46"/>
      <c r="B517" s="45"/>
      <c r="C517" s="47"/>
      <c r="D517" s="46"/>
      <c r="E517" s="97" t="e">
        <f>+VLOOKUP(D517,POA!$A$3:$AU$103,7,FALSE)</f>
        <v>#N/A</v>
      </c>
      <c r="F517" s="97" t="e">
        <f>+VLOOKUP(D517,POA!$A$3:$AU$103,9,FALSE)</f>
        <v>#N/A</v>
      </c>
      <c r="G517" s="97" t="e">
        <f>+VLOOKUP(D517,POA!$A$3:$AU$103,3,FALSE)</f>
        <v>#N/A</v>
      </c>
      <c r="H517" s="94" t="e">
        <f>+VLOOKUP(D517,POA!$A$3:$AU$103,12,FALSE)</f>
        <v>#N/A</v>
      </c>
      <c r="I517" s="98" t="e">
        <f>+VLOOKUP(D517,POA!$A$3:$AU$103,15,FALSE)</f>
        <v>#N/A</v>
      </c>
      <c r="J517" s="94" t="e">
        <f>+VLOOKUP(D517,POA!$A$3:$AU$103,14,FALSE)</f>
        <v>#N/A</v>
      </c>
      <c r="K517" s="44"/>
      <c r="L517" s="100"/>
      <c r="M517" s="101"/>
      <c r="N517" s="79"/>
      <c r="O517" s="102"/>
    </row>
    <row r="518" spans="1:15" s="20" customFormat="1" ht="14.4">
      <c r="A518" s="46"/>
      <c r="B518" s="45"/>
      <c r="C518" s="47"/>
      <c r="D518" s="46"/>
      <c r="E518" s="97" t="e">
        <f>+VLOOKUP(D518,POA!$A$3:$AU$103,7,FALSE)</f>
        <v>#N/A</v>
      </c>
      <c r="F518" s="97" t="e">
        <f>+VLOOKUP(D518,POA!$A$3:$AU$103,9,FALSE)</f>
        <v>#N/A</v>
      </c>
      <c r="G518" s="97" t="e">
        <f>+VLOOKUP(D518,POA!$A$3:$AU$103,3,FALSE)</f>
        <v>#N/A</v>
      </c>
      <c r="H518" s="94" t="e">
        <f>+VLOOKUP(D518,POA!$A$3:$AU$103,12,FALSE)</f>
        <v>#N/A</v>
      </c>
      <c r="I518" s="98" t="e">
        <f>+VLOOKUP(D518,POA!$A$3:$AU$103,15,FALSE)</f>
        <v>#N/A</v>
      </c>
      <c r="J518" s="94" t="e">
        <f>+VLOOKUP(D518,POA!$A$3:$AU$103,14,FALSE)</f>
        <v>#N/A</v>
      </c>
      <c r="K518" s="44"/>
      <c r="L518" s="100"/>
      <c r="M518" s="101"/>
      <c r="N518" s="79"/>
      <c r="O518" s="102"/>
    </row>
    <row r="519" spans="1:15" s="20" customFormat="1" ht="14.4">
      <c r="A519" s="46"/>
      <c r="B519" s="45"/>
      <c r="C519" s="47"/>
      <c r="D519" s="46"/>
      <c r="E519" s="97" t="e">
        <f>+VLOOKUP(D519,POA!$A$3:$AU$103,7,FALSE)</f>
        <v>#N/A</v>
      </c>
      <c r="F519" s="97" t="e">
        <f>+VLOOKUP(D519,POA!$A$3:$AU$103,9,FALSE)</f>
        <v>#N/A</v>
      </c>
      <c r="G519" s="97" t="e">
        <f>+VLOOKUP(D519,POA!$A$3:$AU$103,3,FALSE)</f>
        <v>#N/A</v>
      </c>
      <c r="H519" s="94" t="e">
        <f>+VLOOKUP(D519,POA!$A$3:$AU$103,12,FALSE)</f>
        <v>#N/A</v>
      </c>
      <c r="I519" s="98" t="e">
        <f>+VLOOKUP(D519,POA!$A$3:$AU$103,15,FALSE)</f>
        <v>#N/A</v>
      </c>
      <c r="J519" s="94" t="e">
        <f>+VLOOKUP(D519,POA!$A$3:$AU$103,14,FALSE)</f>
        <v>#N/A</v>
      </c>
      <c r="K519" s="44"/>
      <c r="L519" s="100"/>
      <c r="M519" s="101"/>
      <c r="N519" s="79"/>
      <c r="O519" s="102"/>
    </row>
    <row r="520" spans="1:15" s="20" customFormat="1" ht="14.4">
      <c r="A520" s="46"/>
      <c r="B520" s="45"/>
      <c r="C520" s="47"/>
      <c r="D520" s="46"/>
      <c r="E520" s="97" t="e">
        <f>+VLOOKUP(D520,POA!$A$3:$AU$103,7,FALSE)</f>
        <v>#N/A</v>
      </c>
      <c r="F520" s="97" t="e">
        <f>+VLOOKUP(D520,POA!$A$3:$AU$103,9,FALSE)</f>
        <v>#N/A</v>
      </c>
      <c r="G520" s="97" t="e">
        <f>+VLOOKUP(D520,POA!$A$3:$AU$103,3,FALSE)</f>
        <v>#N/A</v>
      </c>
      <c r="H520" s="94" t="e">
        <f>+VLOOKUP(D520,POA!$A$3:$AU$103,12,FALSE)</f>
        <v>#N/A</v>
      </c>
      <c r="I520" s="98" t="e">
        <f>+VLOOKUP(D520,POA!$A$3:$AU$103,15,FALSE)</f>
        <v>#N/A</v>
      </c>
      <c r="J520" s="94" t="e">
        <f>+VLOOKUP(D520,POA!$A$3:$AU$103,14,FALSE)</f>
        <v>#N/A</v>
      </c>
      <c r="K520" s="44"/>
      <c r="L520" s="100"/>
      <c r="M520" s="101"/>
      <c r="N520" s="79"/>
      <c r="O520" s="102"/>
    </row>
    <row r="521" spans="1:15" s="20" customFormat="1" ht="14.4">
      <c r="A521" s="46"/>
      <c r="B521" s="45"/>
      <c r="C521" s="47"/>
      <c r="D521" s="46"/>
      <c r="E521" s="97" t="e">
        <f>+VLOOKUP(D521,POA!$A$3:$AU$103,7,FALSE)</f>
        <v>#N/A</v>
      </c>
      <c r="F521" s="97" t="e">
        <f>+VLOOKUP(D521,POA!$A$3:$AU$103,9,FALSE)</f>
        <v>#N/A</v>
      </c>
      <c r="G521" s="97" t="e">
        <f>+VLOOKUP(D521,POA!$A$3:$AU$103,3,FALSE)</f>
        <v>#N/A</v>
      </c>
      <c r="H521" s="94" t="e">
        <f>+VLOOKUP(D521,POA!$A$3:$AU$103,12,FALSE)</f>
        <v>#N/A</v>
      </c>
      <c r="I521" s="98" t="e">
        <f>+VLOOKUP(D521,POA!$A$3:$AU$103,15,FALSE)</f>
        <v>#N/A</v>
      </c>
      <c r="J521" s="94" t="e">
        <f>+VLOOKUP(D521,POA!$A$3:$AU$103,14,FALSE)</f>
        <v>#N/A</v>
      </c>
      <c r="K521" s="44"/>
      <c r="L521" s="100"/>
      <c r="M521" s="101"/>
      <c r="N521" s="79"/>
      <c r="O521" s="102"/>
    </row>
    <row r="522" spans="1:15" s="20" customFormat="1" ht="14.4">
      <c r="A522" s="46"/>
      <c r="B522" s="45"/>
      <c r="C522" s="47"/>
      <c r="D522" s="46"/>
      <c r="E522" s="97" t="e">
        <f>+VLOOKUP(D522,POA!$A$3:$AU$103,7,FALSE)</f>
        <v>#N/A</v>
      </c>
      <c r="F522" s="97" t="e">
        <f>+VLOOKUP(D522,POA!$A$3:$AU$103,9,FALSE)</f>
        <v>#N/A</v>
      </c>
      <c r="G522" s="97" t="e">
        <f>+VLOOKUP(D522,POA!$A$3:$AU$103,3,FALSE)</f>
        <v>#N/A</v>
      </c>
      <c r="H522" s="94" t="e">
        <f>+VLOOKUP(D522,POA!$A$3:$AU$103,12,FALSE)</f>
        <v>#N/A</v>
      </c>
      <c r="I522" s="98" t="e">
        <f>+VLOOKUP(D522,POA!$A$3:$AU$103,15,FALSE)</f>
        <v>#N/A</v>
      </c>
      <c r="J522" s="94" t="e">
        <f>+VLOOKUP(D522,POA!$A$3:$AU$103,14,FALSE)</f>
        <v>#N/A</v>
      </c>
      <c r="K522" s="44"/>
      <c r="L522" s="100"/>
      <c r="M522" s="101"/>
      <c r="N522" s="79"/>
      <c r="O522" s="102"/>
    </row>
    <row r="523" spans="1:15" s="20" customFormat="1" ht="14.4">
      <c r="A523" s="46"/>
      <c r="B523" s="45"/>
      <c r="C523" s="47"/>
      <c r="D523" s="46"/>
      <c r="E523" s="97" t="e">
        <f>+VLOOKUP(D523,POA!$A$3:$AU$103,7,FALSE)</f>
        <v>#N/A</v>
      </c>
      <c r="F523" s="97" t="e">
        <f>+VLOOKUP(D523,POA!$A$3:$AU$103,9,FALSE)</f>
        <v>#N/A</v>
      </c>
      <c r="G523" s="97" t="e">
        <f>+VLOOKUP(D523,POA!$A$3:$AU$103,3,FALSE)</f>
        <v>#N/A</v>
      </c>
      <c r="H523" s="94" t="e">
        <f>+VLOOKUP(D523,POA!$A$3:$AU$103,12,FALSE)</f>
        <v>#N/A</v>
      </c>
      <c r="I523" s="98" t="e">
        <f>+VLOOKUP(D523,POA!$A$3:$AU$103,15,FALSE)</f>
        <v>#N/A</v>
      </c>
      <c r="J523" s="94" t="e">
        <f>+VLOOKUP(D523,POA!$A$3:$AU$103,14,FALSE)</f>
        <v>#N/A</v>
      </c>
      <c r="K523" s="44"/>
      <c r="L523" s="100"/>
      <c r="M523" s="101"/>
      <c r="N523" s="79"/>
      <c r="O523" s="102"/>
    </row>
    <row r="524" spans="1:15" s="20" customFormat="1" ht="14.4">
      <c r="A524" s="46"/>
      <c r="B524" s="45"/>
      <c r="C524" s="47"/>
      <c r="D524" s="46"/>
      <c r="E524" s="97" t="e">
        <f>+VLOOKUP(D524,POA!$A$3:$AU$103,7,FALSE)</f>
        <v>#N/A</v>
      </c>
      <c r="F524" s="97" t="e">
        <f>+VLOOKUP(D524,POA!$A$3:$AU$103,9,FALSE)</f>
        <v>#N/A</v>
      </c>
      <c r="G524" s="97" t="e">
        <f>+VLOOKUP(D524,POA!$A$3:$AU$103,3,FALSE)</f>
        <v>#N/A</v>
      </c>
      <c r="H524" s="94" t="e">
        <f>+VLOOKUP(D524,POA!$A$3:$AU$103,12,FALSE)</f>
        <v>#N/A</v>
      </c>
      <c r="I524" s="98" t="e">
        <f>+VLOOKUP(D524,POA!$A$3:$AU$103,15,FALSE)</f>
        <v>#N/A</v>
      </c>
      <c r="J524" s="94" t="e">
        <f>+VLOOKUP(D524,POA!$A$3:$AU$103,14,FALSE)</f>
        <v>#N/A</v>
      </c>
      <c r="K524" s="44"/>
      <c r="L524" s="100"/>
      <c r="M524" s="101"/>
      <c r="N524" s="79"/>
      <c r="O524" s="102"/>
    </row>
    <row r="525" spans="1:15" s="20" customFormat="1" ht="14.4">
      <c r="A525" s="46"/>
      <c r="B525" s="45"/>
      <c r="C525" s="47"/>
      <c r="D525" s="46"/>
      <c r="E525" s="97" t="e">
        <f>+VLOOKUP(D525,POA!$A$3:$AU$103,7,FALSE)</f>
        <v>#N/A</v>
      </c>
      <c r="F525" s="97" t="e">
        <f>+VLOOKUP(D525,POA!$A$3:$AU$103,9,FALSE)</f>
        <v>#N/A</v>
      </c>
      <c r="G525" s="97" t="e">
        <f>+VLOOKUP(D525,POA!$A$3:$AU$103,3,FALSE)</f>
        <v>#N/A</v>
      </c>
      <c r="H525" s="94" t="e">
        <f>+VLOOKUP(D525,POA!$A$3:$AU$103,12,FALSE)</f>
        <v>#N/A</v>
      </c>
      <c r="I525" s="98" t="e">
        <f>+VLOOKUP(D525,POA!$A$3:$AU$103,15,FALSE)</f>
        <v>#N/A</v>
      </c>
      <c r="J525" s="94" t="e">
        <f>+VLOOKUP(D525,POA!$A$3:$AU$103,14,FALSE)</f>
        <v>#N/A</v>
      </c>
      <c r="K525" s="44"/>
      <c r="L525" s="100"/>
      <c r="M525" s="101"/>
      <c r="N525" s="79"/>
      <c r="O525" s="102"/>
    </row>
    <row r="526" spans="1:15" s="20" customFormat="1" ht="14.4">
      <c r="A526" s="46"/>
      <c r="B526" s="45"/>
      <c r="C526" s="47"/>
      <c r="D526" s="46"/>
      <c r="E526" s="97" t="e">
        <f>+VLOOKUP(D526,POA!$A$3:$AU$103,7,FALSE)</f>
        <v>#N/A</v>
      </c>
      <c r="F526" s="97" t="e">
        <f>+VLOOKUP(D526,POA!$A$3:$AU$103,9,FALSE)</f>
        <v>#N/A</v>
      </c>
      <c r="G526" s="97" t="e">
        <f>+VLOOKUP(D526,POA!$A$3:$AU$103,3,FALSE)</f>
        <v>#N/A</v>
      </c>
      <c r="H526" s="94" t="e">
        <f>+VLOOKUP(D526,POA!$A$3:$AU$103,12,FALSE)</f>
        <v>#N/A</v>
      </c>
      <c r="I526" s="98" t="e">
        <f>+VLOOKUP(D526,POA!$A$3:$AU$103,15,FALSE)</f>
        <v>#N/A</v>
      </c>
      <c r="J526" s="94" t="e">
        <f>+VLOOKUP(D526,POA!$A$3:$AU$103,14,FALSE)</f>
        <v>#N/A</v>
      </c>
      <c r="K526" s="44"/>
      <c r="L526" s="100"/>
      <c r="M526" s="101"/>
      <c r="N526" s="79"/>
      <c r="O526" s="102"/>
    </row>
    <row r="527" spans="1:15" s="20" customFormat="1" ht="14.4">
      <c r="A527" s="46"/>
      <c r="B527" s="45"/>
      <c r="C527" s="47"/>
      <c r="D527" s="46"/>
      <c r="E527" s="97" t="e">
        <f>+VLOOKUP(D527,POA!$A$3:$AU$103,7,FALSE)</f>
        <v>#N/A</v>
      </c>
      <c r="F527" s="97" t="e">
        <f>+VLOOKUP(D527,POA!$A$3:$AU$103,9,FALSE)</f>
        <v>#N/A</v>
      </c>
      <c r="G527" s="97" t="e">
        <f>+VLOOKUP(D527,POA!$A$3:$AU$103,3,FALSE)</f>
        <v>#N/A</v>
      </c>
      <c r="H527" s="94" t="e">
        <f>+VLOOKUP(D527,POA!$A$3:$AU$103,12,FALSE)</f>
        <v>#N/A</v>
      </c>
      <c r="I527" s="98" t="e">
        <f>+VLOOKUP(D527,POA!$A$3:$AU$103,15,FALSE)</f>
        <v>#N/A</v>
      </c>
      <c r="J527" s="94" t="e">
        <f>+VLOOKUP(D527,POA!$A$3:$AU$103,14,FALSE)</f>
        <v>#N/A</v>
      </c>
      <c r="K527" s="44"/>
      <c r="L527" s="100"/>
      <c r="M527" s="101"/>
      <c r="N527" s="79"/>
      <c r="O527" s="102"/>
    </row>
    <row r="528" spans="1:15" s="20" customFormat="1" ht="14.4">
      <c r="A528" s="46"/>
      <c r="B528" s="45"/>
      <c r="C528" s="47"/>
      <c r="D528" s="46"/>
      <c r="E528" s="97" t="e">
        <f>+VLOOKUP(D528,POA!$A$3:$AU$103,7,FALSE)</f>
        <v>#N/A</v>
      </c>
      <c r="F528" s="97" t="e">
        <f>+VLOOKUP(D528,POA!$A$3:$AU$103,9,FALSE)</f>
        <v>#N/A</v>
      </c>
      <c r="G528" s="97" t="e">
        <f>+VLOOKUP(D528,POA!$A$3:$AU$103,3,FALSE)</f>
        <v>#N/A</v>
      </c>
      <c r="H528" s="94" t="e">
        <f>+VLOOKUP(D528,POA!$A$3:$AU$103,12,FALSE)</f>
        <v>#N/A</v>
      </c>
      <c r="I528" s="98" t="e">
        <f>+VLOOKUP(D528,POA!$A$3:$AU$103,15,FALSE)</f>
        <v>#N/A</v>
      </c>
      <c r="J528" s="94" t="e">
        <f>+VLOOKUP(D528,POA!$A$3:$AU$103,14,FALSE)</f>
        <v>#N/A</v>
      </c>
      <c r="K528" s="44"/>
      <c r="L528" s="100"/>
      <c r="M528" s="101"/>
      <c r="N528" s="79"/>
      <c r="O528" s="102"/>
    </row>
    <row r="529" spans="1:15" s="20" customFormat="1" ht="14.4">
      <c r="A529" s="46"/>
      <c r="B529" s="45"/>
      <c r="C529" s="47"/>
      <c r="D529" s="46"/>
      <c r="E529" s="97" t="e">
        <f>+VLOOKUP(D529,POA!$A$3:$AU$103,7,FALSE)</f>
        <v>#N/A</v>
      </c>
      <c r="F529" s="97" t="e">
        <f>+VLOOKUP(D529,POA!$A$3:$AU$103,9,FALSE)</f>
        <v>#N/A</v>
      </c>
      <c r="G529" s="97" t="e">
        <f>+VLOOKUP(D529,POA!$A$3:$AU$103,3,FALSE)</f>
        <v>#N/A</v>
      </c>
      <c r="H529" s="94" t="e">
        <f>+VLOOKUP(D529,POA!$A$3:$AU$103,12,FALSE)</f>
        <v>#N/A</v>
      </c>
      <c r="I529" s="98" t="e">
        <f>+VLOOKUP(D529,POA!$A$3:$AU$103,15,FALSE)</f>
        <v>#N/A</v>
      </c>
      <c r="J529" s="94" t="e">
        <f>+VLOOKUP(D529,POA!$A$3:$AU$103,14,FALSE)</f>
        <v>#N/A</v>
      </c>
      <c r="K529" s="44"/>
      <c r="L529" s="100"/>
      <c r="M529" s="101"/>
      <c r="N529" s="79"/>
      <c r="O529" s="102"/>
    </row>
    <row r="530" spans="1:15" s="20" customFormat="1" ht="14.4">
      <c r="A530" s="46"/>
      <c r="B530" s="45"/>
      <c r="C530" s="47"/>
      <c r="D530" s="46"/>
      <c r="E530" s="97" t="e">
        <f>+VLOOKUP(D530,POA!$A$3:$AU$103,7,FALSE)</f>
        <v>#N/A</v>
      </c>
      <c r="F530" s="97" t="e">
        <f>+VLOOKUP(D530,POA!$A$3:$AU$103,9,FALSE)</f>
        <v>#N/A</v>
      </c>
      <c r="G530" s="97" t="e">
        <f>+VLOOKUP(D530,POA!$A$3:$AU$103,3,FALSE)</f>
        <v>#N/A</v>
      </c>
      <c r="H530" s="94" t="e">
        <f>+VLOOKUP(D530,POA!$A$3:$AU$103,12,FALSE)</f>
        <v>#N/A</v>
      </c>
      <c r="I530" s="98" t="e">
        <f>+VLOOKUP(D530,POA!$A$3:$AU$103,15,FALSE)</f>
        <v>#N/A</v>
      </c>
      <c r="J530" s="94" t="e">
        <f>+VLOOKUP(D530,POA!$A$3:$AU$103,14,FALSE)</f>
        <v>#N/A</v>
      </c>
      <c r="K530" s="44"/>
      <c r="L530" s="100"/>
      <c r="M530" s="101"/>
      <c r="N530" s="79"/>
      <c r="O530" s="102"/>
    </row>
    <row r="531" spans="1:15" s="20" customFormat="1" ht="14.4">
      <c r="A531" s="46"/>
      <c r="B531" s="45"/>
      <c r="C531" s="47"/>
      <c r="D531" s="46"/>
      <c r="E531" s="97" t="e">
        <f>+VLOOKUP(D531,POA!$A$3:$AU$103,7,FALSE)</f>
        <v>#N/A</v>
      </c>
      <c r="F531" s="97" t="e">
        <f>+VLOOKUP(D531,POA!$A$3:$AU$103,9,FALSE)</f>
        <v>#N/A</v>
      </c>
      <c r="G531" s="97" t="e">
        <f>+VLOOKUP(D531,POA!$A$3:$AU$103,3,FALSE)</f>
        <v>#N/A</v>
      </c>
      <c r="H531" s="94" t="e">
        <f>+VLOOKUP(D531,POA!$A$3:$AU$103,12,FALSE)</f>
        <v>#N/A</v>
      </c>
      <c r="I531" s="98" t="e">
        <f>+VLOOKUP(D531,POA!$A$3:$AU$103,15,FALSE)</f>
        <v>#N/A</v>
      </c>
      <c r="J531" s="94" t="e">
        <f>+VLOOKUP(D531,POA!$A$3:$AU$103,14,FALSE)</f>
        <v>#N/A</v>
      </c>
      <c r="K531" s="44"/>
      <c r="L531" s="100"/>
      <c r="M531" s="101"/>
      <c r="N531" s="79"/>
      <c r="O531" s="102"/>
    </row>
    <row r="532" spans="1:15" s="20" customFormat="1" ht="14.4">
      <c r="A532" s="46"/>
      <c r="B532" s="45"/>
      <c r="C532" s="47"/>
      <c r="D532" s="46"/>
      <c r="E532" s="97" t="e">
        <f>+VLOOKUP(D532,POA!$A$3:$AU$103,7,FALSE)</f>
        <v>#N/A</v>
      </c>
      <c r="F532" s="97" t="e">
        <f>+VLOOKUP(D532,POA!$A$3:$AU$103,9,FALSE)</f>
        <v>#N/A</v>
      </c>
      <c r="G532" s="97" t="e">
        <f>+VLOOKUP(D532,POA!$A$3:$AU$103,3,FALSE)</f>
        <v>#N/A</v>
      </c>
      <c r="H532" s="94" t="e">
        <f>+VLOOKUP(D532,POA!$A$3:$AU$103,12,FALSE)</f>
        <v>#N/A</v>
      </c>
      <c r="I532" s="98" t="e">
        <f>+VLOOKUP(D532,POA!$A$3:$AU$103,15,FALSE)</f>
        <v>#N/A</v>
      </c>
      <c r="J532" s="94" t="e">
        <f>+VLOOKUP(D532,POA!$A$3:$AU$103,14,FALSE)</f>
        <v>#N/A</v>
      </c>
      <c r="K532" s="44"/>
      <c r="L532" s="100"/>
      <c r="M532" s="101"/>
      <c r="N532" s="79"/>
      <c r="O532" s="102"/>
    </row>
    <row r="533" spans="1:15" s="20" customFormat="1" ht="14.4">
      <c r="A533" s="46"/>
      <c r="B533" s="45"/>
      <c r="C533" s="47"/>
      <c r="D533" s="46"/>
      <c r="E533" s="97" t="e">
        <f>+VLOOKUP(D533,POA!$A$3:$AU$103,7,FALSE)</f>
        <v>#N/A</v>
      </c>
      <c r="F533" s="97" t="e">
        <f>+VLOOKUP(D533,POA!$A$3:$AU$103,9,FALSE)</f>
        <v>#N/A</v>
      </c>
      <c r="G533" s="97" t="e">
        <f>+VLOOKUP(D533,POA!$A$3:$AU$103,3,FALSE)</f>
        <v>#N/A</v>
      </c>
      <c r="H533" s="94" t="e">
        <f>+VLOOKUP(D533,POA!$A$3:$AU$103,12,FALSE)</f>
        <v>#N/A</v>
      </c>
      <c r="I533" s="98" t="e">
        <f>+VLOOKUP(D533,POA!$A$3:$AU$103,15,FALSE)</f>
        <v>#N/A</v>
      </c>
      <c r="J533" s="94" t="e">
        <f>+VLOOKUP(D533,POA!$A$3:$AU$103,14,FALSE)</f>
        <v>#N/A</v>
      </c>
      <c r="K533" s="44"/>
      <c r="L533" s="100"/>
      <c r="M533" s="101"/>
      <c r="N533" s="79"/>
      <c r="O533" s="102"/>
    </row>
    <row r="534" spans="1:15" s="20" customFormat="1" ht="14.4">
      <c r="A534" s="46"/>
      <c r="B534" s="45"/>
      <c r="C534" s="47"/>
      <c r="D534" s="46"/>
      <c r="E534" s="97" t="e">
        <f>+VLOOKUP(D534,POA!$A$3:$AU$103,7,FALSE)</f>
        <v>#N/A</v>
      </c>
      <c r="F534" s="97" t="e">
        <f>+VLOOKUP(D534,POA!$A$3:$AU$103,9,FALSE)</f>
        <v>#N/A</v>
      </c>
      <c r="G534" s="97" t="e">
        <f>+VLOOKUP(D534,POA!$A$3:$AU$103,3,FALSE)</f>
        <v>#N/A</v>
      </c>
      <c r="H534" s="94" t="e">
        <f>+VLOOKUP(D534,POA!$A$3:$AU$103,12,FALSE)</f>
        <v>#N/A</v>
      </c>
      <c r="I534" s="98" t="e">
        <f>+VLOOKUP(D534,POA!$A$3:$AU$103,15,FALSE)</f>
        <v>#N/A</v>
      </c>
      <c r="J534" s="94" t="e">
        <f>+VLOOKUP(D534,POA!$A$3:$AU$103,14,FALSE)</f>
        <v>#N/A</v>
      </c>
      <c r="K534" s="44"/>
      <c r="L534" s="100"/>
      <c r="M534" s="101"/>
      <c r="N534" s="79"/>
      <c r="O534" s="102"/>
    </row>
    <row r="535" spans="1:15" s="20" customFormat="1" ht="14.4">
      <c r="A535" s="46"/>
      <c r="B535" s="45"/>
      <c r="C535" s="47"/>
      <c r="D535" s="46"/>
      <c r="E535" s="97" t="e">
        <f>+VLOOKUP(D535,POA!$A$3:$AU$103,7,FALSE)</f>
        <v>#N/A</v>
      </c>
      <c r="F535" s="97" t="e">
        <f>+VLOOKUP(D535,POA!$A$3:$AU$103,9,FALSE)</f>
        <v>#N/A</v>
      </c>
      <c r="G535" s="97" t="e">
        <f>+VLOOKUP(D535,POA!$A$3:$AU$103,3,FALSE)</f>
        <v>#N/A</v>
      </c>
      <c r="H535" s="94" t="e">
        <f>+VLOOKUP(D535,POA!$A$3:$AU$103,12,FALSE)</f>
        <v>#N/A</v>
      </c>
      <c r="I535" s="98" t="e">
        <f>+VLOOKUP(D535,POA!$A$3:$AU$103,15,FALSE)</f>
        <v>#N/A</v>
      </c>
      <c r="J535" s="94" t="e">
        <f>+VLOOKUP(D535,POA!$A$3:$AU$103,14,FALSE)</f>
        <v>#N/A</v>
      </c>
      <c r="K535" s="44"/>
      <c r="L535" s="100"/>
      <c r="M535" s="101"/>
      <c r="N535" s="79"/>
      <c r="O535" s="102"/>
    </row>
    <row r="536" spans="1:15" s="20" customFormat="1" ht="14.4">
      <c r="A536" s="46"/>
      <c r="B536" s="45"/>
      <c r="C536" s="47"/>
      <c r="D536" s="46"/>
      <c r="E536" s="97" t="e">
        <f>+VLOOKUP(D536,POA!$A$3:$AU$103,7,FALSE)</f>
        <v>#N/A</v>
      </c>
      <c r="F536" s="97" t="e">
        <f>+VLOOKUP(D536,POA!$A$3:$AU$103,9,FALSE)</f>
        <v>#N/A</v>
      </c>
      <c r="G536" s="97" t="e">
        <f>+VLOOKUP(D536,POA!$A$3:$AU$103,3,FALSE)</f>
        <v>#N/A</v>
      </c>
      <c r="H536" s="94" t="e">
        <f>+VLOOKUP(D536,POA!$A$3:$AU$103,12,FALSE)</f>
        <v>#N/A</v>
      </c>
      <c r="I536" s="98" t="e">
        <f>+VLOOKUP(D536,POA!$A$3:$AU$103,15,FALSE)</f>
        <v>#N/A</v>
      </c>
      <c r="J536" s="94" t="e">
        <f>+VLOOKUP(D536,POA!$A$3:$AU$103,14,FALSE)</f>
        <v>#N/A</v>
      </c>
      <c r="K536" s="44"/>
      <c r="L536" s="100"/>
      <c r="M536" s="101"/>
      <c r="N536" s="79"/>
      <c r="O536" s="102"/>
    </row>
    <row r="537" spans="1:15" s="20" customFormat="1" ht="14.4">
      <c r="A537" s="46"/>
      <c r="B537" s="45"/>
      <c r="C537" s="47"/>
      <c r="D537" s="46"/>
      <c r="E537" s="97" t="e">
        <f>+VLOOKUP(D537,POA!$A$3:$AU$103,7,FALSE)</f>
        <v>#N/A</v>
      </c>
      <c r="F537" s="97" t="e">
        <f>+VLOOKUP(D537,POA!$A$3:$AU$103,9,FALSE)</f>
        <v>#N/A</v>
      </c>
      <c r="G537" s="97" t="e">
        <f>+VLOOKUP(D537,POA!$A$3:$AU$103,3,FALSE)</f>
        <v>#N/A</v>
      </c>
      <c r="H537" s="94" t="e">
        <f>+VLOOKUP(D537,POA!$A$3:$AU$103,12,FALSE)</f>
        <v>#N/A</v>
      </c>
      <c r="I537" s="98" t="e">
        <f>+VLOOKUP(D537,POA!$A$3:$AU$103,15,FALSE)</f>
        <v>#N/A</v>
      </c>
      <c r="J537" s="94" t="e">
        <f>+VLOOKUP(D537,POA!$A$3:$AU$103,14,FALSE)</f>
        <v>#N/A</v>
      </c>
      <c r="K537" s="44"/>
      <c r="L537" s="100"/>
      <c r="M537" s="101"/>
      <c r="N537" s="79"/>
      <c r="O537" s="102"/>
    </row>
    <row r="538" spans="1:15" s="20" customFormat="1" ht="14.4">
      <c r="A538" s="46"/>
      <c r="B538" s="45"/>
      <c r="C538" s="47"/>
      <c r="D538" s="46"/>
      <c r="E538" s="97" t="e">
        <f>+VLOOKUP(D538,POA!$A$3:$AU$103,7,FALSE)</f>
        <v>#N/A</v>
      </c>
      <c r="F538" s="97" t="e">
        <f>+VLOOKUP(D538,POA!$A$3:$AU$103,9,FALSE)</f>
        <v>#N/A</v>
      </c>
      <c r="G538" s="97" t="e">
        <f>+VLOOKUP(D538,POA!$A$3:$AU$103,3,FALSE)</f>
        <v>#N/A</v>
      </c>
      <c r="H538" s="94" t="e">
        <f>+VLOOKUP(D538,POA!$A$3:$AU$103,12,FALSE)</f>
        <v>#N/A</v>
      </c>
      <c r="I538" s="98" t="e">
        <f>+VLOOKUP(D538,POA!$A$3:$AU$103,15,FALSE)</f>
        <v>#N/A</v>
      </c>
      <c r="J538" s="94" t="e">
        <f>+VLOOKUP(D538,POA!$A$3:$AU$103,14,FALSE)</f>
        <v>#N/A</v>
      </c>
      <c r="K538" s="44"/>
      <c r="L538" s="100"/>
      <c r="M538" s="101"/>
      <c r="N538" s="79"/>
      <c r="O538" s="102"/>
    </row>
    <row r="539" spans="1:15" s="20" customFormat="1" ht="14.4">
      <c r="A539" s="46"/>
      <c r="B539" s="45"/>
      <c r="C539" s="47"/>
      <c r="D539" s="46"/>
      <c r="E539" s="97" t="e">
        <f>+VLOOKUP(D539,POA!$A$3:$AU$103,7,FALSE)</f>
        <v>#N/A</v>
      </c>
      <c r="F539" s="97" t="e">
        <f>+VLOOKUP(D539,POA!$A$3:$AU$103,9,FALSE)</f>
        <v>#N/A</v>
      </c>
      <c r="G539" s="97" t="e">
        <f>+VLOOKUP(D539,POA!$A$3:$AU$103,3,FALSE)</f>
        <v>#N/A</v>
      </c>
      <c r="H539" s="94" t="e">
        <f>+VLOOKUP(D539,POA!$A$3:$AU$103,12,FALSE)</f>
        <v>#N/A</v>
      </c>
      <c r="I539" s="98" t="e">
        <f>+VLOOKUP(D539,POA!$A$3:$AU$103,15,FALSE)</f>
        <v>#N/A</v>
      </c>
      <c r="J539" s="94" t="e">
        <f>+VLOOKUP(D539,POA!$A$3:$AU$103,14,FALSE)</f>
        <v>#N/A</v>
      </c>
      <c r="K539" s="44"/>
      <c r="L539" s="100"/>
      <c r="M539" s="101"/>
      <c r="N539" s="79"/>
      <c r="O539" s="102"/>
    </row>
    <row r="540" spans="1:15" s="20" customFormat="1" ht="14.4">
      <c r="A540" s="46"/>
      <c r="B540" s="45"/>
      <c r="C540" s="47"/>
      <c r="D540" s="46"/>
      <c r="E540" s="97" t="e">
        <f>+VLOOKUP(D540,POA!$A$3:$AU$103,7,FALSE)</f>
        <v>#N/A</v>
      </c>
      <c r="F540" s="97" t="e">
        <f>+VLOOKUP(D540,POA!$A$3:$AU$103,9,FALSE)</f>
        <v>#N/A</v>
      </c>
      <c r="G540" s="97" t="e">
        <f>+VLOOKUP(D540,POA!$A$3:$AU$103,3,FALSE)</f>
        <v>#N/A</v>
      </c>
      <c r="H540" s="94" t="e">
        <f>+VLOOKUP(D540,POA!$A$3:$AU$103,12,FALSE)</f>
        <v>#N/A</v>
      </c>
      <c r="I540" s="98" t="e">
        <f>+VLOOKUP(D540,POA!$A$3:$AU$103,15,FALSE)</f>
        <v>#N/A</v>
      </c>
      <c r="J540" s="94" t="e">
        <f>+VLOOKUP(D540,POA!$A$3:$AU$103,14,FALSE)</f>
        <v>#N/A</v>
      </c>
      <c r="K540" s="44"/>
      <c r="L540" s="100"/>
      <c r="M540" s="101"/>
      <c r="N540" s="79"/>
      <c r="O540" s="102"/>
    </row>
    <row r="541" spans="1:15" s="20" customFormat="1" ht="14.4">
      <c r="A541" s="46"/>
      <c r="B541" s="45"/>
      <c r="C541" s="47"/>
      <c r="D541" s="46"/>
      <c r="E541" s="97" t="e">
        <f>+VLOOKUP(D541,POA!$A$3:$AU$103,7,FALSE)</f>
        <v>#N/A</v>
      </c>
      <c r="F541" s="97" t="e">
        <f>+VLOOKUP(D541,POA!$A$3:$AU$103,9,FALSE)</f>
        <v>#N/A</v>
      </c>
      <c r="G541" s="97" t="e">
        <f>+VLOOKUP(D541,POA!$A$3:$AU$103,3,FALSE)</f>
        <v>#N/A</v>
      </c>
      <c r="H541" s="94" t="e">
        <f>+VLOOKUP(D541,POA!$A$3:$AU$103,12,FALSE)</f>
        <v>#N/A</v>
      </c>
      <c r="I541" s="98" t="e">
        <f>+VLOOKUP(D541,POA!$A$3:$AU$103,15,FALSE)</f>
        <v>#N/A</v>
      </c>
      <c r="J541" s="94" t="e">
        <f>+VLOOKUP(D541,POA!$A$3:$AU$103,14,FALSE)</f>
        <v>#N/A</v>
      </c>
      <c r="K541" s="44"/>
      <c r="L541" s="100"/>
      <c r="M541" s="101"/>
      <c r="N541" s="79"/>
      <c r="O541" s="102"/>
    </row>
    <row r="542" spans="1:15" s="21" customFormat="1" ht="14.4">
      <c r="A542" s="103"/>
      <c r="B542" s="105"/>
      <c r="C542" s="107"/>
      <c r="D542" s="103"/>
      <c r="E542" s="83" t="e">
        <f>+VLOOKUP(D542,POA!$A$3:$AU$103,7,FALSE)</f>
        <v>#N/A</v>
      </c>
      <c r="F542" s="83" t="e">
        <f>+VLOOKUP(D542,POA!$A$3:$AU$103,9,FALSE)</f>
        <v>#N/A</v>
      </c>
      <c r="G542" s="97" t="e">
        <f>+VLOOKUP(D542,POA!$A$3:$AU$103,3,FALSE)</f>
        <v>#N/A</v>
      </c>
      <c r="H542" s="22" t="e">
        <f>+VLOOKUP(D542,POA!$A$3:$AU$103,12,FALSE)</f>
        <v>#N/A</v>
      </c>
      <c r="I542" s="108" t="e">
        <f>+VLOOKUP(D542,POA!$A$3:$AU$103,15,FALSE)</f>
        <v>#N/A</v>
      </c>
      <c r="J542" s="22" t="e">
        <f>+VLOOKUP(D542,POA!$A$3:$AU$103,14,FALSE)</f>
        <v>#N/A</v>
      </c>
      <c r="K542" s="104"/>
      <c r="L542" s="100"/>
      <c r="M542" s="101"/>
      <c r="N542" s="79"/>
      <c r="O542" s="106"/>
    </row>
    <row r="543" spans="1:15" s="21" customFormat="1" ht="14.4">
      <c r="A543" s="103"/>
      <c r="B543" s="105"/>
      <c r="C543" s="107"/>
      <c r="D543" s="103"/>
      <c r="E543" s="83" t="e">
        <f>+VLOOKUP(D543,POA!$A$3:$AU$103,7,FALSE)</f>
        <v>#N/A</v>
      </c>
      <c r="F543" s="83" t="e">
        <f>+VLOOKUP(D543,POA!$A$3:$AU$103,9,FALSE)</f>
        <v>#N/A</v>
      </c>
      <c r="G543" s="97" t="e">
        <f>+VLOOKUP(D543,POA!$A$3:$AU$103,3,FALSE)</f>
        <v>#N/A</v>
      </c>
      <c r="H543" s="22" t="e">
        <f>+VLOOKUP(D543,POA!$A$3:$AU$103,12,FALSE)</f>
        <v>#N/A</v>
      </c>
      <c r="I543" s="108" t="e">
        <f>+VLOOKUP(D543,POA!$A$3:$AU$103,15,FALSE)</f>
        <v>#N/A</v>
      </c>
      <c r="J543" s="22" t="e">
        <f>+VLOOKUP(D543,POA!$A$3:$AU$103,14,FALSE)</f>
        <v>#N/A</v>
      </c>
      <c r="K543" s="104"/>
      <c r="L543" s="100"/>
      <c r="M543" s="101"/>
      <c r="N543" s="79"/>
      <c r="O543" s="106"/>
    </row>
    <row r="544" spans="1:15" s="21" customFormat="1" ht="14.4">
      <c r="A544" s="103"/>
      <c r="B544" s="105"/>
      <c r="C544" s="107"/>
      <c r="D544" s="103"/>
      <c r="E544" s="83" t="e">
        <f>+VLOOKUP(D544,POA!$A$3:$AU$103,7,FALSE)</f>
        <v>#N/A</v>
      </c>
      <c r="F544" s="83" t="e">
        <f>+VLOOKUP(D544,POA!$A$3:$AU$103,9,FALSE)</f>
        <v>#N/A</v>
      </c>
      <c r="G544" s="97" t="e">
        <f>+VLOOKUP(D544,POA!$A$3:$AU$103,3,FALSE)</f>
        <v>#N/A</v>
      </c>
      <c r="H544" s="22" t="e">
        <f>+VLOOKUP(D544,POA!$A$3:$AU$103,12,FALSE)</f>
        <v>#N/A</v>
      </c>
      <c r="I544" s="108" t="e">
        <f>+VLOOKUP(D544,POA!$A$3:$AU$103,15,FALSE)</f>
        <v>#N/A</v>
      </c>
      <c r="J544" s="22" t="e">
        <f>+VLOOKUP(D544,POA!$A$3:$AU$103,14,FALSE)</f>
        <v>#N/A</v>
      </c>
      <c r="K544" s="104"/>
      <c r="L544" s="100"/>
      <c r="M544" s="101"/>
      <c r="N544" s="79"/>
      <c r="O544" s="106"/>
    </row>
    <row r="545" spans="1:15" s="21" customFormat="1" ht="14.4">
      <c r="A545" s="103"/>
      <c r="B545" s="105"/>
      <c r="C545" s="107"/>
      <c r="D545" s="103"/>
      <c r="E545" s="83" t="e">
        <f>+VLOOKUP(D545,POA!$A$3:$AU$103,7,FALSE)</f>
        <v>#N/A</v>
      </c>
      <c r="F545" s="83" t="e">
        <f>+VLOOKUP(D545,POA!$A$3:$AU$103,9,FALSE)</f>
        <v>#N/A</v>
      </c>
      <c r="G545" s="97" t="e">
        <f>+VLOOKUP(D545,POA!$A$3:$AU$103,3,FALSE)</f>
        <v>#N/A</v>
      </c>
      <c r="H545" s="22" t="e">
        <f>+VLOOKUP(D545,POA!$A$3:$AU$103,12,FALSE)</f>
        <v>#N/A</v>
      </c>
      <c r="I545" s="108" t="e">
        <f>+VLOOKUP(D545,POA!$A$3:$AU$103,15,FALSE)</f>
        <v>#N/A</v>
      </c>
      <c r="J545" s="22" t="e">
        <f>+VLOOKUP(D545,POA!$A$3:$AU$103,14,FALSE)</f>
        <v>#N/A</v>
      </c>
      <c r="K545" s="104"/>
      <c r="L545" s="100"/>
      <c r="M545" s="101"/>
      <c r="N545" s="79"/>
      <c r="O545" s="106"/>
    </row>
    <row r="546" spans="1:15" s="21" customFormat="1" ht="14.4">
      <c r="A546" s="103"/>
      <c r="B546" s="105"/>
      <c r="C546" s="107"/>
      <c r="D546" s="103"/>
      <c r="E546" s="83" t="e">
        <f>+VLOOKUP(D546,POA!$A$3:$AU$103,7,FALSE)</f>
        <v>#N/A</v>
      </c>
      <c r="F546" s="83" t="e">
        <f>+VLOOKUP(D546,POA!$A$3:$AU$103,9,FALSE)</f>
        <v>#N/A</v>
      </c>
      <c r="G546" s="97" t="e">
        <f>+VLOOKUP(D546,POA!$A$3:$AU$103,3,FALSE)</f>
        <v>#N/A</v>
      </c>
      <c r="H546" s="22" t="e">
        <f>+VLOOKUP(D546,POA!$A$3:$AU$103,12,FALSE)</f>
        <v>#N/A</v>
      </c>
      <c r="I546" s="108" t="e">
        <f>+VLOOKUP(D546,POA!$A$3:$AU$103,15,FALSE)</f>
        <v>#N/A</v>
      </c>
      <c r="J546" s="22" t="e">
        <f>+VLOOKUP(D546,POA!$A$3:$AU$103,14,FALSE)</f>
        <v>#N/A</v>
      </c>
      <c r="K546" s="104"/>
      <c r="L546" s="100"/>
      <c r="M546" s="101"/>
      <c r="N546" s="79"/>
      <c r="O546" s="106"/>
    </row>
    <row r="547" spans="1:15" s="21" customFormat="1" ht="14.4">
      <c r="A547" s="103"/>
      <c r="B547" s="105"/>
      <c r="C547" s="107"/>
      <c r="D547" s="103"/>
      <c r="E547" s="83" t="e">
        <f>+VLOOKUP(D547,POA!$A$3:$AU$103,7,FALSE)</f>
        <v>#N/A</v>
      </c>
      <c r="F547" s="83" t="e">
        <f>+VLOOKUP(D547,POA!$A$3:$AU$103,9,FALSE)</f>
        <v>#N/A</v>
      </c>
      <c r="G547" s="97" t="e">
        <f>+VLOOKUP(D547,POA!$A$3:$AU$103,3,FALSE)</f>
        <v>#N/A</v>
      </c>
      <c r="H547" s="22" t="e">
        <f>+VLOOKUP(D547,POA!$A$3:$AU$103,12,FALSE)</f>
        <v>#N/A</v>
      </c>
      <c r="I547" s="108" t="e">
        <f>+VLOOKUP(D547,POA!$A$3:$AU$103,15,FALSE)</f>
        <v>#N/A</v>
      </c>
      <c r="J547" s="22" t="e">
        <f>+VLOOKUP(D547,POA!$A$3:$AU$103,14,FALSE)</f>
        <v>#N/A</v>
      </c>
      <c r="K547" s="104"/>
      <c r="L547" s="100"/>
      <c r="M547" s="101"/>
      <c r="N547" s="79"/>
      <c r="O547" s="106"/>
    </row>
    <row r="548" spans="1:15" s="21" customFormat="1" ht="14.4">
      <c r="A548" s="103"/>
      <c r="B548" s="105"/>
      <c r="C548" s="107"/>
      <c r="D548" s="103"/>
      <c r="E548" s="83" t="e">
        <f>+VLOOKUP(D548,POA!$A$3:$AU$103,7,FALSE)</f>
        <v>#N/A</v>
      </c>
      <c r="F548" s="83" t="e">
        <f>+VLOOKUP(D548,POA!$A$3:$AU$103,9,FALSE)</f>
        <v>#N/A</v>
      </c>
      <c r="G548" s="97" t="e">
        <f>+VLOOKUP(D548,POA!$A$3:$AU$103,3,FALSE)</f>
        <v>#N/A</v>
      </c>
      <c r="H548" s="22" t="e">
        <f>+VLOOKUP(D548,POA!$A$3:$AU$103,12,FALSE)</f>
        <v>#N/A</v>
      </c>
      <c r="I548" s="108" t="e">
        <f>+VLOOKUP(D548,POA!$A$3:$AU$103,15,FALSE)</f>
        <v>#N/A</v>
      </c>
      <c r="J548" s="22" t="e">
        <f>+VLOOKUP(D548,POA!$A$3:$AU$103,14,FALSE)</f>
        <v>#N/A</v>
      </c>
      <c r="K548" s="104"/>
      <c r="L548" s="100"/>
      <c r="M548" s="101"/>
      <c r="N548" s="79"/>
      <c r="O548" s="106"/>
    </row>
    <row r="549" spans="1:15" s="21" customFormat="1" ht="14.4">
      <c r="A549" s="103"/>
      <c r="B549" s="105"/>
      <c r="C549" s="107"/>
      <c r="D549" s="103"/>
      <c r="E549" s="83" t="e">
        <f>+VLOOKUP(D549,POA!$A$3:$AU$103,7,FALSE)</f>
        <v>#N/A</v>
      </c>
      <c r="F549" s="83" t="e">
        <f>+VLOOKUP(D549,POA!$A$3:$AU$103,9,FALSE)</f>
        <v>#N/A</v>
      </c>
      <c r="G549" s="97" t="e">
        <f>+VLOOKUP(D549,POA!$A$3:$AU$103,3,FALSE)</f>
        <v>#N/A</v>
      </c>
      <c r="H549" s="22" t="e">
        <f>+VLOOKUP(D549,POA!$A$3:$AU$103,12,FALSE)</f>
        <v>#N/A</v>
      </c>
      <c r="I549" s="108" t="e">
        <f>+VLOOKUP(D549,POA!$A$3:$AU$103,15,FALSE)</f>
        <v>#N/A</v>
      </c>
      <c r="J549" s="22" t="e">
        <f>+VLOOKUP(D549,POA!$A$3:$AU$103,14,FALSE)</f>
        <v>#N/A</v>
      </c>
      <c r="K549" s="104"/>
      <c r="L549" s="100"/>
      <c r="M549" s="101"/>
      <c r="N549" s="79"/>
      <c r="O549" s="106"/>
    </row>
    <row r="550" spans="1:15" s="21" customFormat="1" ht="14.4">
      <c r="A550" s="103"/>
      <c r="B550" s="105"/>
      <c r="C550" s="107"/>
      <c r="D550" s="103"/>
      <c r="E550" s="83" t="e">
        <f>+VLOOKUP(D550,POA!$A$3:$AU$103,7,FALSE)</f>
        <v>#N/A</v>
      </c>
      <c r="F550" s="83" t="e">
        <f>+VLOOKUP(D550,POA!$A$3:$AU$103,9,FALSE)</f>
        <v>#N/A</v>
      </c>
      <c r="G550" s="97" t="e">
        <f>+VLOOKUP(D550,POA!$A$3:$AU$103,3,FALSE)</f>
        <v>#N/A</v>
      </c>
      <c r="H550" s="22" t="e">
        <f>+VLOOKUP(D550,POA!$A$3:$AU$103,12,FALSE)</f>
        <v>#N/A</v>
      </c>
      <c r="I550" s="108" t="e">
        <f>+VLOOKUP(D550,POA!$A$3:$AU$103,15,FALSE)</f>
        <v>#N/A</v>
      </c>
      <c r="J550" s="22" t="e">
        <f>+VLOOKUP(D550,POA!$A$3:$AU$103,14,FALSE)</f>
        <v>#N/A</v>
      </c>
      <c r="K550" s="104"/>
      <c r="L550" s="100"/>
      <c r="M550" s="101"/>
      <c r="N550" s="79"/>
      <c r="O550" s="106"/>
    </row>
    <row r="551" spans="1:15" s="21" customFormat="1" ht="14.4">
      <c r="A551" s="103"/>
      <c r="B551" s="105"/>
      <c r="C551" s="107"/>
      <c r="D551" s="103"/>
      <c r="E551" s="83" t="e">
        <f>+VLOOKUP(D551,POA!$A$3:$AU$103,7,FALSE)</f>
        <v>#N/A</v>
      </c>
      <c r="F551" s="83" t="e">
        <f>+VLOOKUP(D551,POA!$A$3:$AU$103,9,FALSE)</f>
        <v>#N/A</v>
      </c>
      <c r="G551" s="97" t="e">
        <f>+VLOOKUP(D551,POA!$A$3:$AU$103,3,FALSE)</f>
        <v>#N/A</v>
      </c>
      <c r="H551" s="22" t="e">
        <f>+VLOOKUP(D551,POA!$A$3:$AU$103,12,FALSE)</f>
        <v>#N/A</v>
      </c>
      <c r="I551" s="108" t="e">
        <f>+VLOOKUP(D551,POA!$A$3:$AU$103,15,FALSE)</f>
        <v>#N/A</v>
      </c>
      <c r="J551" s="22" t="e">
        <f>+VLOOKUP(D551,POA!$A$3:$AU$103,14,FALSE)</f>
        <v>#N/A</v>
      </c>
      <c r="K551" s="104"/>
      <c r="L551" s="100"/>
      <c r="M551" s="101"/>
      <c r="N551" s="79"/>
      <c r="O551" s="106"/>
    </row>
    <row r="552" spans="1:15" s="21" customFormat="1" ht="14.4">
      <c r="A552" s="103"/>
      <c r="B552" s="105"/>
      <c r="C552" s="107"/>
      <c r="D552" s="103"/>
      <c r="E552" s="83" t="e">
        <f>+VLOOKUP(D552,POA!$A$3:$AU$103,7,FALSE)</f>
        <v>#N/A</v>
      </c>
      <c r="F552" s="83" t="e">
        <f>+VLOOKUP(D552,POA!$A$3:$AU$103,9,FALSE)</f>
        <v>#N/A</v>
      </c>
      <c r="G552" s="97" t="e">
        <f>+VLOOKUP(D552,POA!$A$3:$AU$103,3,FALSE)</f>
        <v>#N/A</v>
      </c>
      <c r="H552" s="22" t="e">
        <f>+VLOOKUP(D552,POA!$A$3:$AU$103,12,FALSE)</f>
        <v>#N/A</v>
      </c>
      <c r="I552" s="108" t="e">
        <f>+VLOOKUP(D552,POA!$A$3:$AU$103,15,FALSE)</f>
        <v>#N/A</v>
      </c>
      <c r="J552" s="22" t="e">
        <f>+VLOOKUP(D552,POA!$A$3:$AU$103,14,FALSE)</f>
        <v>#N/A</v>
      </c>
      <c r="K552" s="104"/>
      <c r="L552" s="100"/>
      <c r="M552" s="101"/>
      <c r="N552" s="79"/>
      <c r="O552" s="106"/>
    </row>
    <row r="553" spans="1:15" s="21" customFormat="1" ht="14.4">
      <c r="A553" s="103"/>
      <c r="B553" s="105"/>
      <c r="C553" s="107"/>
      <c r="D553" s="103"/>
      <c r="E553" s="83" t="e">
        <f>+VLOOKUP(D553,POA!$A$3:$AU$103,7,FALSE)</f>
        <v>#N/A</v>
      </c>
      <c r="F553" s="83" t="e">
        <f>+VLOOKUP(D553,POA!$A$3:$AU$103,9,FALSE)</f>
        <v>#N/A</v>
      </c>
      <c r="G553" s="97" t="e">
        <f>+VLOOKUP(D553,POA!$A$3:$AU$103,3,FALSE)</f>
        <v>#N/A</v>
      </c>
      <c r="H553" s="22" t="e">
        <f>+VLOOKUP(D553,POA!$A$3:$AU$103,12,FALSE)</f>
        <v>#N/A</v>
      </c>
      <c r="I553" s="108" t="e">
        <f>+VLOOKUP(D553,POA!$A$3:$AU$103,15,FALSE)</f>
        <v>#N/A</v>
      </c>
      <c r="J553" s="22" t="e">
        <f>+VLOOKUP(D553,POA!$A$3:$AU$103,14,FALSE)</f>
        <v>#N/A</v>
      </c>
      <c r="K553" s="104"/>
      <c r="L553" s="100"/>
      <c r="M553" s="101"/>
      <c r="N553" s="79"/>
      <c r="O553" s="106"/>
    </row>
    <row r="554" spans="1:15" s="20" customFormat="1" ht="14.4">
      <c r="A554" s="46"/>
      <c r="B554" s="45"/>
      <c r="C554" s="47"/>
      <c r="D554" s="46"/>
      <c r="E554" s="97" t="e">
        <f>+VLOOKUP(D554,POA!$A$3:$AU$103,7,FALSE)</f>
        <v>#N/A</v>
      </c>
      <c r="F554" s="97" t="e">
        <f>+VLOOKUP(D554,POA!$A$3:$AU$103,9,FALSE)</f>
        <v>#N/A</v>
      </c>
      <c r="G554" s="97" t="e">
        <f>+VLOOKUP(D554,POA!$A$3:$AU$103,3,FALSE)</f>
        <v>#N/A</v>
      </c>
      <c r="H554" s="94" t="e">
        <f>+VLOOKUP(D554,POA!$A$3:$AU$103,12,FALSE)</f>
        <v>#N/A</v>
      </c>
      <c r="I554" s="98" t="e">
        <f>+VLOOKUP(D554,POA!$A$3:$AU$103,15,FALSE)</f>
        <v>#N/A</v>
      </c>
      <c r="J554" s="94" t="e">
        <f>+VLOOKUP(D554,POA!$A$3:$AU$103,14,FALSE)</f>
        <v>#N/A</v>
      </c>
      <c r="K554" s="44"/>
      <c r="L554" s="100"/>
      <c r="M554" s="101"/>
      <c r="N554" s="79"/>
      <c r="O554" s="102"/>
    </row>
    <row r="555" spans="1:15" s="20" customFormat="1" ht="14.4">
      <c r="A555" s="46"/>
      <c r="B555" s="45"/>
      <c r="C555" s="47"/>
      <c r="D555" s="46"/>
      <c r="E555" s="97" t="e">
        <f>+VLOOKUP(D555,POA!$A$3:$AU$103,7,FALSE)</f>
        <v>#N/A</v>
      </c>
      <c r="F555" s="97" t="e">
        <f>+VLOOKUP(D555,POA!$A$3:$AU$103,9,FALSE)</f>
        <v>#N/A</v>
      </c>
      <c r="G555" s="97" t="e">
        <f>+VLOOKUP(D555,POA!$A$3:$AU$103,3,FALSE)</f>
        <v>#N/A</v>
      </c>
      <c r="H555" s="94" t="e">
        <f>+VLOOKUP(D555,POA!$A$3:$AU$103,12,FALSE)</f>
        <v>#N/A</v>
      </c>
      <c r="I555" s="98" t="e">
        <f>+VLOOKUP(D555,POA!$A$3:$AU$103,15,FALSE)</f>
        <v>#N/A</v>
      </c>
      <c r="J555" s="94" t="e">
        <f>+VLOOKUP(D555,POA!$A$3:$AU$103,14,FALSE)</f>
        <v>#N/A</v>
      </c>
      <c r="K555" s="44"/>
      <c r="L555" s="100"/>
      <c r="M555" s="101"/>
      <c r="N555" s="79"/>
      <c r="O555" s="102"/>
    </row>
    <row r="556" spans="1:15" s="20" customFormat="1" ht="14.4">
      <c r="A556" s="46"/>
      <c r="B556" s="45"/>
      <c r="C556" s="47"/>
      <c r="D556" s="46"/>
      <c r="E556" s="97" t="e">
        <f>+VLOOKUP(D556,POA!$A$3:$AU$103,7,FALSE)</f>
        <v>#N/A</v>
      </c>
      <c r="F556" s="97" t="e">
        <f>+VLOOKUP(D556,POA!$A$3:$AU$103,9,FALSE)</f>
        <v>#N/A</v>
      </c>
      <c r="G556" s="97" t="e">
        <f>+VLOOKUP(D556,POA!$A$3:$AU$103,3,FALSE)</f>
        <v>#N/A</v>
      </c>
      <c r="H556" s="94" t="e">
        <f>+VLOOKUP(D556,POA!$A$3:$AU$103,12,FALSE)</f>
        <v>#N/A</v>
      </c>
      <c r="I556" s="98" t="e">
        <f>+VLOOKUP(D556,POA!$A$3:$AU$103,15,FALSE)</f>
        <v>#N/A</v>
      </c>
      <c r="J556" s="94" t="e">
        <f>+VLOOKUP(D556,POA!$A$3:$AU$103,14,FALSE)</f>
        <v>#N/A</v>
      </c>
      <c r="K556" s="44"/>
      <c r="L556" s="100"/>
      <c r="M556" s="101"/>
      <c r="N556" s="79"/>
      <c r="O556" s="102"/>
    </row>
    <row r="557" spans="1:15" s="20" customFormat="1" ht="14.4">
      <c r="A557" s="46"/>
      <c r="B557" s="45"/>
      <c r="C557" s="47"/>
      <c r="D557" s="46"/>
      <c r="E557" s="97" t="e">
        <f>+VLOOKUP(D557,POA!$A$3:$AU$103,7,FALSE)</f>
        <v>#N/A</v>
      </c>
      <c r="F557" s="97" t="e">
        <f>+VLOOKUP(D557,POA!$A$3:$AU$103,9,FALSE)</f>
        <v>#N/A</v>
      </c>
      <c r="G557" s="97" t="e">
        <f>+VLOOKUP(D557,POA!$A$3:$AU$103,3,FALSE)</f>
        <v>#N/A</v>
      </c>
      <c r="H557" s="94" t="e">
        <f>+VLOOKUP(D557,POA!$A$3:$AU$103,12,FALSE)</f>
        <v>#N/A</v>
      </c>
      <c r="I557" s="98" t="e">
        <f>+VLOOKUP(D557,POA!$A$3:$AU$103,15,FALSE)</f>
        <v>#N/A</v>
      </c>
      <c r="J557" s="94" t="e">
        <f>+VLOOKUP(D557,POA!$A$3:$AU$103,14,FALSE)</f>
        <v>#N/A</v>
      </c>
      <c r="K557" s="44"/>
      <c r="L557" s="100"/>
      <c r="M557" s="101"/>
      <c r="N557" s="79"/>
      <c r="O557" s="102"/>
    </row>
    <row r="558" spans="1:15" s="20" customFormat="1" ht="14.4">
      <c r="A558" s="46"/>
      <c r="B558" s="45"/>
      <c r="C558" s="47"/>
      <c r="D558" s="46"/>
      <c r="E558" s="97" t="e">
        <f>+VLOOKUP(D558,POA!$A$3:$AU$103,7,FALSE)</f>
        <v>#N/A</v>
      </c>
      <c r="F558" s="97" t="e">
        <f>+VLOOKUP(D558,POA!$A$3:$AU$103,9,FALSE)</f>
        <v>#N/A</v>
      </c>
      <c r="G558" s="97" t="e">
        <f>+VLOOKUP(D558,POA!$A$3:$AU$103,3,FALSE)</f>
        <v>#N/A</v>
      </c>
      <c r="H558" s="94" t="e">
        <f>+VLOOKUP(D558,POA!$A$3:$AU$103,12,FALSE)</f>
        <v>#N/A</v>
      </c>
      <c r="I558" s="98" t="e">
        <f>+VLOOKUP(D558,POA!$A$3:$AU$103,15,FALSE)</f>
        <v>#N/A</v>
      </c>
      <c r="J558" s="94" t="e">
        <f>+VLOOKUP(D558,POA!$A$3:$AU$103,14,FALSE)</f>
        <v>#N/A</v>
      </c>
      <c r="K558" s="44"/>
      <c r="L558" s="100"/>
      <c r="M558" s="101"/>
      <c r="N558" s="79"/>
      <c r="O558" s="102"/>
    </row>
    <row r="559" spans="1:15" s="20" customFormat="1" ht="14.4">
      <c r="A559" s="46"/>
      <c r="B559" s="45"/>
      <c r="C559" s="47"/>
      <c r="D559" s="46"/>
      <c r="E559" s="97" t="e">
        <f>+VLOOKUP(D559,POA!$A$3:$AU$103,7,FALSE)</f>
        <v>#N/A</v>
      </c>
      <c r="F559" s="97" t="e">
        <f>+VLOOKUP(D559,POA!$A$3:$AU$103,9,FALSE)</f>
        <v>#N/A</v>
      </c>
      <c r="G559" s="97" t="e">
        <f>+VLOOKUP(D559,POA!$A$3:$AU$103,3,FALSE)</f>
        <v>#N/A</v>
      </c>
      <c r="H559" s="94" t="e">
        <f>+VLOOKUP(D559,POA!$A$3:$AU$103,12,FALSE)</f>
        <v>#N/A</v>
      </c>
      <c r="I559" s="98" t="e">
        <f>+VLOOKUP(D559,POA!$A$3:$AU$103,15,FALSE)</f>
        <v>#N/A</v>
      </c>
      <c r="J559" s="94" t="e">
        <f>+VLOOKUP(D559,POA!$A$3:$AU$103,14,FALSE)</f>
        <v>#N/A</v>
      </c>
      <c r="K559" s="44"/>
      <c r="L559" s="100"/>
      <c r="M559" s="101"/>
      <c r="N559" s="79"/>
      <c r="O559" s="102"/>
    </row>
    <row r="560" spans="1:15" s="20" customFormat="1" ht="14.4">
      <c r="A560" s="46"/>
      <c r="B560" s="45"/>
      <c r="C560" s="47"/>
      <c r="D560" s="46"/>
      <c r="E560" s="97" t="e">
        <f>+VLOOKUP(D560,POA!$A$3:$AU$103,7,FALSE)</f>
        <v>#N/A</v>
      </c>
      <c r="F560" s="97" t="e">
        <f>+VLOOKUP(D560,POA!$A$3:$AU$103,9,FALSE)</f>
        <v>#N/A</v>
      </c>
      <c r="G560" s="97" t="e">
        <f>+VLOOKUP(D560,POA!$A$3:$AU$103,3,FALSE)</f>
        <v>#N/A</v>
      </c>
      <c r="H560" s="94" t="e">
        <f>+VLOOKUP(D560,POA!$A$3:$AU$103,12,FALSE)</f>
        <v>#N/A</v>
      </c>
      <c r="I560" s="98" t="e">
        <f>+VLOOKUP(D560,POA!$A$3:$AU$103,15,FALSE)</f>
        <v>#N/A</v>
      </c>
      <c r="J560" s="94" t="e">
        <f>+VLOOKUP(D560,POA!$A$3:$AU$103,14,FALSE)</f>
        <v>#N/A</v>
      </c>
      <c r="K560" s="44"/>
      <c r="L560" s="100"/>
      <c r="M560" s="101"/>
      <c r="N560" s="79"/>
      <c r="O560" s="102"/>
    </row>
    <row r="561" spans="1:15" s="20" customFormat="1" ht="14.4">
      <c r="A561" s="46"/>
      <c r="B561" s="45"/>
      <c r="C561" s="47"/>
      <c r="D561" s="46"/>
      <c r="E561" s="97" t="e">
        <f>+VLOOKUP(D561,POA!$A$3:$AU$103,7,FALSE)</f>
        <v>#N/A</v>
      </c>
      <c r="F561" s="97" t="e">
        <f>+VLOOKUP(D561,POA!$A$3:$AU$103,9,FALSE)</f>
        <v>#N/A</v>
      </c>
      <c r="G561" s="97" t="e">
        <f>+VLOOKUP(D561,POA!$A$3:$AU$103,3,FALSE)</f>
        <v>#N/A</v>
      </c>
      <c r="H561" s="94" t="e">
        <f>+VLOOKUP(D561,POA!$A$3:$AU$103,12,FALSE)</f>
        <v>#N/A</v>
      </c>
      <c r="I561" s="98" t="e">
        <f>+VLOOKUP(D561,POA!$A$3:$AU$103,15,FALSE)</f>
        <v>#N/A</v>
      </c>
      <c r="J561" s="94" t="e">
        <f>+VLOOKUP(D561,POA!$A$3:$AU$103,14,FALSE)</f>
        <v>#N/A</v>
      </c>
      <c r="K561" s="44"/>
      <c r="L561" s="100"/>
      <c r="M561" s="101"/>
      <c r="N561" s="79"/>
      <c r="O561" s="102"/>
    </row>
    <row r="562" spans="1:15" s="20" customFormat="1" ht="14.4">
      <c r="A562" s="46"/>
      <c r="B562" s="45"/>
      <c r="C562" s="47"/>
      <c r="D562" s="46"/>
      <c r="E562" s="97" t="e">
        <f>+VLOOKUP(D562,POA!$A$3:$AU$103,7,FALSE)</f>
        <v>#N/A</v>
      </c>
      <c r="F562" s="97" t="e">
        <f>+VLOOKUP(D562,POA!$A$3:$AU$103,9,FALSE)</f>
        <v>#N/A</v>
      </c>
      <c r="G562" s="97" t="e">
        <f>+VLOOKUP(D562,POA!$A$3:$AU$103,3,FALSE)</f>
        <v>#N/A</v>
      </c>
      <c r="H562" s="94" t="e">
        <f>+VLOOKUP(D562,POA!$A$3:$AU$103,12,FALSE)</f>
        <v>#N/A</v>
      </c>
      <c r="I562" s="98" t="e">
        <f>+VLOOKUP(D562,POA!$A$3:$AU$103,15,FALSE)</f>
        <v>#N/A</v>
      </c>
      <c r="J562" s="94" t="e">
        <f>+VLOOKUP(D562,POA!$A$3:$AU$103,14,FALSE)</f>
        <v>#N/A</v>
      </c>
      <c r="K562" s="44"/>
      <c r="L562" s="100"/>
      <c r="M562" s="101"/>
      <c r="N562" s="79"/>
      <c r="O562" s="102"/>
    </row>
    <row r="563" spans="1:15" s="20" customFormat="1" ht="14.4">
      <c r="A563" s="46"/>
      <c r="B563" s="45"/>
      <c r="C563" s="47"/>
      <c r="D563" s="46"/>
      <c r="E563" s="97" t="e">
        <f>+VLOOKUP(D563,POA!$A$3:$AU$103,7,FALSE)</f>
        <v>#N/A</v>
      </c>
      <c r="F563" s="97" t="e">
        <f>+VLOOKUP(D563,POA!$A$3:$AU$103,9,FALSE)</f>
        <v>#N/A</v>
      </c>
      <c r="G563" s="97" t="e">
        <f>+VLOOKUP(D563,POA!$A$3:$AU$103,3,FALSE)</f>
        <v>#N/A</v>
      </c>
      <c r="H563" s="94" t="e">
        <f>+VLOOKUP(D563,POA!$A$3:$AU$103,12,FALSE)</f>
        <v>#N/A</v>
      </c>
      <c r="I563" s="98" t="e">
        <f>+VLOOKUP(D563,POA!$A$3:$AU$103,15,FALSE)</f>
        <v>#N/A</v>
      </c>
      <c r="J563" s="94" t="e">
        <f>+VLOOKUP(D563,POA!$A$3:$AU$103,14,FALSE)</f>
        <v>#N/A</v>
      </c>
      <c r="K563" s="44"/>
      <c r="L563" s="100"/>
      <c r="M563" s="101"/>
      <c r="N563" s="79"/>
      <c r="O563" s="102"/>
    </row>
    <row r="564" spans="1:15" s="20" customFormat="1" ht="14.4">
      <c r="A564" s="46"/>
      <c r="B564" s="45"/>
      <c r="C564" s="47"/>
      <c r="D564" s="46"/>
      <c r="E564" s="97" t="e">
        <f>+VLOOKUP(D564,POA!$A$3:$AU$103,7,FALSE)</f>
        <v>#N/A</v>
      </c>
      <c r="F564" s="97" t="e">
        <f>+VLOOKUP(D564,POA!$A$3:$AU$103,9,FALSE)</f>
        <v>#N/A</v>
      </c>
      <c r="G564" s="97" t="e">
        <f>+VLOOKUP(D564,POA!$A$3:$AU$103,3,FALSE)</f>
        <v>#N/A</v>
      </c>
      <c r="H564" s="94" t="e">
        <f>+VLOOKUP(D564,POA!$A$3:$AU$103,12,FALSE)</f>
        <v>#N/A</v>
      </c>
      <c r="I564" s="98" t="e">
        <f>+VLOOKUP(D564,POA!$A$3:$AU$103,15,FALSE)</f>
        <v>#N/A</v>
      </c>
      <c r="J564" s="94" t="e">
        <f>+VLOOKUP(D564,POA!$A$3:$AU$103,14,FALSE)</f>
        <v>#N/A</v>
      </c>
      <c r="K564" s="44"/>
      <c r="L564" s="100"/>
      <c r="M564" s="101"/>
      <c r="N564" s="79"/>
      <c r="O564" s="102"/>
    </row>
    <row r="565" spans="1:15" s="20" customFormat="1" ht="14.4">
      <c r="A565" s="46"/>
      <c r="B565" s="45"/>
      <c r="C565" s="47"/>
      <c r="D565" s="46"/>
      <c r="E565" s="97" t="e">
        <f>+VLOOKUP(D565,POA!$A$3:$AU$103,7,FALSE)</f>
        <v>#N/A</v>
      </c>
      <c r="F565" s="97" t="e">
        <f>+VLOOKUP(D565,POA!$A$3:$AU$103,9,FALSE)</f>
        <v>#N/A</v>
      </c>
      <c r="G565" s="97" t="e">
        <f>+VLOOKUP(D565,POA!$A$3:$AU$103,3,FALSE)</f>
        <v>#N/A</v>
      </c>
      <c r="H565" s="94" t="e">
        <f>+VLOOKUP(D565,POA!$A$3:$AU$103,12,FALSE)</f>
        <v>#N/A</v>
      </c>
      <c r="I565" s="98" t="e">
        <f>+VLOOKUP(D565,POA!$A$3:$AU$103,15,FALSE)</f>
        <v>#N/A</v>
      </c>
      <c r="J565" s="94" t="e">
        <f>+VLOOKUP(D565,POA!$A$3:$AU$103,14,FALSE)</f>
        <v>#N/A</v>
      </c>
      <c r="K565" s="44"/>
      <c r="L565" s="100"/>
      <c r="M565" s="101"/>
      <c r="N565" s="79"/>
      <c r="O565" s="102"/>
    </row>
    <row r="566" spans="1:15" s="20" customFormat="1" ht="14.4">
      <c r="A566" s="46"/>
      <c r="B566" s="45"/>
      <c r="C566" s="47"/>
      <c r="D566" s="46"/>
      <c r="E566" s="97" t="e">
        <f>+VLOOKUP(D566,POA!$A$3:$AU$103,7,FALSE)</f>
        <v>#N/A</v>
      </c>
      <c r="F566" s="97" t="e">
        <f>+VLOOKUP(D566,POA!$A$3:$AU$103,9,FALSE)</f>
        <v>#N/A</v>
      </c>
      <c r="G566" s="97" t="e">
        <f>+VLOOKUP(D566,POA!$A$3:$AU$103,3,FALSE)</f>
        <v>#N/A</v>
      </c>
      <c r="H566" s="94" t="e">
        <f>+VLOOKUP(D566,POA!$A$3:$AU$103,12,FALSE)</f>
        <v>#N/A</v>
      </c>
      <c r="I566" s="98" t="e">
        <f>+VLOOKUP(D566,POA!$A$3:$AU$103,15,FALSE)</f>
        <v>#N/A</v>
      </c>
      <c r="J566" s="94" t="e">
        <f>+VLOOKUP(D566,POA!$A$3:$AU$103,14,FALSE)</f>
        <v>#N/A</v>
      </c>
      <c r="K566" s="44"/>
      <c r="L566" s="100"/>
      <c r="M566" s="101"/>
      <c r="N566" s="79"/>
      <c r="O566" s="102"/>
    </row>
    <row r="567" spans="1:15" s="20" customFormat="1" ht="14.4">
      <c r="A567" s="46"/>
      <c r="B567" s="45"/>
      <c r="C567" s="47"/>
      <c r="D567" s="46"/>
      <c r="E567" s="97" t="e">
        <f>+VLOOKUP(D567,POA!$A$3:$AU$103,7,FALSE)</f>
        <v>#N/A</v>
      </c>
      <c r="F567" s="97" t="e">
        <f>+VLOOKUP(D567,POA!$A$3:$AU$103,9,FALSE)</f>
        <v>#N/A</v>
      </c>
      <c r="G567" s="97" t="e">
        <f>+VLOOKUP(D567,POA!$A$3:$AU$103,3,FALSE)</f>
        <v>#N/A</v>
      </c>
      <c r="H567" s="94" t="e">
        <f>+VLOOKUP(D567,POA!$A$3:$AU$103,12,FALSE)</f>
        <v>#N/A</v>
      </c>
      <c r="I567" s="98" t="e">
        <f>+VLOOKUP(D567,POA!$A$3:$AU$103,15,FALSE)</f>
        <v>#N/A</v>
      </c>
      <c r="J567" s="94" t="e">
        <f>+VLOOKUP(D567,POA!$A$3:$AU$103,14,FALSE)</f>
        <v>#N/A</v>
      </c>
      <c r="K567" s="44"/>
      <c r="L567" s="100"/>
      <c r="M567" s="101"/>
      <c r="N567" s="79"/>
      <c r="O567" s="102"/>
    </row>
    <row r="568" spans="1:15" s="20" customFormat="1" ht="14.4">
      <c r="A568" s="46"/>
      <c r="B568" s="45"/>
      <c r="C568" s="47"/>
      <c r="D568" s="46"/>
      <c r="E568" s="97" t="e">
        <f>+VLOOKUP(D568,POA!$A$3:$AU$103,7,FALSE)</f>
        <v>#N/A</v>
      </c>
      <c r="F568" s="97" t="e">
        <f>+VLOOKUP(D568,POA!$A$3:$AU$103,9,FALSE)</f>
        <v>#N/A</v>
      </c>
      <c r="G568" s="97" t="e">
        <f>+VLOOKUP(D568,POA!$A$3:$AU$103,3,FALSE)</f>
        <v>#N/A</v>
      </c>
      <c r="H568" s="94" t="e">
        <f>+VLOOKUP(D568,POA!$A$3:$AU$103,12,FALSE)</f>
        <v>#N/A</v>
      </c>
      <c r="I568" s="98" t="e">
        <f>+VLOOKUP(D568,POA!$A$3:$AU$103,15,FALSE)</f>
        <v>#N/A</v>
      </c>
      <c r="J568" s="94" t="e">
        <f>+VLOOKUP(D568,POA!$A$3:$AU$103,14,FALSE)</f>
        <v>#N/A</v>
      </c>
      <c r="K568" s="44"/>
      <c r="L568" s="100"/>
      <c r="M568" s="101"/>
      <c r="N568" s="79"/>
      <c r="O568" s="102"/>
    </row>
    <row r="569" spans="1:15" s="20" customFormat="1" ht="14.4">
      <c r="A569" s="46"/>
      <c r="B569" s="45"/>
      <c r="C569" s="47"/>
      <c r="D569" s="46"/>
      <c r="E569" s="97" t="e">
        <f>+VLOOKUP(D569,POA!$A$3:$AU$103,7,FALSE)</f>
        <v>#N/A</v>
      </c>
      <c r="F569" s="97" t="e">
        <f>+VLOOKUP(D569,POA!$A$3:$AU$103,9,FALSE)</f>
        <v>#N/A</v>
      </c>
      <c r="G569" s="97" t="e">
        <f>+VLOOKUP(D569,POA!$A$3:$AU$103,3,FALSE)</f>
        <v>#N/A</v>
      </c>
      <c r="H569" s="94" t="e">
        <f>+VLOOKUP(D569,POA!$A$3:$AU$103,12,FALSE)</f>
        <v>#N/A</v>
      </c>
      <c r="I569" s="98" t="e">
        <f>+VLOOKUP(D569,POA!$A$3:$AU$103,15,FALSE)</f>
        <v>#N/A</v>
      </c>
      <c r="J569" s="94" t="e">
        <f>+VLOOKUP(D569,POA!$A$3:$AU$103,14,FALSE)</f>
        <v>#N/A</v>
      </c>
      <c r="K569" s="44"/>
      <c r="L569" s="100"/>
      <c r="M569" s="101"/>
      <c r="N569" s="79"/>
      <c r="O569" s="102"/>
    </row>
    <row r="570" spans="1:15" s="20" customFormat="1" ht="15" customHeight="1">
      <c r="A570" s="46"/>
      <c r="B570" s="45"/>
      <c r="C570" s="47"/>
      <c r="D570" s="46"/>
      <c r="E570" s="97" t="e">
        <f>+VLOOKUP(D570,POA!$A$3:$AU$103,7,FALSE)</f>
        <v>#N/A</v>
      </c>
      <c r="F570" s="97" t="e">
        <f>+VLOOKUP(D570,POA!$A$3:$AU$103,9,FALSE)</f>
        <v>#N/A</v>
      </c>
      <c r="G570" s="97" t="e">
        <f>+VLOOKUP(D570,POA!$A$3:$AU$103,3,FALSE)</f>
        <v>#N/A</v>
      </c>
      <c r="H570" s="94" t="e">
        <f>+VLOOKUP(D570,POA!$A$3:$AU$103,12,FALSE)</f>
        <v>#N/A</v>
      </c>
      <c r="I570" s="98" t="e">
        <f>+VLOOKUP(D570,POA!$A$3:$AU$103,15,FALSE)</f>
        <v>#N/A</v>
      </c>
      <c r="J570" s="94" t="e">
        <f>+VLOOKUP(D570,POA!$A$3:$AU$103,14,FALSE)</f>
        <v>#N/A</v>
      </c>
      <c r="K570" s="44"/>
      <c r="L570" s="100"/>
      <c r="M570" s="101"/>
      <c r="N570" s="79"/>
      <c r="O570" s="102"/>
    </row>
    <row r="571" spans="1:15" s="20" customFormat="1" ht="15" customHeight="1">
      <c r="A571" s="46"/>
      <c r="B571" s="45"/>
      <c r="C571" s="47"/>
      <c r="D571" s="46"/>
      <c r="E571" s="97" t="e">
        <f>+VLOOKUP(D571,POA!$A$3:$AU$103,7,FALSE)</f>
        <v>#N/A</v>
      </c>
      <c r="F571" s="97" t="e">
        <f>+VLOOKUP(D571,POA!$A$3:$AU$103,9,FALSE)</f>
        <v>#N/A</v>
      </c>
      <c r="G571" s="97" t="e">
        <f>+VLOOKUP(D571,POA!$A$3:$AU$103,3,FALSE)</f>
        <v>#N/A</v>
      </c>
      <c r="H571" s="94" t="e">
        <f>+VLOOKUP(D571,POA!$A$3:$AU$103,12,FALSE)</f>
        <v>#N/A</v>
      </c>
      <c r="I571" s="98" t="e">
        <f>+VLOOKUP(D571,POA!$A$3:$AU$103,15,FALSE)</f>
        <v>#N/A</v>
      </c>
      <c r="J571" s="94" t="e">
        <f>+VLOOKUP(D571,POA!$A$3:$AU$103,14,FALSE)</f>
        <v>#N/A</v>
      </c>
      <c r="K571" s="44"/>
      <c r="L571" s="100"/>
      <c r="M571" s="101"/>
      <c r="N571" s="79"/>
      <c r="O571" s="102"/>
    </row>
    <row r="572" spans="1:15" s="20" customFormat="1" ht="15" customHeight="1">
      <c r="A572" s="46"/>
      <c r="B572" s="45"/>
      <c r="C572" s="47"/>
      <c r="D572" s="46"/>
      <c r="E572" s="97" t="e">
        <f>+VLOOKUP(D572,POA!$A$3:$AU$103,7,FALSE)</f>
        <v>#N/A</v>
      </c>
      <c r="F572" s="97" t="e">
        <f>+VLOOKUP(D572,POA!$A$3:$AU$103,9,FALSE)</f>
        <v>#N/A</v>
      </c>
      <c r="G572" s="97" t="e">
        <f>+VLOOKUP(D572,POA!$A$3:$AU$103,3,FALSE)</f>
        <v>#N/A</v>
      </c>
      <c r="H572" s="94" t="e">
        <f>+VLOOKUP(D572,POA!$A$3:$AU$103,12,FALSE)</f>
        <v>#N/A</v>
      </c>
      <c r="I572" s="98" t="e">
        <f>+VLOOKUP(D572,POA!$A$3:$AU$103,15,FALSE)</f>
        <v>#N/A</v>
      </c>
      <c r="J572" s="94" t="e">
        <f>+VLOOKUP(D572,POA!$A$3:$AU$103,14,FALSE)</f>
        <v>#N/A</v>
      </c>
      <c r="K572" s="44"/>
      <c r="L572" s="100"/>
      <c r="M572" s="101"/>
      <c r="N572" s="79"/>
      <c r="O572" s="102"/>
    </row>
    <row r="573" spans="1:15" s="20" customFormat="1" ht="15" customHeight="1">
      <c r="A573" s="46"/>
      <c r="B573" s="45"/>
      <c r="C573" s="47"/>
      <c r="D573" s="46"/>
      <c r="E573" s="97" t="e">
        <f>+VLOOKUP(D573,POA!$A$3:$AU$103,7,FALSE)</f>
        <v>#N/A</v>
      </c>
      <c r="F573" s="97" t="e">
        <f>+VLOOKUP(D573,POA!$A$3:$AU$103,9,FALSE)</f>
        <v>#N/A</v>
      </c>
      <c r="G573" s="97" t="e">
        <f>+VLOOKUP(D573,POA!$A$3:$AU$103,3,FALSE)</f>
        <v>#N/A</v>
      </c>
      <c r="H573" s="94" t="e">
        <f>+VLOOKUP(D573,POA!$A$3:$AU$103,12,FALSE)</f>
        <v>#N/A</v>
      </c>
      <c r="I573" s="98" t="e">
        <f>+VLOOKUP(D573,POA!$A$3:$AU$103,15,FALSE)</f>
        <v>#N/A</v>
      </c>
      <c r="J573" s="94" t="e">
        <f>+VLOOKUP(D573,POA!$A$3:$AU$103,14,FALSE)</f>
        <v>#N/A</v>
      </c>
      <c r="K573" s="44"/>
      <c r="L573" s="100"/>
      <c r="M573" s="101"/>
      <c r="N573" s="79"/>
      <c r="O573" s="102"/>
    </row>
    <row r="574" spans="1:15" s="20" customFormat="1" ht="15" customHeight="1">
      <c r="A574" s="46"/>
      <c r="B574" s="45"/>
      <c r="C574" s="47"/>
      <c r="D574" s="46"/>
      <c r="E574" s="97" t="e">
        <f>+VLOOKUP(D574,POA!$A$3:$AU$103,7,FALSE)</f>
        <v>#N/A</v>
      </c>
      <c r="F574" s="97" t="e">
        <f>+VLOOKUP(D574,POA!$A$3:$AU$103,9,FALSE)</f>
        <v>#N/A</v>
      </c>
      <c r="G574" s="97" t="e">
        <f>+VLOOKUP(D574,POA!$A$3:$AU$103,3,FALSE)</f>
        <v>#N/A</v>
      </c>
      <c r="H574" s="94" t="e">
        <f>+VLOOKUP(D574,POA!$A$3:$AU$103,12,FALSE)</f>
        <v>#N/A</v>
      </c>
      <c r="I574" s="98" t="e">
        <f>+VLOOKUP(D574,POA!$A$3:$AU$103,15,FALSE)</f>
        <v>#N/A</v>
      </c>
      <c r="J574" s="94" t="e">
        <f>+VLOOKUP(D574,POA!$A$3:$AU$103,14,FALSE)</f>
        <v>#N/A</v>
      </c>
      <c r="K574" s="44"/>
      <c r="L574" s="100"/>
      <c r="M574" s="101"/>
      <c r="N574" s="79"/>
      <c r="O574" s="102"/>
    </row>
    <row r="575" spans="1:15" s="20" customFormat="1" ht="15" customHeight="1">
      <c r="A575" s="46"/>
      <c r="B575" s="45"/>
      <c r="C575" s="47"/>
      <c r="D575" s="46"/>
      <c r="E575" s="97" t="e">
        <f>+VLOOKUP(D575,POA!$A$3:$AU$103,7,FALSE)</f>
        <v>#N/A</v>
      </c>
      <c r="F575" s="97" t="e">
        <f>+VLOOKUP(D575,POA!$A$3:$AU$103,9,FALSE)</f>
        <v>#N/A</v>
      </c>
      <c r="G575" s="97" t="e">
        <f>+VLOOKUP(D575,POA!$A$3:$AU$103,3,FALSE)</f>
        <v>#N/A</v>
      </c>
      <c r="H575" s="94" t="e">
        <f>+VLOOKUP(D575,POA!$A$3:$AU$103,12,FALSE)</f>
        <v>#N/A</v>
      </c>
      <c r="I575" s="98" t="e">
        <f>+VLOOKUP(D575,POA!$A$3:$AU$103,15,FALSE)</f>
        <v>#N/A</v>
      </c>
      <c r="J575" s="94" t="e">
        <f>+VLOOKUP(D575,POA!$A$3:$AU$103,14,FALSE)</f>
        <v>#N/A</v>
      </c>
      <c r="K575" s="44"/>
      <c r="L575" s="100"/>
      <c r="M575" s="101"/>
      <c r="N575" s="79"/>
      <c r="O575" s="102"/>
    </row>
    <row r="576" spans="1:15" s="20" customFormat="1" ht="15" customHeight="1">
      <c r="A576" s="46"/>
      <c r="B576" s="45"/>
      <c r="C576" s="47"/>
      <c r="D576" s="46"/>
      <c r="E576" s="97" t="e">
        <f>+VLOOKUP(D576,POA!$A$3:$AU$103,7,FALSE)</f>
        <v>#N/A</v>
      </c>
      <c r="F576" s="97" t="e">
        <f>+VLOOKUP(D576,POA!$A$3:$AU$103,9,FALSE)</f>
        <v>#N/A</v>
      </c>
      <c r="G576" s="97" t="e">
        <f>+VLOOKUP(D576,POA!$A$3:$AU$103,3,FALSE)</f>
        <v>#N/A</v>
      </c>
      <c r="H576" s="94" t="e">
        <f>+VLOOKUP(D576,POA!$A$3:$AU$103,12,FALSE)</f>
        <v>#N/A</v>
      </c>
      <c r="I576" s="98" t="e">
        <f>+VLOOKUP(D576,POA!$A$3:$AU$103,15,FALSE)</f>
        <v>#N/A</v>
      </c>
      <c r="J576" s="94" t="e">
        <f>+VLOOKUP(D576,POA!$A$3:$AU$103,14,FALSE)</f>
        <v>#N/A</v>
      </c>
      <c r="K576" s="44"/>
      <c r="L576" s="100"/>
      <c r="M576" s="101"/>
      <c r="N576" s="79"/>
      <c r="O576" s="102"/>
    </row>
    <row r="577" spans="1:15" s="20" customFormat="1" ht="15" customHeight="1">
      <c r="A577" s="46"/>
      <c r="B577" s="45"/>
      <c r="C577" s="47"/>
      <c r="D577" s="46"/>
      <c r="E577" s="97" t="e">
        <f>+VLOOKUP(D577,POA!$A$3:$AU$103,7,FALSE)</f>
        <v>#N/A</v>
      </c>
      <c r="F577" s="97" t="e">
        <f>+VLOOKUP(D577,POA!$A$3:$AU$103,9,FALSE)</f>
        <v>#N/A</v>
      </c>
      <c r="G577" s="97" t="e">
        <f>+VLOOKUP(D577,POA!$A$3:$AU$103,3,FALSE)</f>
        <v>#N/A</v>
      </c>
      <c r="H577" s="94" t="e">
        <f>+VLOOKUP(D577,POA!$A$3:$AU$103,12,FALSE)</f>
        <v>#N/A</v>
      </c>
      <c r="I577" s="98" t="e">
        <f>+VLOOKUP(D577,POA!$A$3:$AU$103,15,FALSE)</f>
        <v>#N/A</v>
      </c>
      <c r="J577" s="94" t="e">
        <f>+VLOOKUP(D577,POA!$A$3:$AU$103,14,FALSE)</f>
        <v>#N/A</v>
      </c>
      <c r="K577" s="44"/>
      <c r="L577" s="100"/>
      <c r="M577" s="101"/>
      <c r="N577" s="79"/>
      <c r="O577" s="102"/>
    </row>
    <row r="578" spans="1:15" s="20" customFormat="1" ht="15" customHeight="1">
      <c r="A578" s="46"/>
      <c r="B578" s="45"/>
      <c r="C578" s="47"/>
      <c r="D578" s="46"/>
      <c r="E578" s="97" t="e">
        <f>+VLOOKUP(D578,POA!$A$3:$AU$103,7,FALSE)</f>
        <v>#N/A</v>
      </c>
      <c r="F578" s="97" t="e">
        <f>+VLOOKUP(D578,POA!$A$3:$AU$103,9,FALSE)</f>
        <v>#N/A</v>
      </c>
      <c r="G578" s="97" t="e">
        <f>+VLOOKUP(D578,POA!$A$3:$AU$103,3,FALSE)</f>
        <v>#N/A</v>
      </c>
      <c r="H578" s="94" t="e">
        <f>+VLOOKUP(D578,POA!$A$3:$AU$103,12,FALSE)</f>
        <v>#N/A</v>
      </c>
      <c r="I578" s="98" t="e">
        <f>+VLOOKUP(D578,POA!$A$3:$AU$103,15,FALSE)</f>
        <v>#N/A</v>
      </c>
      <c r="J578" s="94" t="e">
        <f>+VLOOKUP(D578,POA!$A$3:$AU$103,14,FALSE)</f>
        <v>#N/A</v>
      </c>
      <c r="K578" s="44"/>
      <c r="L578" s="100"/>
      <c r="M578" s="101"/>
      <c r="N578" s="79"/>
      <c r="O578" s="102"/>
    </row>
    <row r="579" spans="1:15" s="20" customFormat="1" ht="15" customHeight="1">
      <c r="A579" s="46"/>
      <c r="B579" s="45"/>
      <c r="C579" s="47"/>
      <c r="D579" s="46"/>
      <c r="E579" s="97" t="e">
        <f>+VLOOKUP(D579,POA!$A$3:$AU$103,7,FALSE)</f>
        <v>#N/A</v>
      </c>
      <c r="F579" s="97" t="e">
        <f>+VLOOKUP(D579,POA!$A$3:$AU$103,9,FALSE)</f>
        <v>#N/A</v>
      </c>
      <c r="G579" s="97" t="e">
        <f>+VLOOKUP(D579,POA!$A$3:$AU$103,3,FALSE)</f>
        <v>#N/A</v>
      </c>
      <c r="H579" s="94" t="e">
        <f>+VLOOKUP(D579,POA!$A$3:$AU$103,12,FALSE)</f>
        <v>#N/A</v>
      </c>
      <c r="I579" s="98" t="e">
        <f>+VLOOKUP(D579,POA!$A$3:$AU$103,15,FALSE)</f>
        <v>#N/A</v>
      </c>
      <c r="J579" s="94" t="e">
        <f>+VLOOKUP(D579,POA!$A$3:$AU$103,14,FALSE)</f>
        <v>#N/A</v>
      </c>
      <c r="K579" s="44"/>
      <c r="L579" s="100"/>
      <c r="M579" s="101"/>
      <c r="N579" s="79"/>
      <c r="O579" s="102"/>
    </row>
    <row r="580" spans="1:15" s="20" customFormat="1" ht="15" customHeight="1">
      <c r="A580" s="46"/>
      <c r="B580" s="45"/>
      <c r="C580" s="47"/>
      <c r="D580" s="46"/>
      <c r="E580" s="97" t="e">
        <f>+VLOOKUP(D580,POA!$A$3:$AU$103,7,FALSE)</f>
        <v>#N/A</v>
      </c>
      <c r="F580" s="97" t="e">
        <f>+VLOOKUP(D580,POA!$A$3:$AU$103,9,FALSE)</f>
        <v>#N/A</v>
      </c>
      <c r="G580" s="97" t="e">
        <f>+VLOOKUP(D580,POA!$A$3:$AU$103,3,FALSE)</f>
        <v>#N/A</v>
      </c>
      <c r="H580" s="94" t="e">
        <f>+VLOOKUP(D580,POA!$A$3:$AU$103,12,FALSE)</f>
        <v>#N/A</v>
      </c>
      <c r="I580" s="98" t="e">
        <f>+VLOOKUP(D580,POA!$A$3:$AU$103,15,FALSE)</f>
        <v>#N/A</v>
      </c>
      <c r="J580" s="94" t="e">
        <f>+VLOOKUP(D580,POA!$A$3:$AU$103,14,FALSE)</f>
        <v>#N/A</v>
      </c>
      <c r="K580" s="44"/>
      <c r="L580" s="100"/>
      <c r="M580" s="101"/>
      <c r="N580" s="79"/>
      <c r="O580" s="102"/>
    </row>
    <row r="581" spans="1:15" s="20" customFormat="1" ht="15" customHeight="1">
      <c r="A581" s="46"/>
      <c r="B581" s="45"/>
      <c r="C581" s="47"/>
      <c r="D581" s="46"/>
      <c r="E581" s="97" t="e">
        <f>+VLOOKUP(D581,POA!$A$3:$AU$103,7,FALSE)</f>
        <v>#N/A</v>
      </c>
      <c r="F581" s="97" t="e">
        <f>+VLOOKUP(D581,POA!$A$3:$AU$103,9,FALSE)</f>
        <v>#N/A</v>
      </c>
      <c r="G581" s="97" t="e">
        <f>+VLOOKUP(D581,POA!$A$3:$AU$103,3,FALSE)</f>
        <v>#N/A</v>
      </c>
      <c r="H581" s="94" t="e">
        <f>+VLOOKUP(D581,POA!$A$3:$AU$103,12,FALSE)</f>
        <v>#N/A</v>
      </c>
      <c r="I581" s="98" t="e">
        <f>+VLOOKUP(D581,POA!$A$3:$AU$103,15,FALSE)</f>
        <v>#N/A</v>
      </c>
      <c r="J581" s="94" t="e">
        <f>+VLOOKUP(D581,POA!$A$3:$AU$103,14,FALSE)</f>
        <v>#N/A</v>
      </c>
      <c r="K581" s="44"/>
      <c r="L581" s="100"/>
      <c r="M581" s="101"/>
      <c r="N581" s="79"/>
      <c r="O581" s="102"/>
    </row>
    <row r="582" spans="1:15" s="20" customFormat="1" ht="15" customHeight="1">
      <c r="A582" s="46"/>
      <c r="B582" s="45"/>
      <c r="C582" s="47"/>
      <c r="D582" s="46"/>
      <c r="E582" s="97" t="e">
        <f>+VLOOKUP(D582,POA!$A$3:$AU$103,7,FALSE)</f>
        <v>#N/A</v>
      </c>
      <c r="F582" s="97" t="e">
        <f>+VLOOKUP(D582,POA!$A$3:$AU$103,9,FALSE)</f>
        <v>#N/A</v>
      </c>
      <c r="G582" s="97" t="e">
        <f>+VLOOKUP(D582,POA!$A$3:$AU$103,3,FALSE)</f>
        <v>#N/A</v>
      </c>
      <c r="H582" s="94" t="e">
        <f>+VLOOKUP(D582,POA!$A$3:$AU$103,12,FALSE)</f>
        <v>#N/A</v>
      </c>
      <c r="I582" s="98" t="e">
        <f>+VLOOKUP(D582,POA!$A$3:$AU$103,15,FALSE)</f>
        <v>#N/A</v>
      </c>
      <c r="J582" s="94" t="e">
        <f>+VLOOKUP(D582,POA!$A$3:$AU$103,14,FALSE)</f>
        <v>#N/A</v>
      </c>
      <c r="K582" s="44"/>
      <c r="L582" s="100"/>
      <c r="M582" s="101"/>
      <c r="N582" s="79"/>
      <c r="O582" s="102"/>
    </row>
    <row r="583" spans="1:15" s="20" customFormat="1" ht="15" customHeight="1">
      <c r="A583" s="46"/>
      <c r="B583" s="45"/>
      <c r="C583" s="47"/>
      <c r="D583" s="46"/>
      <c r="E583" s="97" t="e">
        <f>+VLOOKUP(D583,POA!$A$3:$AU$103,7,FALSE)</f>
        <v>#N/A</v>
      </c>
      <c r="F583" s="97" t="e">
        <f>+VLOOKUP(D583,POA!$A$3:$AU$103,9,FALSE)</f>
        <v>#N/A</v>
      </c>
      <c r="G583" s="97" t="e">
        <f>+VLOOKUP(D583,POA!$A$3:$AU$103,3,FALSE)</f>
        <v>#N/A</v>
      </c>
      <c r="H583" s="94" t="e">
        <f>+VLOOKUP(D583,POA!$A$3:$AU$103,12,FALSE)</f>
        <v>#N/A</v>
      </c>
      <c r="I583" s="98" t="e">
        <f>+VLOOKUP(D583,POA!$A$3:$AU$103,15,FALSE)</f>
        <v>#N/A</v>
      </c>
      <c r="J583" s="94" t="e">
        <f>+VLOOKUP(D583,POA!$A$3:$AU$103,14,FALSE)</f>
        <v>#N/A</v>
      </c>
      <c r="K583" s="44"/>
      <c r="L583" s="100"/>
      <c r="M583" s="101"/>
      <c r="N583" s="79"/>
      <c r="O583" s="102"/>
    </row>
    <row r="584" spans="1:15" s="20" customFormat="1" ht="15" customHeight="1">
      <c r="A584" s="46"/>
      <c r="B584" s="45"/>
      <c r="C584" s="47"/>
      <c r="D584" s="46"/>
      <c r="E584" s="97" t="e">
        <f>+VLOOKUP(D584,POA!$A$3:$AU$103,7,FALSE)</f>
        <v>#N/A</v>
      </c>
      <c r="F584" s="97" t="e">
        <f>+VLOOKUP(D584,POA!$A$3:$AU$103,9,FALSE)</f>
        <v>#N/A</v>
      </c>
      <c r="G584" s="97" t="e">
        <f>+VLOOKUP(D584,POA!$A$3:$AU$103,3,FALSE)</f>
        <v>#N/A</v>
      </c>
      <c r="H584" s="94" t="e">
        <f>+VLOOKUP(D584,POA!$A$3:$AU$103,12,FALSE)</f>
        <v>#N/A</v>
      </c>
      <c r="I584" s="98" t="e">
        <f>+VLOOKUP(D584,POA!$A$3:$AU$103,15,FALSE)</f>
        <v>#N/A</v>
      </c>
      <c r="J584" s="94" t="e">
        <f>+VLOOKUP(D584,POA!$A$3:$AU$103,14,FALSE)</f>
        <v>#N/A</v>
      </c>
      <c r="K584" s="44"/>
      <c r="L584" s="100"/>
      <c r="M584" s="101"/>
      <c r="N584" s="79"/>
      <c r="O584" s="102"/>
    </row>
    <row r="585" spans="1:15" s="20" customFormat="1" ht="15" customHeight="1">
      <c r="A585" s="46"/>
      <c r="B585" s="45"/>
      <c r="C585" s="47"/>
      <c r="D585" s="46"/>
      <c r="E585" s="97" t="e">
        <f>+VLOOKUP(D585,POA!$A$3:$AU$103,7,FALSE)</f>
        <v>#N/A</v>
      </c>
      <c r="F585" s="97" t="e">
        <f>+VLOOKUP(D585,POA!$A$3:$AU$103,9,FALSE)</f>
        <v>#N/A</v>
      </c>
      <c r="G585" s="97" t="e">
        <f>+VLOOKUP(D585,POA!$A$3:$AU$103,3,FALSE)</f>
        <v>#N/A</v>
      </c>
      <c r="H585" s="94" t="e">
        <f>+VLOOKUP(D585,POA!$A$3:$AU$103,12,FALSE)</f>
        <v>#N/A</v>
      </c>
      <c r="I585" s="98" t="e">
        <f>+VLOOKUP(D585,POA!$A$3:$AU$103,15,FALSE)</f>
        <v>#N/A</v>
      </c>
      <c r="J585" s="94" t="e">
        <f>+VLOOKUP(D585,POA!$A$3:$AU$103,14,FALSE)</f>
        <v>#N/A</v>
      </c>
      <c r="K585" s="44"/>
      <c r="L585" s="100"/>
      <c r="M585" s="101"/>
      <c r="N585" s="79"/>
      <c r="O585" s="102"/>
    </row>
    <row r="586" spans="1:15" s="20" customFormat="1" ht="15" customHeight="1">
      <c r="A586" s="46"/>
      <c r="B586" s="45"/>
      <c r="C586" s="47"/>
      <c r="D586" s="46"/>
      <c r="E586" s="97" t="e">
        <f>+VLOOKUP(D586,POA!$A$3:$AU$103,7,FALSE)</f>
        <v>#N/A</v>
      </c>
      <c r="F586" s="97" t="e">
        <f>+VLOOKUP(D586,POA!$A$3:$AU$103,9,FALSE)</f>
        <v>#N/A</v>
      </c>
      <c r="G586" s="97" t="e">
        <f>+VLOOKUP(D586,POA!$A$3:$AU$103,3,FALSE)</f>
        <v>#N/A</v>
      </c>
      <c r="H586" s="94" t="e">
        <f>+VLOOKUP(D586,POA!$A$3:$AU$103,12,FALSE)</f>
        <v>#N/A</v>
      </c>
      <c r="I586" s="98" t="e">
        <f>+VLOOKUP(D586,POA!$A$3:$AU$103,15,FALSE)</f>
        <v>#N/A</v>
      </c>
      <c r="J586" s="94" t="e">
        <f>+VLOOKUP(D586,POA!$A$3:$AU$103,14,FALSE)</f>
        <v>#N/A</v>
      </c>
      <c r="K586" s="44"/>
      <c r="L586" s="100"/>
      <c r="M586" s="101"/>
      <c r="N586" s="79"/>
      <c r="O586" s="102"/>
    </row>
    <row r="587" spans="1:15" s="20" customFormat="1" ht="15" customHeight="1">
      <c r="A587" s="46"/>
      <c r="B587" s="45"/>
      <c r="C587" s="47"/>
      <c r="D587" s="46"/>
      <c r="E587" s="97" t="e">
        <f>+VLOOKUP(D587,POA!$A$3:$AU$103,7,FALSE)</f>
        <v>#N/A</v>
      </c>
      <c r="F587" s="97" t="e">
        <f>+VLOOKUP(D587,POA!$A$3:$AU$103,9,FALSE)</f>
        <v>#N/A</v>
      </c>
      <c r="G587" s="97" t="e">
        <f>+VLOOKUP(D587,POA!$A$3:$AU$103,3,FALSE)</f>
        <v>#N/A</v>
      </c>
      <c r="H587" s="94" t="e">
        <f>+VLOOKUP(D587,POA!$A$3:$AU$103,12,FALSE)</f>
        <v>#N/A</v>
      </c>
      <c r="I587" s="98" t="e">
        <f>+VLOOKUP(D587,POA!$A$3:$AU$103,15,FALSE)</f>
        <v>#N/A</v>
      </c>
      <c r="J587" s="94" t="e">
        <f>+VLOOKUP(D587,POA!$A$3:$AU$103,14,FALSE)</f>
        <v>#N/A</v>
      </c>
      <c r="K587" s="44"/>
      <c r="L587" s="100"/>
      <c r="M587" s="101"/>
      <c r="N587" s="79"/>
      <c r="O587" s="102"/>
    </row>
    <row r="588" spans="1:15" s="20" customFormat="1" ht="15" customHeight="1">
      <c r="A588" s="46"/>
      <c r="B588" s="45"/>
      <c r="C588" s="47"/>
      <c r="D588" s="46"/>
      <c r="E588" s="97" t="e">
        <f>+VLOOKUP(D588,POA!$A$3:$AU$103,7,FALSE)</f>
        <v>#N/A</v>
      </c>
      <c r="F588" s="97" t="e">
        <f>+VLOOKUP(D588,POA!$A$3:$AU$103,9,FALSE)</f>
        <v>#N/A</v>
      </c>
      <c r="G588" s="97" t="e">
        <f>+VLOOKUP(D588,POA!$A$3:$AU$103,3,FALSE)</f>
        <v>#N/A</v>
      </c>
      <c r="H588" s="94" t="e">
        <f>+VLOOKUP(D588,POA!$A$3:$AU$103,12,FALSE)</f>
        <v>#N/A</v>
      </c>
      <c r="I588" s="98" t="e">
        <f>+VLOOKUP(D588,POA!$A$3:$AU$103,15,FALSE)</f>
        <v>#N/A</v>
      </c>
      <c r="J588" s="94" t="e">
        <f>+VLOOKUP(D588,POA!$A$3:$AU$103,14,FALSE)</f>
        <v>#N/A</v>
      </c>
      <c r="K588" s="44"/>
      <c r="L588" s="100"/>
      <c r="M588" s="101"/>
      <c r="N588" s="79"/>
      <c r="O588" s="102"/>
    </row>
    <row r="589" spans="1:15" s="20" customFormat="1" ht="15" customHeight="1">
      <c r="A589" s="46"/>
      <c r="B589" s="45"/>
      <c r="C589" s="47"/>
      <c r="D589" s="46"/>
      <c r="E589" s="97" t="e">
        <f>+VLOOKUP(D589,POA!$A$3:$AU$103,7,FALSE)</f>
        <v>#N/A</v>
      </c>
      <c r="F589" s="97" t="e">
        <f>+VLOOKUP(D589,POA!$A$3:$AU$103,9,FALSE)</f>
        <v>#N/A</v>
      </c>
      <c r="G589" s="97" t="e">
        <f>+VLOOKUP(D589,POA!$A$3:$AU$103,3,FALSE)</f>
        <v>#N/A</v>
      </c>
      <c r="H589" s="94" t="e">
        <f>+VLOOKUP(D589,POA!$A$3:$AU$103,12,FALSE)</f>
        <v>#N/A</v>
      </c>
      <c r="I589" s="98" t="e">
        <f>+VLOOKUP(D589,POA!$A$3:$AU$103,15,FALSE)</f>
        <v>#N/A</v>
      </c>
      <c r="J589" s="94" t="e">
        <f>+VLOOKUP(D589,POA!$A$3:$AU$103,14,FALSE)</f>
        <v>#N/A</v>
      </c>
      <c r="K589" s="44"/>
      <c r="L589" s="100"/>
      <c r="M589" s="101"/>
      <c r="N589" s="79"/>
      <c r="O589" s="102"/>
    </row>
    <row r="590" spans="1:15" s="20" customFormat="1" ht="15" customHeight="1">
      <c r="A590" s="46"/>
      <c r="B590" s="45"/>
      <c r="C590" s="47"/>
      <c r="D590" s="46"/>
      <c r="E590" s="97" t="e">
        <f>+VLOOKUP(D590,POA!$A$3:$AU$103,7,FALSE)</f>
        <v>#N/A</v>
      </c>
      <c r="F590" s="97" t="e">
        <f>+VLOOKUP(D590,POA!$A$3:$AU$103,9,FALSE)</f>
        <v>#N/A</v>
      </c>
      <c r="G590" s="97" t="e">
        <f>+VLOOKUP(D590,POA!$A$3:$AU$103,3,FALSE)</f>
        <v>#N/A</v>
      </c>
      <c r="H590" s="94" t="e">
        <f>+VLOOKUP(D590,POA!$A$3:$AU$103,12,FALSE)</f>
        <v>#N/A</v>
      </c>
      <c r="I590" s="98" t="e">
        <f>+VLOOKUP(D590,POA!$A$3:$AU$103,15,FALSE)</f>
        <v>#N/A</v>
      </c>
      <c r="J590" s="94" t="e">
        <f>+VLOOKUP(D590,POA!$A$3:$AU$103,14,FALSE)</f>
        <v>#N/A</v>
      </c>
      <c r="K590" s="44"/>
      <c r="L590" s="100"/>
      <c r="M590" s="101"/>
      <c r="N590" s="79"/>
      <c r="O590" s="102"/>
    </row>
    <row r="591" spans="1:15" s="20" customFormat="1" ht="15" customHeight="1">
      <c r="A591" s="46"/>
      <c r="B591" s="45"/>
      <c r="C591" s="47"/>
      <c r="D591" s="46"/>
      <c r="E591" s="97" t="e">
        <f>+VLOOKUP(D591,POA!$A$3:$AU$103,7,FALSE)</f>
        <v>#N/A</v>
      </c>
      <c r="F591" s="97" t="e">
        <f>+VLOOKUP(D591,POA!$A$3:$AU$103,9,FALSE)</f>
        <v>#N/A</v>
      </c>
      <c r="G591" s="97" t="e">
        <f>+VLOOKUP(D591,POA!$A$3:$AU$103,3,FALSE)</f>
        <v>#N/A</v>
      </c>
      <c r="H591" s="94" t="e">
        <f>+VLOOKUP(D591,POA!$A$3:$AU$103,12,FALSE)</f>
        <v>#N/A</v>
      </c>
      <c r="I591" s="98" t="e">
        <f>+VLOOKUP(D591,POA!$A$3:$AU$103,15,FALSE)</f>
        <v>#N/A</v>
      </c>
      <c r="J591" s="94" t="e">
        <f>+VLOOKUP(D591,POA!$A$3:$AU$103,14,FALSE)</f>
        <v>#N/A</v>
      </c>
      <c r="K591" s="44"/>
      <c r="L591" s="100"/>
      <c r="M591" s="101"/>
      <c r="N591" s="79"/>
      <c r="O591" s="102"/>
    </row>
    <row r="592" spans="1:15" s="20" customFormat="1" ht="15" customHeight="1">
      <c r="A592" s="46"/>
      <c r="B592" s="45"/>
      <c r="C592" s="47"/>
      <c r="D592" s="46"/>
      <c r="E592" s="97" t="e">
        <f>+VLOOKUP(D592,POA!$A$3:$AU$103,7,FALSE)</f>
        <v>#N/A</v>
      </c>
      <c r="F592" s="97" t="e">
        <f>+VLOOKUP(D592,POA!$A$3:$AU$103,9,FALSE)</f>
        <v>#N/A</v>
      </c>
      <c r="G592" s="97" t="e">
        <f>+VLOOKUP(D592,POA!$A$3:$AU$103,3,FALSE)</f>
        <v>#N/A</v>
      </c>
      <c r="H592" s="94" t="e">
        <f>+VLOOKUP(D592,POA!$A$3:$AU$103,12,FALSE)</f>
        <v>#N/A</v>
      </c>
      <c r="I592" s="98" t="e">
        <f>+VLOOKUP(D592,POA!$A$3:$AU$103,15,FALSE)</f>
        <v>#N/A</v>
      </c>
      <c r="J592" s="94" t="e">
        <f>+VLOOKUP(D592,POA!$A$3:$AU$103,14,FALSE)</f>
        <v>#N/A</v>
      </c>
      <c r="K592" s="44"/>
      <c r="L592" s="100"/>
      <c r="M592" s="101"/>
      <c r="N592" s="79"/>
      <c r="O592" s="102"/>
    </row>
    <row r="593" spans="1:15" s="20" customFormat="1" ht="15" customHeight="1">
      <c r="A593" s="46"/>
      <c r="B593" s="45"/>
      <c r="C593" s="47"/>
      <c r="D593" s="46"/>
      <c r="E593" s="97" t="e">
        <f>+VLOOKUP(D593,POA!$A$3:$AU$103,7,FALSE)</f>
        <v>#N/A</v>
      </c>
      <c r="F593" s="97" t="e">
        <f>+VLOOKUP(D593,POA!$A$3:$AU$103,9,FALSE)</f>
        <v>#N/A</v>
      </c>
      <c r="G593" s="97" t="e">
        <f>+VLOOKUP(D593,POA!$A$3:$AU$103,3,FALSE)</f>
        <v>#N/A</v>
      </c>
      <c r="H593" s="94" t="e">
        <f>+VLOOKUP(D593,POA!$A$3:$AU$103,12,FALSE)</f>
        <v>#N/A</v>
      </c>
      <c r="I593" s="98" t="e">
        <f>+VLOOKUP(D593,POA!$A$3:$AU$103,15,FALSE)</f>
        <v>#N/A</v>
      </c>
      <c r="J593" s="94" t="e">
        <f>+VLOOKUP(D593,POA!$A$3:$AU$103,14,FALSE)</f>
        <v>#N/A</v>
      </c>
      <c r="K593" s="44"/>
      <c r="L593" s="100"/>
      <c r="M593" s="101"/>
      <c r="N593" s="79"/>
      <c r="O593" s="102"/>
    </row>
    <row r="594" spans="1:15" s="20" customFormat="1" ht="15" customHeight="1">
      <c r="A594" s="46"/>
      <c r="B594" s="45"/>
      <c r="C594" s="47"/>
      <c r="D594" s="46"/>
      <c r="E594" s="97" t="e">
        <f>+VLOOKUP(D594,POA!$A$3:$AU$103,7,FALSE)</f>
        <v>#N/A</v>
      </c>
      <c r="F594" s="97" t="e">
        <f>+VLOOKUP(D594,POA!$A$3:$AU$103,9,FALSE)</f>
        <v>#N/A</v>
      </c>
      <c r="G594" s="97" t="e">
        <f>+VLOOKUP(D594,POA!$A$3:$AU$103,3,FALSE)</f>
        <v>#N/A</v>
      </c>
      <c r="H594" s="94" t="e">
        <f>+VLOOKUP(D594,POA!$A$3:$AU$103,12,FALSE)</f>
        <v>#N/A</v>
      </c>
      <c r="I594" s="98" t="e">
        <f>+VLOOKUP(D594,POA!$A$3:$AU$103,15,FALSE)</f>
        <v>#N/A</v>
      </c>
      <c r="J594" s="94" t="e">
        <f>+VLOOKUP(D594,POA!$A$3:$AU$103,14,FALSE)</f>
        <v>#N/A</v>
      </c>
      <c r="K594" s="44"/>
      <c r="L594" s="100"/>
      <c r="M594" s="101"/>
      <c r="N594" s="79"/>
      <c r="O594" s="102"/>
    </row>
    <row r="595" spans="1:15" s="20" customFormat="1" ht="15" customHeight="1">
      <c r="A595" s="46"/>
      <c r="B595" s="45"/>
      <c r="C595" s="47"/>
      <c r="D595" s="46"/>
      <c r="E595" s="97" t="e">
        <f>+VLOOKUP(D595,POA!$A$3:$AU$103,7,FALSE)</f>
        <v>#N/A</v>
      </c>
      <c r="F595" s="97" t="e">
        <f>+VLOOKUP(D595,POA!$A$3:$AU$103,9,FALSE)</f>
        <v>#N/A</v>
      </c>
      <c r="G595" s="97" t="e">
        <f>+VLOOKUP(D595,POA!$A$3:$AU$103,3,FALSE)</f>
        <v>#N/A</v>
      </c>
      <c r="H595" s="94" t="e">
        <f>+VLOOKUP(D595,POA!$A$3:$AU$103,12,FALSE)</f>
        <v>#N/A</v>
      </c>
      <c r="I595" s="98" t="e">
        <f>+VLOOKUP(D595,POA!$A$3:$AU$103,15,FALSE)</f>
        <v>#N/A</v>
      </c>
      <c r="J595" s="94" t="e">
        <f>+VLOOKUP(D595,POA!$A$3:$AU$103,14,FALSE)</f>
        <v>#N/A</v>
      </c>
      <c r="K595" s="44"/>
      <c r="L595" s="100"/>
      <c r="M595" s="101"/>
      <c r="N595" s="79"/>
      <c r="O595" s="102"/>
    </row>
    <row r="596" spans="1:15" s="20" customFormat="1" ht="15" customHeight="1">
      <c r="A596" s="46"/>
      <c r="B596" s="45"/>
      <c r="C596" s="47"/>
      <c r="D596" s="46"/>
      <c r="E596" s="97" t="e">
        <f>+VLOOKUP(D596,POA!$A$3:$AU$103,7,FALSE)</f>
        <v>#N/A</v>
      </c>
      <c r="F596" s="97" t="e">
        <f>+VLOOKUP(D596,POA!$A$3:$AU$103,9,FALSE)</f>
        <v>#N/A</v>
      </c>
      <c r="G596" s="97" t="e">
        <f>+VLOOKUP(D596,POA!$A$3:$AU$103,3,FALSE)</f>
        <v>#N/A</v>
      </c>
      <c r="H596" s="94" t="e">
        <f>+VLOOKUP(D596,POA!$A$3:$AU$103,12,FALSE)</f>
        <v>#N/A</v>
      </c>
      <c r="I596" s="98" t="e">
        <f>+VLOOKUP(D596,POA!$A$3:$AU$103,15,FALSE)</f>
        <v>#N/A</v>
      </c>
      <c r="J596" s="94" t="e">
        <f>+VLOOKUP(D596,POA!$A$3:$AU$103,14,FALSE)</f>
        <v>#N/A</v>
      </c>
      <c r="K596" s="44"/>
      <c r="L596" s="100"/>
      <c r="M596" s="101"/>
      <c r="N596" s="79"/>
      <c r="O596" s="102"/>
    </row>
    <row r="597" spans="1:15" s="20" customFormat="1" ht="15" customHeight="1">
      <c r="A597" s="46"/>
      <c r="B597" s="45"/>
      <c r="C597" s="47"/>
      <c r="D597" s="46"/>
      <c r="E597" s="97" t="e">
        <f>+VLOOKUP(D597,POA!$A$3:$AU$103,7,FALSE)</f>
        <v>#N/A</v>
      </c>
      <c r="F597" s="97" t="e">
        <f>+VLOOKUP(D597,POA!$A$3:$AU$103,9,FALSE)</f>
        <v>#N/A</v>
      </c>
      <c r="G597" s="97" t="e">
        <f>+VLOOKUP(D597,POA!$A$3:$AU$103,3,FALSE)</f>
        <v>#N/A</v>
      </c>
      <c r="H597" s="94" t="e">
        <f>+VLOOKUP(D597,POA!$A$3:$AU$103,12,FALSE)</f>
        <v>#N/A</v>
      </c>
      <c r="I597" s="98" t="e">
        <f>+VLOOKUP(D597,POA!$A$3:$AU$103,15,FALSE)</f>
        <v>#N/A</v>
      </c>
      <c r="J597" s="94" t="e">
        <f>+VLOOKUP(D597,POA!$A$3:$AU$103,14,FALSE)</f>
        <v>#N/A</v>
      </c>
      <c r="K597" s="44"/>
      <c r="L597" s="100"/>
      <c r="M597" s="101"/>
      <c r="N597" s="79"/>
      <c r="O597" s="102"/>
    </row>
    <row r="598" spans="1:15" s="20" customFormat="1" ht="15" customHeight="1">
      <c r="A598" s="46"/>
      <c r="B598" s="45"/>
      <c r="C598" s="47"/>
      <c r="D598" s="46"/>
      <c r="E598" s="97" t="e">
        <f>+VLOOKUP(D598,POA!$A$3:$AU$103,7,FALSE)</f>
        <v>#N/A</v>
      </c>
      <c r="F598" s="97" t="e">
        <f>+VLOOKUP(D598,POA!$A$3:$AU$103,9,FALSE)</f>
        <v>#N/A</v>
      </c>
      <c r="G598" s="97" t="e">
        <f>+VLOOKUP(D598,POA!$A$3:$AU$103,3,FALSE)</f>
        <v>#N/A</v>
      </c>
      <c r="H598" s="94" t="e">
        <f>+VLOOKUP(D598,POA!$A$3:$AU$103,12,FALSE)</f>
        <v>#N/A</v>
      </c>
      <c r="I598" s="98" t="e">
        <f>+VLOOKUP(D598,POA!$A$3:$AU$103,15,FALSE)</f>
        <v>#N/A</v>
      </c>
      <c r="J598" s="94" t="e">
        <f>+VLOOKUP(D598,POA!$A$3:$AU$103,14,FALSE)</f>
        <v>#N/A</v>
      </c>
      <c r="K598" s="44"/>
      <c r="L598" s="100"/>
      <c r="M598" s="101"/>
      <c r="N598" s="79"/>
      <c r="O598" s="102"/>
    </row>
    <row r="599" spans="1:15" s="20" customFormat="1" ht="15" customHeight="1">
      <c r="A599" s="46"/>
      <c r="B599" s="45"/>
      <c r="C599" s="47"/>
      <c r="D599" s="46"/>
      <c r="E599" s="97" t="e">
        <f>+VLOOKUP(D599,POA!$A$3:$AU$103,7,FALSE)</f>
        <v>#N/A</v>
      </c>
      <c r="F599" s="97" t="e">
        <f>+VLOOKUP(D599,POA!$A$3:$AU$103,9,FALSE)</f>
        <v>#N/A</v>
      </c>
      <c r="G599" s="97" t="e">
        <f>+VLOOKUP(D599,POA!$A$3:$AU$103,3,FALSE)</f>
        <v>#N/A</v>
      </c>
      <c r="H599" s="94" t="e">
        <f>+VLOOKUP(D599,POA!$A$3:$AU$103,12,FALSE)</f>
        <v>#N/A</v>
      </c>
      <c r="I599" s="98" t="e">
        <f>+VLOOKUP(D599,POA!$A$3:$AU$103,15,FALSE)</f>
        <v>#N/A</v>
      </c>
      <c r="J599" s="94" t="e">
        <f>+VLOOKUP(D599,POA!$A$3:$AU$103,14,FALSE)</f>
        <v>#N/A</v>
      </c>
      <c r="K599" s="44"/>
      <c r="L599" s="100"/>
      <c r="M599" s="101"/>
      <c r="N599" s="79"/>
      <c r="O599" s="102"/>
    </row>
    <row r="600" spans="1:15" s="20" customFormat="1" ht="15" customHeight="1">
      <c r="A600" s="46"/>
      <c r="B600" s="45"/>
      <c r="C600" s="47"/>
      <c r="D600" s="46"/>
      <c r="E600" s="97" t="e">
        <f>+VLOOKUP(D600,POA!$A$3:$AU$103,7,FALSE)</f>
        <v>#N/A</v>
      </c>
      <c r="F600" s="97" t="e">
        <f>+VLOOKUP(D600,POA!$A$3:$AU$103,9,FALSE)</f>
        <v>#N/A</v>
      </c>
      <c r="G600" s="97" t="e">
        <f>+VLOOKUP(D600,POA!$A$3:$AU$103,3,FALSE)</f>
        <v>#N/A</v>
      </c>
      <c r="H600" s="94" t="e">
        <f>+VLOOKUP(D600,POA!$A$3:$AU$103,12,FALSE)</f>
        <v>#N/A</v>
      </c>
      <c r="I600" s="98" t="e">
        <f>+VLOOKUP(D600,POA!$A$3:$AU$103,15,FALSE)</f>
        <v>#N/A</v>
      </c>
      <c r="J600" s="94" t="e">
        <f>+VLOOKUP(D600,POA!$A$3:$AU$103,14,FALSE)</f>
        <v>#N/A</v>
      </c>
      <c r="K600" s="44"/>
      <c r="L600" s="100"/>
      <c r="M600" s="101"/>
      <c r="N600" s="79"/>
      <c r="O600" s="102"/>
    </row>
    <row r="601" spans="1:15" s="20" customFormat="1" ht="15" customHeight="1">
      <c r="A601" s="46"/>
      <c r="B601" s="45"/>
      <c r="C601" s="47"/>
      <c r="D601" s="46"/>
      <c r="E601" s="97" t="e">
        <f>+VLOOKUP(D601,POA!$A$3:$AU$103,7,FALSE)</f>
        <v>#N/A</v>
      </c>
      <c r="F601" s="97" t="e">
        <f>+VLOOKUP(D601,POA!$A$3:$AU$103,9,FALSE)</f>
        <v>#N/A</v>
      </c>
      <c r="G601" s="97" t="e">
        <f>+VLOOKUP(D601,POA!$A$3:$AU$103,3,FALSE)</f>
        <v>#N/A</v>
      </c>
      <c r="H601" s="94" t="e">
        <f>+VLOOKUP(D601,POA!$A$3:$AU$103,12,FALSE)</f>
        <v>#N/A</v>
      </c>
      <c r="I601" s="98" t="e">
        <f>+VLOOKUP(D601,POA!$A$3:$AU$103,15,FALSE)</f>
        <v>#N/A</v>
      </c>
      <c r="J601" s="94" t="e">
        <f>+VLOOKUP(D601,POA!$A$3:$AU$103,14,FALSE)</f>
        <v>#N/A</v>
      </c>
      <c r="K601" s="44"/>
      <c r="L601" s="100"/>
      <c r="M601" s="101"/>
      <c r="N601" s="79"/>
      <c r="O601" s="102"/>
    </row>
    <row r="602" spans="1:15" s="20" customFormat="1" ht="15" customHeight="1">
      <c r="A602" s="46"/>
      <c r="B602" s="45"/>
      <c r="C602" s="47"/>
      <c r="D602" s="46"/>
      <c r="E602" s="97" t="e">
        <f>+VLOOKUP(D602,POA!$A$3:$AU$103,7,FALSE)</f>
        <v>#N/A</v>
      </c>
      <c r="F602" s="97" t="e">
        <f>+VLOOKUP(D602,POA!$A$3:$AU$103,9,FALSE)</f>
        <v>#N/A</v>
      </c>
      <c r="G602" s="97" t="e">
        <f>+VLOOKUP(D602,POA!$A$3:$AU$103,3,FALSE)</f>
        <v>#N/A</v>
      </c>
      <c r="H602" s="94" t="e">
        <f>+VLOOKUP(D602,POA!$A$3:$AU$103,12,FALSE)</f>
        <v>#N/A</v>
      </c>
      <c r="I602" s="98" t="e">
        <f>+VLOOKUP(D602,POA!$A$3:$AU$103,15,FALSE)</f>
        <v>#N/A</v>
      </c>
      <c r="J602" s="94" t="e">
        <f>+VLOOKUP(D602,POA!$A$3:$AU$103,14,FALSE)</f>
        <v>#N/A</v>
      </c>
      <c r="K602" s="44"/>
      <c r="L602" s="100"/>
      <c r="M602" s="101"/>
      <c r="N602" s="79"/>
      <c r="O602" s="102"/>
    </row>
    <row r="603" spans="1:15" s="20" customFormat="1" ht="15" customHeight="1">
      <c r="A603" s="46"/>
      <c r="B603" s="45"/>
      <c r="C603" s="47"/>
      <c r="D603" s="46"/>
      <c r="E603" s="97" t="e">
        <f>+VLOOKUP(D603,POA!$A$3:$AU$103,7,FALSE)</f>
        <v>#N/A</v>
      </c>
      <c r="F603" s="97" t="e">
        <f>+VLOOKUP(D603,POA!$A$3:$AU$103,9,FALSE)</f>
        <v>#N/A</v>
      </c>
      <c r="G603" s="97" t="e">
        <f>+VLOOKUP(D603,POA!$A$3:$AU$103,3,FALSE)</f>
        <v>#N/A</v>
      </c>
      <c r="H603" s="94" t="e">
        <f>+VLOOKUP(D603,POA!$A$3:$AU$103,12,FALSE)</f>
        <v>#N/A</v>
      </c>
      <c r="I603" s="98" t="e">
        <f>+VLOOKUP(D603,POA!$A$3:$AU$103,15,FALSE)</f>
        <v>#N/A</v>
      </c>
      <c r="J603" s="94" t="e">
        <f>+VLOOKUP(D603,POA!$A$3:$AU$103,14,FALSE)</f>
        <v>#N/A</v>
      </c>
      <c r="K603" s="44"/>
      <c r="L603" s="100"/>
      <c r="M603" s="101"/>
      <c r="N603" s="79"/>
      <c r="O603" s="102"/>
    </row>
    <row r="604" spans="1:15" s="20" customFormat="1" ht="15" customHeight="1">
      <c r="A604" s="46"/>
      <c r="B604" s="45"/>
      <c r="C604" s="47"/>
      <c r="D604" s="46"/>
      <c r="E604" s="97" t="e">
        <f>+VLOOKUP(D604,POA!$A$3:$AU$103,7,FALSE)</f>
        <v>#N/A</v>
      </c>
      <c r="F604" s="97" t="e">
        <f>+VLOOKUP(D604,POA!$A$3:$AU$103,9,FALSE)</f>
        <v>#N/A</v>
      </c>
      <c r="G604" s="97" t="e">
        <f>+VLOOKUP(D604,POA!$A$3:$AU$103,3,FALSE)</f>
        <v>#N/A</v>
      </c>
      <c r="H604" s="94" t="e">
        <f>+VLOOKUP(D604,POA!$A$3:$AU$103,12,FALSE)</f>
        <v>#N/A</v>
      </c>
      <c r="I604" s="98" t="e">
        <f>+VLOOKUP(D604,POA!$A$3:$AU$103,15,FALSE)</f>
        <v>#N/A</v>
      </c>
      <c r="J604" s="94" t="e">
        <f>+VLOOKUP(D604,POA!$A$3:$AU$103,14,FALSE)</f>
        <v>#N/A</v>
      </c>
      <c r="K604" s="44"/>
      <c r="L604" s="100"/>
      <c r="M604" s="101"/>
      <c r="N604" s="79"/>
      <c r="O604" s="102"/>
    </row>
    <row r="605" spans="1:15" s="20" customFormat="1" ht="15" customHeight="1">
      <c r="A605" s="46"/>
      <c r="B605" s="45"/>
      <c r="C605" s="47"/>
      <c r="D605" s="46"/>
      <c r="E605" s="97" t="e">
        <f>+VLOOKUP(D605,POA!$A$3:$AU$103,7,FALSE)</f>
        <v>#N/A</v>
      </c>
      <c r="F605" s="97" t="e">
        <f>+VLOOKUP(D605,POA!$A$3:$AU$103,9,FALSE)</f>
        <v>#N/A</v>
      </c>
      <c r="G605" s="97" t="e">
        <f>+VLOOKUP(D605,POA!$A$3:$AU$103,3,FALSE)</f>
        <v>#N/A</v>
      </c>
      <c r="H605" s="94" t="e">
        <f>+VLOOKUP(D605,POA!$A$3:$AU$103,12,FALSE)</f>
        <v>#N/A</v>
      </c>
      <c r="I605" s="98" t="e">
        <f>+VLOOKUP(D605,POA!$A$3:$AU$103,15,FALSE)</f>
        <v>#N/A</v>
      </c>
      <c r="J605" s="94" t="e">
        <f>+VLOOKUP(D605,POA!$A$3:$AU$103,14,FALSE)</f>
        <v>#N/A</v>
      </c>
      <c r="K605" s="44"/>
      <c r="L605" s="100"/>
      <c r="M605" s="101"/>
      <c r="N605" s="79"/>
      <c r="O605" s="102"/>
    </row>
    <row r="606" spans="1:15" s="20" customFormat="1" ht="15" customHeight="1">
      <c r="A606" s="46"/>
      <c r="B606" s="45"/>
      <c r="C606" s="47"/>
      <c r="D606" s="46"/>
      <c r="E606" s="97" t="e">
        <f>+VLOOKUP(D606,POA!$A$3:$AU$103,7,FALSE)</f>
        <v>#N/A</v>
      </c>
      <c r="F606" s="97" t="e">
        <f>+VLOOKUP(D606,POA!$A$3:$AU$103,9,FALSE)</f>
        <v>#N/A</v>
      </c>
      <c r="G606" s="97" t="e">
        <f>+VLOOKUP(D606,POA!$A$3:$AU$103,3,FALSE)</f>
        <v>#N/A</v>
      </c>
      <c r="H606" s="94" t="e">
        <f>+VLOOKUP(D606,POA!$A$3:$AU$103,12,FALSE)</f>
        <v>#N/A</v>
      </c>
      <c r="I606" s="98" t="e">
        <f>+VLOOKUP(D606,POA!$A$3:$AU$103,15,FALSE)</f>
        <v>#N/A</v>
      </c>
      <c r="J606" s="94" t="e">
        <f>+VLOOKUP(D606,POA!$A$3:$AU$103,14,FALSE)</f>
        <v>#N/A</v>
      </c>
      <c r="K606" s="44"/>
      <c r="L606" s="100"/>
      <c r="M606" s="101"/>
      <c r="N606" s="79"/>
      <c r="O606" s="102"/>
    </row>
    <row r="607" spans="1:15" s="20" customFormat="1" ht="15" customHeight="1">
      <c r="A607" s="46"/>
      <c r="B607" s="45"/>
      <c r="C607" s="47"/>
      <c r="D607" s="46"/>
      <c r="E607" s="97" t="e">
        <f>+VLOOKUP(D607,POA!$A$3:$AU$103,7,FALSE)</f>
        <v>#N/A</v>
      </c>
      <c r="F607" s="97" t="e">
        <f>+VLOOKUP(D607,POA!$A$3:$AU$103,9,FALSE)</f>
        <v>#N/A</v>
      </c>
      <c r="G607" s="97" t="e">
        <f>+VLOOKUP(D607,POA!$A$3:$AU$103,3,FALSE)</f>
        <v>#N/A</v>
      </c>
      <c r="H607" s="94" t="e">
        <f>+VLOOKUP(D607,POA!$A$3:$AU$103,12,FALSE)</f>
        <v>#N/A</v>
      </c>
      <c r="I607" s="98" t="e">
        <f>+VLOOKUP(D607,POA!$A$3:$AU$103,15,FALSE)</f>
        <v>#N/A</v>
      </c>
      <c r="J607" s="94" t="e">
        <f>+VLOOKUP(D607,POA!$A$3:$AU$103,14,FALSE)</f>
        <v>#N/A</v>
      </c>
      <c r="K607" s="44"/>
      <c r="L607" s="100"/>
      <c r="M607" s="101"/>
      <c r="N607" s="79"/>
      <c r="O607" s="102"/>
    </row>
    <row r="608" spans="1:15" s="20" customFormat="1" ht="15" customHeight="1">
      <c r="A608" s="46"/>
      <c r="B608" s="45"/>
      <c r="C608" s="47"/>
      <c r="D608" s="46"/>
      <c r="E608" s="97" t="e">
        <f>+VLOOKUP(D608,POA!$A$3:$AU$103,7,FALSE)</f>
        <v>#N/A</v>
      </c>
      <c r="F608" s="97" t="e">
        <f>+VLOOKUP(D608,POA!$A$3:$AU$103,9,FALSE)</f>
        <v>#N/A</v>
      </c>
      <c r="G608" s="97" t="e">
        <f>+VLOOKUP(D608,POA!$A$3:$AU$103,3,FALSE)</f>
        <v>#N/A</v>
      </c>
      <c r="H608" s="94" t="e">
        <f>+VLOOKUP(D608,POA!$A$3:$AU$103,12,FALSE)</f>
        <v>#N/A</v>
      </c>
      <c r="I608" s="98" t="e">
        <f>+VLOOKUP(D608,POA!$A$3:$AU$103,15,FALSE)</f>
        <v>#N/A</v>
      </c>
      <c r="J608" s="94" t="e">
        <f>+VLOOKUP(D608,POA!$A$3:$AU$103,14,FALSE)</f>
        <v>#N/A</v>
      </c>
      <c r="K608" s="44"/>
      <c r="L608" s="100"/>
      <c r="M608" s="101"/>
      <c r="N608" s="79"/>
      <c r="O608" s="102"/>
    </row>
    <row r="609" spans="1:15" s="20" customFormat="1" ht="15" customHeight="1">
      <c r="A609" s="46"/>
      <c r="B609" s="45"/>
      <c r="C609" s="47"/>
      <c r="D609" s="46"/>
      <c r="E609" s="97" t="e">
        <f>+VLOOKUP(D609,POA!$A$3:$AU$103,7,FALSE)</f>
        <v>#N/A</v>
      </c>
      <c r="F609" s="97" t="e">
        <f>+VLOOKUP(D609,POA!$A$3:$AU$103,9,FALSE)</f>
        <v>#N/A</v>
      </c>
      <c r="G609" s="97" t="e">
        <f>+VLOOKUP(D609,POA!$A$3:$AU$103,3,FALSE)</f>
        <v>#N/A</v>
      </c>
      <c r="H609" s="94" t="e">
        <f>+VLOOKUP(D609,POA!$A$3:$AU$103,12,FALSE)</f>
        <v>#N/A</v>
      </c>
      <c r="I609" s="98" t="e">
        <f>+VLOOKUP(D609,POA!$A$3:$AU$103,15,FALSE)</f>
        <v>#N/A</v>
      </c>
      <c r="J609" s="94" t="e">
        <f>+VLOOKUP(D609,POA!$A$3:$AU$103,14,FALSE)</f>
        <v>#N/A</v>
      </c>
      <c r="K609" s="44"/>
      <c r="L609" s="100"/>
      <c r="M609" s="101"/>
      <c r="N609" s="79"/>
      <c r="O609" s="102"/>
    </row>
    <row r="610" spans="1:15" s="20" customFormat="1" ht="15" customHeight="1">
      <c r="A610" s="46"/>
      <c r="B610" s="45"/>
      <c r="C610" s="47"/>
      <c r="D610" s="46"/>
      <c r="E610" s="97" t="e">
        <f>+VLOOKUP(D610,POA!$A$3:$AU$103,7,FALSE)</f>
        <v>#N/A</v>
      </c>
      <c r="F610" s="97" t="e">
        <f>+VLOOKUP(D610,POA!$A$3:$AU$103,9,FALSE)</f>
        <v>#N/A</v>
      </c>
      <c r="G610" s="97" t="e">
        <f>+VLOOKUP(D610,POA!$A$3:$AU$103,3,FALSE)</f>
        <v>#N/A</v>
      </c>
      <c r="H610" s="94" t="e">
        <f>+VLOOKUP(D610,POA!$A$3:$AU$103,12,FALSE)</f>
        <v>#N/A</v>
      </c>
      <c r="I610" s="98" t="e">
        <f>+VLOOKUP(D610,POA!$A$3:$AU$103,15,FALSE)</f>
        <v>#N/A</v>
      </c>
      <c r="J610" s="94" t="e">
        <f>+VLOOKUP(D610,POA!$A$3:$AU$103,14,FALSE)</f>
        <v>#N/A</v>
      </c>
      <c r="K610" s="44"/>
      <c r="L610" s="100"/>
      <c r="M610" s="101"/>
      <c r="N610" s="79"/>
      <c r="O610" s="102"/>
    </row>
    <row r="611" spans="1:15" s="20" customFormat="1" ht="15" customHeight="1">
      <c r="A611" s="46"/>
      <c r="B611" s="45"/>
      <c r="C611" s="47"/>
      <c r="D611" s="46"/>
      <c r="E611" s="97" t="e">
        <f>+VLOOKUP(D611,POA!$A$3:$AU$103,7,FALSE)</f>
        <v>#N/A</v>
      </c>
      <c r="F611" s="97" t="e">
        <f>+VLOOKUP(D611,POA!$A$3:$AU$103,9,FALSE)</f>
        <v>#N/A</v>
      </c>
      <c r="G611" s="97" t="e">
        <f>+VLOOKUP(D611,POA!$A$3:$AU$103,3,FALSE)</f>
        <v>#N/A</v>
      </c>
      <c r="H611" s="94" t="e">
        <f>+VLOOKUP(D611,POA!$A$3:$AU$103,12,FALSE)</f>
        <v>#N/A</v>
      </c>
      <c r="I611" s="98" t="e">
        <f>+VLOOKUP(D611,POA!$A$3:$AU$103,15,FALSE)</f>
        <v>#N/A</v>
      </c>
      <c r="J611" s="94" t="e">
        <f>+VLOOKUP(D611,POA!$A$3:$AU$103,14,FALSE)</f>
        <v>#N/A</v>
      </c>
      <c r="K611" s="44"/>
      <c r="L611" s="100"/>
      <c r="M611" s="101"/>
      <c r="N611" s="79"/>
      <c r="O611" s="102"/>
    </row>
    <row r="612" spans="1:15" s="20" customFormat="1" ht="15" customHeight="1">
      <c r="A612" s="46"/>
      <c r="B612" s="45"/>
      <c r="C612" s="47"/>
      <c r="D612" s="46"/>
      <c r="E612" s="97" t="e">
        <f>+VLOOKUP(D612,POA!$A$3:$AU$103,7,FALSE)</f>
        <v>#N/A</v>
      </c>
      <c r="F612" s="97" t="e">
        <f>+VLOOKUP(D612,POA!$A$3:$AU$103,9,FALSE)</f>
        <v>#N/A</v>
      </c>
      <c r="G612" s="97" t="e">
        <f>+VLOOKUP(D612,POA!$A$3:$AU$103,3,FALSE)</f>
        <v>#N/A</v>
      </c>
      <c r="H612" s="94" t="e">
        <f>+VLOOKUP(D612,POA!$A$3:$AU$103,12,FALSE)</f>
        <v>#N/A</v>
      </c>
      <c r="I612" s="98" t="e">
        <f>+VLOOKUP(D612,POA!$A$3:$AU$103,15,FALSE)</f>
        <v>#N/A</v>
      </c>
      <c r="J612" s="94" t="e">
        <f>+VLOOKUP(D612,POA!$A$3:$AU$103,14,FALSE)</f>
        <v>#N/A</v>
      </c>
      <c r="K612" s="44"/>
      <c r="L612" s="100"/>
      <c r="M612" s="101"/>
      <c r="N612" s="79"/>
      <c r="O612" s="102"/>
    </row>
    <row r="613" spans="1:15" s="20" customFormat="1" ht="15" customHeight="1">
      <c r="A613" s="46"/>
      <c r="B613" s="45"/>
      <c r="C613" s="47"/>
      <c r="D613" s="46"/>
      <c r="E613" s="97" t="e">
        <f>+VLOOKUP(D613,POA!$A$3:$AU$103,7,FALSE)</f>
        <v>#N/A</v>
      </c>
      <c r="F613" s="97" t="e">
        <f>+VLOOKUP(D613,POA!$A$3:$AU$103,9,FALSE)</f>
        <v>#N/A</v>
      </c>
      <c r="G613" s="97" t="e">
        <f>+VLOOKUP(D613,POA!$A$3:$AU$103,3,FALSE)</f>
        <v>#N/A</v>
      </c>
      <c r="H613" s="94" t="e">
        <f>+VLOOKUP(D613,POA!$A$3:$AU$103,12,FALSE)</f>
        <v>#N/A</v>
      </c>
      <c r="I613" s="98" t="e">
        <f>+VLOOKUP(D613,POA!$A$3:$AU$103,15,FALSE)</f>
        <v>#N/A</v>
      </c>
      <c r="J613" s="94" t="e">
        <f>+VLOOKUP(D613,POA!$A$3:$AU$103,14,FALSE)</f>
        <v>#N/A</v>
      </c>
      <c r="K613" s="44"/>
      <c r="L613" s="100"/>
      <c r="M613" s="101"/>
      <c r="N613" s="79"/>
      <c r="O613" s="102"/>
    </row>
    <row r="614" spans="1:15" s="20" customFormat="1" ht="15" customHeight="1">
      <c r="A614" s="46"/>
      <c r="B614" s="45"/>
      <c r="C614" s="47"/>
      <c r="D614" s="46"/>
      <c r="E614" s="97" t="e">
        <f>+VLOOKUP(D614,POA!$A$3:$AU$103,7,FALSE)</f>
        <v>#N/A</v>
      </c>
      <c r="F614" s="97" t="e">
        <f>+VLOOKUP(D614,POA!$A$3:$AU$103,9,FALSE)</f>
        <v>#N/A</v>
      </c>
      <c r="G614" s="97" t="e">
        <f>+VLOOKUP(D614,POA!$A$3:$AU$103,3,FALSE)</f>
        <v>#N/A</v>
      </c>
      <c r="H614" s="94" t="e">
        <f>+VLOOKUP(D614,POA!$A$3:$AU$103,12,FALSE)</f>
        <v>#N/A</v>
      </c>
      <c r="I614" s="98" t="e">
        <f>+VLOOKUP(D614,POA!$A$3:$AU$103,15,FALSE)</f>
        <v>#N/A</v>
      </c>
      <c r="J614" s="94" t="e">
        <f>+VLOOKUP(D614,POA!$A$3:$AU$103,14,FALSE)</f>
        <v>#N/A</v>
      </c>
      <c r="K614" s="44"/>
      <c r="L614" s="100"/>
      <c r="M614" s="101"/>
      <c r="N614" s="79"/>
      <c r="O614" s="102"/>
    </row>
    <row r="615" spans="1:15" s="20" customFormat="1" ht="15" customHeight="1">
      <c r="A615" s="46"/>
      <c r="B615" s="45"/>
      <c r="C615" s="47"/>
      <c r="D615" s="46"/>
      <c r="E615" s="97" t="e">
        <f>+VLOOKUP(D615,POA!$A$3:$AU$103,7,FALSE)</f>
        <v>#N/A</v>
      </c>
      <c r="F615" s="97" t="e">
        <f>+VLOOKUP(D615,POA!$A$3:$AU$103,9,FALSE)</f>
        <v>#N/A</v>
      </c>
      <c r="G615" s="97" t="e">
        <f>+VLOOKUP(D615,POA!$A$3:$AU$103,3,FALSE)</f>
        <v>#N/A</v>
      </c>
      <c r="H615" s="94" t="e">
        <f>+VLOOKUP(D615,POA!$A$3:$AU$103,12,FALSE)</f>
        <v>#N/A</v>
      </c>
      <c r="I615" s="98" t="e">
        <f>+VLOOKUP(D615,POA!$A$3:$AU$103,15,FALSE)</f>
        <v>#N/A</v>
      </c>
      <c r="J615" s="94" t="e">
        <f>+VLOOKUP(D615,POA!$A$3:$AU$103,14,FALSE)</f>
        <v>#N/A</v>
      </c>
      <c r="K615" s="44"/>
      <c r="L615" s="100"/>
      <c r="M615" s="101"/>
      <c r="N615" s="79"/>
      <c r="O615" s="102"/>
    </row>
    <row r="616" spans="1:15" s="20" customFormat="1" ht="15" customHeight="1">
      <c r="A616" s="46"/>
      <c r="B616" s="45"/>
      <c r="C616" s="47"/>
      <c r="D616" s="46"/>
      <c r="E616" s="97" t="e">
        <f>+VLOOKUP(D616,POA!$A$3:$AU$103,7,FALSE)</f>
        <v>#N/A</v>
      </c>
      <c r="F616" s="97" t="e">
        <f>+VLOOKUP(D616,POA!$A$3:$AU$103,9,FALSE)</f>
        <v>#N/A</v>
      </c>
      <c r="G616" s="97" t="e">
        <f>+VLOOKUP(D616,POA!$A$3:$AU$103,3,FALSE)</f>
        <v>#N/A</v>
      </c>
      <c r="H616" s="94" t="e">
        <f>+VLOOKUP(D616,POA!$A$3:$AU$103,12,FALSE)</f>
        <v>#N/A</v>
      </c>
      <c r="I616" s="98" t="e">
        <f>+VLOOKUP(D616,POA!$A$3:$AU$103,15,FALSE)</f>
        <v>#N/A</v>
      </c>
      <c r="J616" s="94" t="e">
        <f>+VLOOKUP(D616,POA!$A$3:$AU$103,14,FALSE)</f>
        <v>#N/A</v>
      </c>
      <c r="K616" s="44"/>
      <c r="L616" s="100"/>
      <c r="M616" s="101"/>
      <c r="N616" s="79"/>
      <c r="O616" s="102"/>
    </row>
    <row r="617" spans="1:15" s="20" customFormat="1" ht="15" customHeight="1">
      <c r="A617" s="46"/>
      <c r="B617" s="45"/>
      <c r="C617" s="47"/>
      <c r="D617" s="46"/>
      <c r="E617" s="97" t="e">
        <f>+VLOOKUP(D617,POA!$A$3:$AU$103,7,FALSE)</f>
        <v>#N/A</v>
      </c>
      <c r="F617" s="97" t="e">
        <f>+VLOOKUP(D617,POA!$A$3:$AU$103,9,FALSE)</f>
        <v>#N/A</v>
      </c>
      <c r="G617" s="97" t="e">
        <f>+VLOOKUP(D617,POA!$A$3:$AU$103,3,FALSE)</f>
        <v>#N/A</v>
      </c>
      <c r="H617" s="94" t="e">
        <f>+VLOOKUP(D617,POA!$A$3:$AU$103,12,FALSE)</f>
        <v>#N/A</v>
      </c>
      <c r="I617" s="98" t="e">
        <f>+VLOOKUP(D617,POA!$A$3:$AU$103,15,FALSE)</f>
        <v>#N/A</v>
      </c>
      <c r="J617" s="94" t="e">
        <f>+VLOOKUP(D617,POA!$A$3:$AU$103,14,FALSE)</f>
        <v>#N/A</v>
      </c>
      <c r="K617" s="44"/>
      <c r="L617" s="100"/>
      <c r="M617" s="101"/>
      <c r="N617" s="79"/>
      <c r="O617" s="102"/>
    </row>
    <row r="618" spans="1:15" s="20" customFormat="1" ht="15" customHeight="1">
      <c r="A618" s="46"/>
      <c r="B618" s="45"/>
      <c r="C618" s="47"/>
      <c r="D618" s="46"/>
      <c r="E618" s="97" t="e">
        <f>+VLOOKUP(D618,POA!$A$3:$AU$103,7,FALSE)</f>
        <v>#N/A</v>
      </c>
      <c r="F618" s="97" t="e">
        <f>+VLOOKUP(D618,POA!$A$3:$AU$103,9,FALSE)</f>
        <v>#N/A</v>
      </c>
      <c r="G618" s="97" t="e">
        <f>+VLOOKUP(D618,POA!$A$3:$AU$103,3,FALSE)</f>
        <v>#N/A</v>
      </c>
      <c r="H618" s="94" t="e">
        <f>+VLOOKUP(D618,POA!$A$3:$AU$103,12,FALSE)</f>
        <v>#N/A</v>
      </c>
      <c r="I618" s="98" t="e">
        <f>+VLOOKUP(D618,POA!$A$3:$AU$103,15,FALSE)</f>
        <v>#N/A</v>
      </c>
      <c r="J618" s="94" t="e">
        <f>+VLOOKUP(D618,POA!$A$3:$AU$103,14,FALSE)</f>
        <v>#N/A</v>
      </c>
      <c r="K618" s="44"/>
      <c r="L618" s="100"/>
      <c r="M618" s="101"/>
      <c r="N618" s="79"/>
      <c r="O618" s="102"/>
    </row>
    <row r="619" spans="1:15" s="20" customFormat="1" ht="15" customHeight="1">
      <c r="A619" s="46"/>
      <c r="B619" s="45"/>
      <c r="C619" s="47"/>
      <c r="D619" s="46"/>
      <c r="E619" s="97" t="e">
        <f>+VLOOKUP(D619,POA!$A$3:$AU$103,7,FALSE)</f>
        <v>#N/A</v>
      </c>
      <c r="F619" s="97" t="e">
        <f>+VLOOKUP(D619,POA!$A$3:$AU$103,9,FALSE)</f>
        <v>#N/A</v>
      </c>
      <c r="G619" s="97" t="e">
        <f>+VLOOKUP(D619,POA!$A$3:$AU$103,3,FALSE)</f>
        <v>#N/A</v>
      </c>
      <c r="H619" s="94" t="e">
        <f>+VLOOKUP(D619,POA!$A$3:$AU$103,12,FALSE)</f>
        <v>#N/A</v>
      </c>
      <c r="I619" s="98" t="e">
        <f>+VLOOKUP(D619,POA!$A$3:$AU$103,15,FALSE)</f>
        <v>#N/A</v>
      </c>
      <c r="J619" s="94" t="e">
        <f>+VLOOKUP(D619,POA!$A$3:$AU$103,14,FALSE)</f>
        <v>#N/A</v>
      </c>
      <c r="K619" s="44"/>
      <c r="L619" s="100"/>
      <c r="M619" s="101"/>
      <c r="N619" s="79"/>
      <c r="O619" s="102"/>
    </row>
    <row r="620" spans="1:15" s="20" customFormat="1" ht="15" customHeight="1">
      <c r="A620" s="46"/>
      <c r="B620" s="45"/>
      <c r="C620" s="47"/>
      <c r="D620" s="46"/>
      <c r="E620" s="97" t="e">
        <f>+VLOOKUP(D620,POA!$A$3:$AU$103,7,FALSE)</f>
        <v>#N/A</v>
      </c>
      <c r="F620" s="97" t="e">
        <f>+VLOOKUP(D620,POA!$A$3:$AU$103,9,FALSE)</f>
        <v>#N/A</v>
      </c>
      <c r="G620" s="97" t="e">
        <f>+VLOOKUP(D620,POA!$A$3:$AU$103,3,FALSE)</f>
        <v>#N/A</v>
      </c>
      <c r="H620" s="94" t="e">
        <f>+VLOOKUP(D620,POA!$A$3:$AU$103,12,FALSE)</f>
        <v>#N/A</v>
      </c>
      <c r="I620" s="98" t="e">
        <f>+VLOOKUP(D620,POA!$A$3:$AU$103,15,FALSE)</f>
        <v>#N/A</v>
      </c>
      <c r="J620" s="94" t="e">
        <f>+VLOOKUP(D620,POA!$A$3:$AU$103,14,FALSE)</f>
        <v>#N/A</v>
      </c>
      <c r="K620" s="44"/>
      <c r="L620" s="100"/>
      <c r="M620" s="101"/>
      <c r="N620" s="79"/>
      <c r="O620" s="102"/>
    </row>
    <row r="621" spans="1:15" s="20" customFormat="1" ht="15" customHeight="1">
      <c r="A621" s="46"/>
      <c r="B621" s="45"/>
      <c r="C621" s="47"/>
      <c r="D621" s="46"/>
      <c r="E621" s="97" t="e">
        <f>+VLOOKUP(D621,POA!$A$3:$AU$103,7,FALSE)</f>
        <v>#N/A</v>
      </c>
      <c r="F621" s="97" t="e">
        <f>+VLOOKUP(D621,POA!$A$3:$AU$103,9,FALSE)</f>
        <v>#N/A</v>
      </c>
      <c r="G621" s="97" t="e">
        <f>+VLOOKUP(D621,POA!$A$3:$AU$103,3,FALSE)</f>
        <v>#N/A</v>
      </c>
      <c r="H621" s="94" t="e">
        <f>+VLOOKUP(D621,POA!$A$3:$AU$103,12,FALSE)</f>
        <v>#N/A</v>
      </c>
      <c r="I621" s="98" t="e">
        <f>+VLOOKUP(D621,POA!$A$3:$AU$103,15,FALSE)</f>
        <v>#N/A</v>
      </c>
      <c r="J621" s="94" t="e">
        <f>+VLOOKUP(D621,POA!$A$3:$AU$103,14,FALSE)</f>
        <v>#N/A</v>
      </c>
      <c r="K621" s="44"/>
      <c r="L621" s="100"/>
      <c r="M621" s="101"/>
      <c r="N621" s="79"/>
      <c r="O621" s="102"/>
    </row>
    <row r="622" spans="1:15" s="20" customFormat="1" ht="15" customHeight="1">
      <c r="A622" s="46"/>
      <c r="B622" s="45"/>
      <c r="C622" s="47"/>
      <c r="D622" s="46"/>
      <c r="E622" s="97" t="e">
        <f>+VLOOKUP(D622,POA!$A$3:$AU$103,7,FALSE)</f>
        <v>#N/A</v>
      </c>
      <c r="F622" s="97" t="e">
        <f>+VLOOKUP(D622,POA!$A$3:$AU$103,9,FALSE)</f>
        <v>#N/A</v>
      </c>
      <c r="G622" s="97" t="e">
        <f>+VLOOKUP(D622,POA!$A$3:$AU$103,3,FALSE)</f>
        <v>#N/A</v>
      </c>
      <c r="H622" s="94" t="e">
        <f>+VLOOKUP(D622,POA!$A$3:$AU$103,12,FALSE)</f>
        <v>#N/A</v>
      </c>
      <c r="I622" s="98" t="e">
        <f>+VLOOKUP(D622,POA!$A$3:$AU$103,15,FALSE)</f>
        <v>#N/A</v>
      </c>
      <c r="J622" s="94" t="e">
        <f>+VLOOKUP(D622,POA!$A$3:$AU$103,14,FALSE)</f>
        <v>#N/A</v>
      </c>
      <c r="K622" s="44"/>
      <c r="L622" s="100"/>
      <c r="M622" s="101"/>
      <c r="N622" s="79"/>
      <c r="O622" s="102"/>
    </row>
    <row r="623" spans="1:15" s="20" customFormat="1" ht="15" customHeight="1">
      <c r="A623" s="46"/>
      <c r="B623" s="45"/>
      <c r="C623" s="47"/>
      <c r="D623" s="46"/>
      <c r="E623" s="97" t="e">
        <f>+VLOOKUP(D623,POA!$A$3:$AU$103,7,FALSE)</f>
        <v>#N/A</v>
      </c>
      <c r="F623" s="97" t="e">
        <f>+VLOOKUP(D623,POA!$A$3:$AU$103,9,FALSE)</f>
        <v>#N/A</v>
      </c>
      <c r="G623" s="97" t="e">
        <f>+VLOOKUP(D623,POA!$A$3:$AU$103,3,FALSE)</f>
        <v>#N/A</v>
      </c>
      <c r="H623" s="94" t="e">
        <f>+VLOOKUP(D623,POA!$A$3:$AU$103,12,FALSE)</f>
        <v>#N/A</v>
      </c>
      <c r="I623" s="98" t="e">
        <f>+VLOOKUP(D623,POA!$A$3:$AU$103,15,FALSE)</f>
        <v>#N/A</v>
      </c>
      <c r="J623" s="94" t="e">
        <f>+VLOOKUP(D623,POA!$A$3:$AU$103,14,FALSE)</f>
        <v>#N/A</v>
      </c>
      <c r="K623" s="44"/>
      <c r="L623" s="100"/>
      <c r="M623" s="101"/>
      <c r="N623" s="79"/>
      <c r="O623" s="102"/>
    </row>
    <row r="624" spans="1:15" s="20" customFormat="1" ht="15" customHeight="1">
      <c r="A624" s="46"/>
      <c r="B624" s="45"/>
      <c r="C624" s="47"/>
      <c r="D624" s="46"/>
      <c r="E624" s="97" t="e">
        <f>+VLOOKUP(D624,POA!$A$3:$AU$103,7,FALSE)</f>
        <v>#N/A</v>
      </c>
      <c r="F624" s="97" t="e">
        <f>+VLOOKUP(D624,POA!$A$3:$AU$103,9,FALSE)</f>
        <v>#N/A</v>
      </c>
      <c r="G624" s="97" t="e">
        <f>+VLOOKUP(D624,POA!$A$3:$AU$103,3,FALSE)</f>
        <v>#N/A</v>
      </c>
      <c r="H624" s="94" t="e">
        <f>+VLOOKUP(D624,POA!$A$3:$AU$103,12,FALSE)</f>
        <v>#N/A</v>
      </c>
      <c r="I624" s="98" t="e">
        <f>+VLOOKUP(D624,POA!$A$3:$AU$103,15,FALSE)</f>
        <v>#N/A</v>
      </c>
      <c r="J624" s="94" t="e">
        <f>+VLOOKUP(D624,POA!$A$3:$AU$103,14,FALSE)</f>
        <v>#N/A</v>
      </c>
      <c r="K624" s="44"/>
      <c r="L624" s="100"/>
      <c r="M624" s="101"/>
      <c r="N624" s="79"/>
      <c r="O624" s="102"/>
    </row>
    <row r="625" spans="1:15" s="20" customFormat="1" ht="15" customHeight="1">
      <c r="A625" s="46"/>
      <c r="B625" s="45"/>
      <c r="C625" s="47"/>
      <c r="D625" s="46"/>
      <c r="E625" s="97" t="e">
        <f>+VLOOKUP(D625,POA!$A$3:$AU$103,7,FALSE)</f>
        <v>#N/A</v>
      </c>
      <c r="F625" s="97" t="e">
        <f>+VLOOKUP(D625,POA!$A$3:$AU$103,9,FALSE)</f>
        <v>#N/A</v>
      </c>
      <c r="G625" s="97" t="e">
        <f>+VLOOKUP(D625,POA!$A$3:$AU$103,3,FALSE)</f>
        <v>#N/A</v>
      </c>
      <c r="H625" s="94" t="e">
        <f>+VLOOKUP(D625,POA!$A$3:$AU$103,12,FALSE)</f>
        <v>#N/A</v>
      </c>
      <c r="I625" s="98" t="e">
        <f>+VLOOKUP(D625,POA!$A$3:$AU$103,15,FALSE)</f>
        <v>#N/A</v>
      </c>
      <c r="J625" s="94" t="e">
        <f>+VLOOKUP(D625,POA!$A$3:$AU$103,14,FALSE)</f>
        <v>#N/A</v>
      </c>
      <c r="K625" s="44"/>
      <c r="L625" s="100"/>
      <c r="M625" s="101"/>
      <c r="N625" s="79"/>
      <c r="O625" s="102"/>
    </row>
    <row r="626" spans="1:15" s="20" customFormat="1" ht="15" customHeight="1">
      <c r="A626" s="46"/>
      <c r="B626" s="45"/>
      <c r="C626" s="47"/>
      <c r="D626" s="46"/>
      <c r="E626" s="97" t="e">
        <f>+VLOOKUP(D626,POA!$A$3:$AU$103,7,FALSE)</f>
        <v>#N/A</v>
      </c>
      <c r="F626" s="97" t="e">
        <f>+VLOOKUP(D626,POA!$A$3:$AU$103,9,FALSE)</f>
        <v>#N/A</v>
      </c>
      <c r="G626" s="97" t="e">
        <f>+VLOOKUP(D626,POA!$A$3:$AU$103,3,FALSE)</f>
        <v>#N/A</v>
      </c>
      <c r="H626" s="94" t="e">
        <f>+VLOOKUP(D626,POA!$A$3:$AU$103,12,FALSE)</f>
        <v>#N/A</v>
      </c>
      <c r="I626" s="98" t="e">
        <f>+VLOOKUP(D626,POA!$A$3:$AU$103,15,FALSE)</f>
        <v>#N/A</v>
      </c>
      <c r="J626" s="94" t="e">
        <f>+VLOOKUP(D626,POA!$A$3:$AU$103,14,FALSE)</f>
        <v>#N/A</v>
      </c>
      <c r="K626" s="44"/>
      <c r="L626" s="100"/>
      <c r="M626" s="101"/>
      <c r="N626" s="79"/>
      <c r="O626" s="102"/>
    </row>
    <row r="627" spans="1:15" s="20" customFormat="1" ht="15" customHeight="1">
      <c r="A627" s="46"/>
      <c r="B627" s="45"/>
      <c r="C627" s="47"/>
      <c r="D627" s="46"/>
      <c r="E627" s="97" t="e">
        <f>+VLOOKUP(D627,POA!$A$3:$AU$103,7,FALSE)</f>
        <v>#N/A</v>
      </c>
      <c r="F627" s="97" t="e">
        <f>+VLOOKUP(D627,POA!$A$3:$AU$103,9,FALSE)</f>
        <v>#N/A</v>
      </c>
      <c r="G627" s="97" t="e">
        <f>+VLOOKUP(D627,POA!$A$3:$AU$103,3,FALSE)</f>
        <v>#N/A</v>
      </c>
      <c r="H627" s="94" t="e">
        <f>+VLOOKUP(D627,POA!$A$3:$AU$103,12,FALSE)</f>
        <v>#N/A</v>
      </c>
      <c r="I627" s="98" t="e">
        <f>+VLOOKUP(D627,POA!$A$3:$AU$103,15,FALSE)</f>
        <v>#N/A</v>
      </c>
      <c r="J627" s="94" t="e">
        <f>+VLOOKUP(D627,POA!$A$3:$AU$103,14,FALSE)</f>
        <v>#N/A</v>
      </c>
      <c r="K627" s="44"/>
      <c r="L627" s="100"/>
      <c r="M627" s="101"/>
      <c r="N627" s="79"/>
      <c r="O627" s="102"/>
    </row>
    <row r="628" spans="1:15" s="20" customFormat="1" ht="15" customHeight="1">
      <c r="A628" s="46"/>
      <c r="B628" s="45"/>
      <c r="C628" s="47"/>
      <c r="D628" s="46"/>
      <c r="E628" s="97" t="e">
        <f>+VLOOKUP(D628,POA!$A$3:$AU$103,7,FALSE)</f>
        <v>#N/A</v>
      </c>
      <c r="F628" s="97" t="e">
        <f>+VLOOKUP(D628,POA!$A$3:$AU$103,9,FALSE)</f>
        <v>#N/A</v>
      </c>
      <c r="G628" s="97" t="e">
        <f>+VLOOKUP(D628,POA!$A$3:$AU$103,3,FALSE)</f>
        <v>#N/A</v>
      </c>
      <c r="H628" s="94" t="e">
        <f>+VLOOKUP(D628,POA!$A$3:$AU$103,12,FALSE)</f>
        <v>#N/A</v>
      </c>
      <c r="I628" s="98" t="e">
        <f>+VLOOKUP(D628,POA!$A$3:$AU$103,15,FALSE)</f>
        <v>#N/A</v>
      </c>
      <c r="J628" s="94" t="e">
        <f>+VLOOKUP(D628,POA!$A$3:$AU$103,14,FALSE)</f>
        <v>#N/A</v>
      </c>
      <c r="K628" s="44"/>
      <c r="L628" s="100"/>
      <c r="M628" s="101"/>
      <c r="N628" s="79"/>
      <c r="O628" s="102"/>
    </row>
    <row r="629" spans="1:15" s="20" customFormat="1" ht="15" customHeight="1">
      <c r="A629" s="46"/>
      <c r="B629" s="45"/>
      <c r="C629" s="47"/>
      <c r="D629" s="46"/>
      <c r="E629" s="97" t="e">
        <f>+VLOOKUP(D629,POA!$A$3:$AU$103,7,FALSE)</f>
        <v>#N/A</v>
      </c>
      <c r="F629" s="97" t="e">
        <f>+VLOOKUP(D629,POA!$A$3:$AU$103,9,FALSE)</f>
        <v>#N/A</v>
      </c>
      <c r="G629" s="97" t="e">
        <f>+VLOOKUP(D629,POA!$A$3:$AU$103,3,FALSE)</f>
        <v>#N/A</v>
      </c>
      <c r="H629" s="94" t="e">
        <f>+VLOOKUP(D629,POA!$A$3:$AU$103,12,FALSE)</f>
        <v>#N/A</v>
      </c>
      <c r="I629" s="98" t="e">
        <f>+VLOOKUP(D629,POA!$A$3:$AU$103,15,FALSE)</f>
        <v>#N/A</v>
      </c>
      <c r="J629" s="94" t="e">
        <f>+VLOOKUP(D629,POA!$A$3:$AU$103,14,FALSE)</f>
        <v>#N/A</v>
      </c>
      <c r="K629" s="44"/>
      <c r="L629" s="100"/>
      <c r="M629" s="101"/>
      <c r="N629" s="79"/>
      <c r="O629" s="102"/>
    </row>
    <row r="630" spans="1:15" s="20" customFormat="1" ht="15" customHeight="1">
      <c r="A630" s="46"/>
      <c r="B630" s="45"/>
      <c r="C630" s="47"/>
      <c r="D630" s="46"/>
      <c r="E630" s="97" t="e">
        <f>+VLOOKUP(D630,POA!$A$3:$AU$103,7,FALSE)</f>
        <v>#N/A</v>
      </c>
      <c r="F630" s="97" t="e">
        <f>+VLOOKUP(D630,POA!$A$3:$AU$103,9,FALSE)</f>
        <v>#N/A</v>
      </c>
      <c r="G630" s="97" t="e">
        <f>+VLOOKUP(D630,POA!$A$3:$AU$103,3,FALSE)</f>
        <v>#N/A</v>
      </c>
      <c r="H630" s="94" t="e">
        <f>+VLOOKUP(D630,POA!$A$3:$AU$103,12,FALSE)</f>
        <v>#N/A</v>
      </c>
      <c r="I630" s="98" t="e">
        <f>+VLOOKUP(D630,POA!$A$3:$AU$103,15,FALSE)</f>
        <v>#N/A</v>
      </c>
      <c r="J630" s="94" t="e">
        <f>+VLOOKUP(D630,POA!$A$3:$AU$103,14,FALSE)</f>
        <v>#N/A</v>
      </c>
      <c r="K630" s="44"/>
      <c r="L630" s="100"/>
      <c r="M630" s="101"/>
      <c r="N630" s="79"/>
      <c r="O630" s="102"/>
    </row>
    <row r="631" spans="1:15" s="20" customFormat="1" ht="15" customHeight="1">
      <c r="A631" s="46"/>
      <c r="B631" s="45"/>
      <c r="C631" s="47"/>
      <c r="D631" s="46"/>
      <c r="E631" s="97" t="e">
        <f>+VLOOKUP(D631,POA!$A$3:$AU$103,7,FALSE)</f>
        <v>#N/A</v>
      </c>
      <c r="F631" s="97" t="e">
        <f>+VLOOKUP(D631,POA!$A$3:$AU$103,9,FALSE)</f>
        <v>#N/A</v>
      </c>
      <c r="G631" s="97" t="e">
        <f>+VLOOKUP(D631,POA!$A$3:$AU$103,3,FALSE)</f>
        <v>#N/A</v>
      </c>
      <c r="H631" s="94" t="e">
        <f>+VLOOKUP(D631,POA!$A$3:$AU$103,12,FALSE)</f>
        <v>#N/A</v>
      </c>
      <c r="I631" s="98" t="e">
        <f>+VLOOKUP(D631,POA!$A$3:$AU$103,15,FALSE)</f>
        <v>#N/A</v>
      </c>
      <c r="J631" s="94" t="e">
        <f>+VLOOKUP(D631,POA!$A$3:$AU$103,14,FALSE)</f>
        <v>#N/A</v>
      </c>
      <c r="K631" s="44"/>
      <c r="L631" s="100"/>
      <c r="M631" s="101"/>
      <c r="N631" s="79"/>
      <c r="O631" s="102"/>
    </row>
    <row r="632" spans="1:15" s="20" customFormat="1" ht="15" customHeight="1">
      <c r="A632" s="46"/>
      <c r="B632" s="45"/>
      <c r="C632" s="47"/>
      <c r="D632" s="46"/>
      <c r="E632" s="97" t="e">
        <f>+VLOOKUP(D632,POA!$A$3:$AU$103,7,FALSE)</f>
        <v>#N/A</v>
      </c>
      <c r="F632" s="97" t="e">
        <f>+VLOOKUP(D632,POA!$A$3:$AU$103,9,FALSE)</f>
        <v>#N/A</v>
      </c>
      <c r="G632" s="97" t="e">
        <f>+VLOOKUP(D632,POA!$A$3:$AU$103,3,FALSE)</f>
        <v>#N/A</v>
      </c>
      <c r="H632" s="94" t="e">
        <f>+VLOOKUP(D632,POA!$A$3:$AU$103,12,FALSE)</f>
        <v>#N/A</v>
      </c>
      <c r="I632" s="98" t="e">
        <f>+VLOOKUP(D632,POA!$A$3:$AU$103,15,FALSE)</f>
        <v>#N/A</v>
      </c>
      <c r="J632" s="94" t="e">
        <f>+VLOOKUP(D632,POA!$A$3:$AU$103,14,FALSE)</f>
        <v>#N/A</v>
      </c>
      <c r="K632" s="44"/>
      <c r="L632" s="100"/>
      <c r="M632" s="101"/>
      <c r="N632" s="79"/>
      <c r="O632" s="102"/>
    </row>
    <row r="633" spans="1:15" s="20" customFormat="1" ht="15" customHeight="1">
      <c r="A633" s="46"/>
      <c r="B633" s="45"/>
      <c r="C633" s="47"/>
      <c r="D633" s="46"/>
      <c r="E633" s="97" t="e">
        <f>+VLOOKUP(D633,POA!$A$3:$AU$103,7,FALSE)</f>
        <v>#N/A</v>
      </c>
      <c r="F633" s="97" t="e">
        <f>+VLOOKUP(D633,POA!$A$3:$AU$103,9,FALSE)</f>
        <v>#N/A</v>
      </c>
      <c r="G633" s="97" t="e">
        <f>+VLOOKUP(D633,POA!$A$3:$AU$103,3,FALSE)</f>
        <v>#N/A</v>
      </c>
      <c r="H633" s="94" t="e">
        <f>+VLOOKUP(D633,POA!$A$3:$AU$103,12,FALSE)</f>
        <v>#N/A</v>
      </c>
      <c r="I633" s="98" t="e">
        <f>+VLOOKUP(D633,POA!$A$3:$AU$103,15,FALSE)</f>
        <v>#N/A</v>
      </c>
      <c r="J633" s="94" t="e">
        <f>+VLOOKUP(D633,POA!$A$3:$AU$103,14,FALSE)</f>
        <v>#N/A</v>
      </c>
      <c r="K633" s="44"/>
      <c r="L633" s="100"/>
      <c r="M633" s="101"/>
      <c r="N633" s="79"/>
      <c r="O633" s="102"/>
    </row>
    <row r="634" spans="1:15" s="20" customFormat="1" ht="15" customHeight="1">
      <c r="A634" s="46"/>
      <c r="B634" s="45"/>
      <c r="C634" s="47"/>
      <c r="D634" s="46"/>
      <c r="E634" s="97" t="e">
        <f>+VLOOKUP(D634,POA!$A$3:$AU$103,7,FALSE)</f>
        <v>#N/A</v>
      </c>
      <c r="F634" s="97" t="e">
        <f>+VLOOKUP(D634,POA!$A$3:$AU$103,9,FALSE)</f>
        <v>#N/A</v>
      </c>
      <c r="G634" s="97" t="e">
        <f>+VLOOKUP(D634,POA!$A$3:$AU$103,3,FALSE)</f>
        <v>#N/A</v>
      </c>
      <c r="H634" s="94" t="e">
        <f>+VLOOKUP(D634,POA!$A$3:$AU$103,12,FALSE)</f>
        <v>#N/A</v>
      </c>
      <c r="I634" s="98" t="e">
        <f>+VLOOKUP(D634,POA!$A$3:$AU$103,15,FALSE)</f>
        <v>#N/A</v>
      </c>
      <c r="J634" s="94" t="e">
        <f>+VLOOKUP(D634,POA!$A$3:$AU$103,14,FALSE)</f>
        <v>#N/A</v>
      </c>
      <c r="K634" s="44"/>
      <c r="L634" s="100"/>
      <c r="M634" s="101"/>
      <c r="N634" s="79"/>
      <c r="O634" s="102"/>
    </row>
    <row r="635" spans="1:15" s="20" customFormat="1" ht="15" customHeight="1">
      <c r="A635" s="46"/>
      <c r="B635" s="45"/>
      <c r="C635" s="47"/>
      <c r="D635" s="46"/>
      <c r="E635" s="97" t="e">
        <f>+VLOOKUP(D635,POA!$A$3:$AU$103,7,FALSE)</f>
        <v>#N/A</v>
      </c>
      <c r="F635" s="97" t="e">
        <f>+VLOOKUP(D635,POA!$A$3:$AU$103,9,FALSE)</f>
        <v>#N/A</v>
      </c>
      <c r="G635" s="97" t="e">
        <f>+VLOOKUP(D635,POA!$A$3:$AU$103,3,FALSE)</f>
        <v>#N/A</v>
      </c>
      <c r="H635" s="94" t="e">
        <f>+VLOOKUP(D635,POA!$A$3:$AU$103,12,FALSE)</f>
        <v>#N/A</v>
      </c>
      <c r="I635" s="98" t="e">
        <f>+VLOOKUP(D635,POA!$A$3:$AU$103,15,FALSE)</f>
        <v>#N/A</v>
      </c>
      <c r="J635" s="94" t="e">
        <f>+VLOOKUP(D635,POA!$A$3:$AU$103,14,FALSE)</f>
        <v>#N/A</v>
      </c>
      <c r="K635" s="44"/>
      <c r="L635" s="100"/>
      <c r="M635" s="101"/>
      <c r="N635" s="79"/>
      <c r="O635" s="102"/>
    </row>
    <row r="636" spans="1:15" s="20" customFormat="1" ht="15" customHeight="1">
      <c r="A636" s="46"/>
      <c r="B636" s="45"/>
      <c r="C636" s="47"/>
      <c r="D636" s="46"/>
      <c r="E636" s="97" t="e">
        <f>+VLOOKUP(D636,POA!$A$3:$AU$103,7,FALSE)</f>
        <v>#N/A</v>
      </c>
      <c r="F636" s="97" t="e">
        <f>+VLOOKUP(D636,POA!$A$3:$AU$103,9,FALSE)</f>
        <v>#N/A</v>
      </c>
      <c r="G636" s="97" t="e">
        <f>+VLOOKUP(D636,POA!$A$3:$AU$103,3,FALSE)</f>
        <v>#N/A</v>
      </c>
      <c r="H636" s="94" t="e">
        <f>+VLOOKUP(D636,POA!$A$3:$AU$103,12,FALSE)</f>
        <v>#N/A</v>
      </c>
      <c r="I636" s="98" t="e">
        <f>+VLOOKUP(D636,POA!$A$3:$AU$103,15,FALSE)</f>
        <v>#N/A</v>
      </c>
      <c r="J636" s="94" t="e">
        <f>+VLOOKUP(D636,POA!$A$3:$AU$103,14,FALSE)</f>
        <v>#N/A</v>
      </c>
      <c r="K636" s="44"/>
      <c r="L636" s="100"/>
      <c r="M636" s="101"/>
      <c r="N636" s="79"/>
      <c r="O636" s="102"/>
    </row>
    <row r="637" spans="1:15" s="20" customFormat="1" ht="15" customHeight="1">
      <c r="A637" s="46"/>
      <c r="B637" s="45"/>
      <c r="C637" s="47"/>
      <c r="D637" s="46"/>
      <c r="E637" s="97" t="e">
        <f>+VLOOKUP(D637,POA!$A$3:$AU$103,7,FALSE)</f>
        <v>#N/A</v>
      </c>
      <c r="F637" s="97" t="e">
        <f>+VLOOKUP(D637,POA!$A$3:$AU$103,9,FALSE)</f>
        <v>#N/A</v>
      </c>
      <c r="G637" s="97" t="e">
        <f>+VLOOKUP(D637,POA!$A$3:$AU$103,3,FALSE)</f>
        <v>#N/A</v>
      </c>
      <c r="H637" s="94" t="e">
        <f>+VLOOKUP(D637,POA!$A$3:$AU$103,12,FALSE)</f>
        <v>#N/A</v>
      </c>
      <c r="I637" s="98" t="e">
        <f>+VLOOKUP(D637,POA!$A$3:$AU$103,15,FALSE)</f>
        <v>#N/A</v>
      </c>
      <c r="J637" s="94" t="e">
        <f>+VLOOKUP(D637,POA!$A$3:$AU$103,14,FALSE)</f>
        <v>#N/A</v>
      </c>
      <c r="K637" s="44"/>
      <c r="L637" s="100"/>
      <c r="M637" s="101"/>
      <c r="N637" s="79"/>
      <c r="O637" s="102"/>
    </row>
    <row r="638" spans="1:15" s="20" customFormat="1" ht="15" customHeight="1">
      <c r="A638" s="46"/>
      <c r="B638" s="45"/>
      <c r="C638" s="47"/>
      <c r="D638" s="46"/>
      <c r="E638" s="97" t="e">
        <f>+VLOOKUP(D638,POA!$A$3:$AU$103,7,FALSE)</f>
        <v>#N/A</v>
      </c>
      <c r="F638" s="97" t="e">
        <f>+VLOOKUP(D638,POA!$A$3:$AU$103,9,FALSE)</f>
        <v>#N/A</v>
      </c>
      <c r="G638" s="97" t="e">
        <f>+VLOOKUP(D638,POA!$A$3:$AU$103,3,FALSE)</f>
        <v>#N/A</v>
      </c>
      <c r="H638" s="94" t="e">
        <f>+VLOOKUP(D638,POA!$A$3:$AU$103,12,FALSE)</f>
        <v>#N/A</v>
      </c>
      <c r="I638" s="98" t="e">
        <f>+VLOOKUP(D638,POA!$A$3:$AU$103,15,FALSE)</f>
        <v>#N/A</v>
      </c>
      <c r="J638" s="94" t="e">
        <f>+VLOOKUP(D638,POA!$A$3:$AU$103,14,FALSE)</f>
        <v>#N/A</v>
      </c>
      <c r="K638" s="44"/>
      <c r="L638" s="100"/>
      <c r="M638" s="101"/>
      <c r="N638" s="79"/>
      <c r="O638" s="102"/>
    </row>
    <row r="639" spans="1:15" s="20" customFormat="1" ht="15" customHeight="1">
      <c r="A639" s="46"/>
      <c r="B639" s="45"/>
      <c r="C639" s="47"/>
      <c r="D639" s="46"/>
      <c r="E639" s="97" t="e">
        <f>+VLOOKUP(D639,POA!$A$3:$AU$103,7,FALSE)</f>
        <v>#N/A</v>
      </c>
      <c r="F639" s="97" t="e">
        <f>+VLOOKUP(D639,POA!$A$3:$AU$103,9,FALSE)</f>
        <v>#N/A</v>
      </c>
      <c r="G639" s="97" t="e">
        <f>+VLOOKUP(D639,POA!$A$3:$AU$103,3,FALSE)</f>
        <v>#N/A</v>
      </c>
      <c r="H639" s="94" t="e">
        <f>+VLOOKUP(D639,POA!$A$3:$AU$103,12,FALSE)</f>
        <v>#N/A</v>
      </c>
      <c r="I639" s="98" t="e">
        <f>+VLOOKUP(D639,POA!$A$3:$AU$103,15,FALSE)</f>
        <v>#N/A</v>
      </c>
      <c r="J639" s="94" t="e">
        <f>+VLOOKUP(D639,POA!$A$3:$AU$103,14,FALSE)</f>
        <v>#N/A</v>
      </c>
      <c r="K639" s="44"/>
      <c r="L639" s="100"/>
      <c r="M639" s="101"/>
      <c r="N639" s="79"/>
      <c r="O639" s="102"/>
    </row>
    <row r="640" spans="1:15" s="20" customFormat="1" ht="15" customHeight="1">
      <c r="A640" s="46"/>
      <c r="B640" s="45"/>
      <c r="C640" s="47"/>
      <c r="D640" s="46"/>
      <c r="E640" s="97" t="e">
        <f>+VLOOKUP(D640,POA!$A$3:$AU$103,7,FALSE)</f>
        <v>#N/A</v>
      </c>
      <c r="F640" s="97" t="e">
        <f>+VLOOKUP(D640,POA!$A$3:$AU$103,9,FALSE)</f>
        <v>#N/A</v>
      </c>
      <c r="G640" s="97" t="e">
        <f>+VLOOKUP(D640,POA!$A$3:$AU$103,3,FALSE)</f>
        <v>#N/A</v>
      </c>
      <c r="H640" s="94" t="e">
        <f>+VLOOKUP(D640,POA!$A$3:$AU$103,12,FALSE)</f>
        <v>#N/A</v>
      </c>
      <c r="I640" s="98" t="e">
        <f>+VLOOKUP(D640,POA!$A$3:$AU$103,15,FALSE)</f>
        <v>#N/A</v>
      </c>
      <c r="J640" s="94" t="e">
        <f>+VLOOKUP(D640,POA!$A$3:$AU$103,14,FALSE)</f>
        <v>#N/A</v>
      </c>
      <c r="K640" s="44"/>
      <c r="L640" s="100"/>
      <c r="M640" s="101"/>
      <c r="N640" s="79"/>
      <c r="O640" s="102"/>
    </row>
    <row r="641" spans="1:15" s="20" customFormat="1" ht="15" customHeight="1">
      <c r="A641" s="46"/>
      <c r="B641" s="45"/>
      <c r="C641" s="47"/>
      <c r="D641" s="46"/>
      <c r="E641" s="97" t="e">
        <f>+VLOOKUP(D641,POA!$A$3:$AU$103,7,FALSE)</f>
        <v>#N/A</v>
      </c>
      <c r="F641" s="97" t="e">
        <f>+VLOOKUP(D641,POA!$A$3:$AU$103,9,FALSE)</f>
        <v>#N/A</v>
      </c>
      <c r="G641" s="97" t="e">
        <f>+VLOOKUP(D641,POA!$A$3:$AU$103,3,FALSE)</f>
        <v>#N/A</v>
      </c>
      <c r="H641" s="94" t="e">
        <f>+VLOOKUP(D641,POA!$A$3:$AU$103,12,FALSE)</f>
        <v>#N/A</v>
      </c>
      <c r="I641" s="98" t="e">
        <f>+VLOOKUP(D641,POA!$A$3:$AU$103,15,FALSE)</f>
        <v>#N/A</v>
      </c>
      <c r="J641" s="94" t="e">
        <f>+VLOOKUP(D641,POA!$A$3:$AU$103,14,FALSE)</f>
        <v>#N/A</v>
      </c>
      <c r="K641" s="44"/>
      <c r="L641" s="100"/>
      <c r="M641" s="101"/>
      <c r="N641" s="79"/>
      <c r="O641" s="102"/>
    </row>
    <row r="642" spans="1:15" s="20" customFormat="1" ht="15" customHeight="1">
      <c r="A642" s="46"/>
      <c r="B642" s="45"/>
      <c r="C642" s="47"/>
      <c r="D642" s="46"/>
      <c r="E642" s="97" t="e">
        <f>+VLOOKUP(D642,POA!$A$3:$AU$103,7,FALSE)</f>
        <v>#N/A</v>
      </c>
      <c r="F642" s="97" t="e">
        <f>+VLOOKUP(D642,POA!$A$3:$AU$103,9,FALSE)</f>
        <v>#N/A</v>
      </c>
      <c r="G642" s="97" t="e">
        <f>+VLOOKUP(D642,POA!$A$3:$AU$103,3,FALSE)</f>
        <v>#N/A</v>
      </c>
      <c r="H642" s="94" t="e">
        <f>+VLOOKUP(D642,POA!$A$3:$AU$103,12,FALSE)</f>
        <v>#N/A</v>
      </c>
      <c r="I642" s="98" t="e">
        <f>+VLOOKUP(D642,POA!$A$3:$AU$103,15,FALSE)</f>
        <v>#N/A</v>
      </c>
      <c r="J642" s="94" t="e">
        <f>+VLOOKUP(D642,POA!$A$3:$AU$103,14,FALSE)</f>
        <v>#N/A</v>
      </c>
      <c r="K642" s="44"/>
      <c r="L642" s="100"/>
      <c r="M642" s="101"/>
      <c r="N642" s="79"/>
      <c r="O642" s="102"/>
    </row>
    <row r="643" spans="1:15" s="20" customFormat="1" ht="15" customHeight="1">
      <c r="A643" s="46"/>
      <c r="B643" s="45"/>
      <c r="C643" s="47"/>
      <c r="D643" s="46"/>
      <c r="E643" s="97" t="e">
        <f>+VLOOKUP(D643,POA!$A$3:$AU$103,7,FALSE)</f>
        <v>#N/A</v>
      </c>
      <c r="F643" s="97" t="e">
        <f>+VLOOKUP(D643,POA!$A$3:$AU$103,9,FALSE)</f>
        <v>#N/A</v>
      </c>
      <c r="G643" s="97" t="e">
        <f>+VLOOKUP(D643,POA!$A$3:$AU$103,3,FALSE)</f>
        <v>#N/A</v>
      </c>
      <c r="H643" s="94" t="e">
        <f>+VLOOKUP(D643,POA!$A$3:$AU$103,12,FALSE)</f>
        <v>#N/A</v>
      </c>
      <c r="I643" s="98" t="e">
        <f>+VLOOKUP(D643,POA!$A$3:$AU$103,15,FALSE)</f>
        <v>#N/A</v>
      </c>
      <c r="J643" s="94" t="e">
        <f>+VLOOKUP(D643,POA!$A$3:$AU$103,14,FALSE)</f>
        <v>#N/A</v>
      </c>
      <c r="K643" s="44"/>
      <c r="L643" s="100"/>
      <c r="M643" s="101"/>
      <c r="N643" s="79"/>
      <c r="O643" s="102"/>
    </row>
    <row r="644" spans="1:15" s="20" customFormat="1" ht="15" customHeight="1">
      <c r="A644" s="46"/>
      <c r="B644" s="45"/>
      <c r="C644" s="47"/>
      <c r="D644" s="46"/>
      <c r="E644" s="97" t="e">
        <f>+VLOOKUP(D644,POA!$A$3:$AU$103,7,FALSE)</f>
        <v>#N/A</v>
      </c>
      <c r="F644" s="97" t="e">
        <f>+VLOOKUP(D644,POA!$A$3:$AU$103,9,FALSE)</f>
        <v>#N/A</v>
      </c>
      <c r="G644" s="97" t="e">
        <f>+VLOOKUP(D644,POA!$A$3:$AU$103,3,FALSE)</f>
        <v>#N/A</v>
      </c>
      <c r="H644" s="94" t="e">
        <f>+VLOOKUP(D644,POA!$A$3:$AU$103,12,FALSE)</f>
        <v>#N/A</v>
      </c>
      <c r="I644" s="98" t="e">
        <f>+VLOOKUP(D644,POA!$A$3:$AU$103,15,FALSE)</f>
        <v>#N/A</v>
      </c>
      <c r="J644" s="94" t="e">
        <f>+VLOOKUP(D644,POA!$A$3:$AU$103,14,FALSE)</f>
        <v>#N/A</v>
      </c>
      <c r="K644" s="44"/>
      <c r="L644" s="100"/>
      <c r="M644" s="101"/>
      <c r="N644" s="79"/>
      <c r="O644" s="102"/>
    </row>
    <row r="645" spans="1:15" s="20" customFormat="1" ht="15" customHeight="1">
      <c r="A645" s="46"/>
      <c r="B645" s="45"/>
      <c r="C645" s="47"/>
      <c r="D645" s="46"/>
      <c r="E645" s="97" t="e">
        <f>+VLOOKUP(D645,POA!$A$3:$AU$103,7,FALSE)</f>
        <v>#N/A</v>
      </c>
      <c r="F645" s="97" t="e">
        <f>+VLOOKUP(D645,POA!$A$3:$AU$103,9,FALSE)</f>
        <v>#N/A</v>
      </c>
      <c r="G645" s="97" t="e">
        <f>+VLOOKUP(D645,POA!$A$3:$AU$103,3,FALSE)</f>
        <v>#N/A</v>
      </c>
      <c r="H645" s="94" t="e">
        <f>+VLOOKUP(D645,POA!$A$3:$AU$103,12,FALSE)</f>
        <v>#N/A</v>
      </c>
      <c r="I645" s="98" t="e">
        <f>+VLOOKUP(D645,POA!$A$3:$AU$103,15,FALSE)</f>
        <v>#N/A</v>
      </c>
      <c r="J645" s="94" t="e">
        <f>+VLOOKUP(D645,POA!$A$3:$AU$103,14,FALSE)</f>
        <v>#N/A</v>
      </c>
      <c r="K645" s="44"/>
      <c r="L645" s="100"/>
      <c r="M645" s="101"/>
      <c r="N645" s="79"/>
      <c r="O645" s="102"/>
    </row>
    <row r="646" spans="1:15" s="20" customFormat="1" ht="15" customHeight="1">
      <c r="A646" s="46"/>
      <c r="B646" s="45"/>
      <c r="C646" s="47"/>
      <c r="D646" s="46"/>
      <c r="E646" s="97" t="e">
        <f>+VLOOKUP(D646,POA!$A$3:$AU$103,7,FALSE)</f>
        <v>#N/A</v>
      </c>
      <c r="F646" s="97" t="e">
        <f>+VLOOKUP(D646,POA!$A$3:$AU$103,9,FALSE)</f>
        <v>#N/A</v>
      </c>
      <c r="G646" s="97" t="e">
        <f>+VLOOKUP(D646,POA!$A$3:$AU$103,3,FALSE)</f>
        <v>#N/A</v>
      </c>
      <c r="H646" s="94" t="e">
        <f>+VLOOKUP(D646,POA!$A$3:$AU$103,12,FALSE)</f>
        <v>#N/A</v>
      </c>
      <c r="I646" s="98" t="e">
        <f>+VLOOKUP(D646,POA!$A$3:$AU$103,15,FALSE)</f>
        <v>#N/A</v>
      </c>
      <c r="J646" s="94" t="e">
        <f>+VLOOKUP(D646,POA!$A$3:$AU$103,14,FALSE)</f>
        <v>#N/A</v>
      </c>
      <c r="K646" s="44"/>
      <c r="L646" s="100"/>
      <c r="M646" s="101"/>
      <c r="N646" s="79"/>
      <c r="O646" s="102"/>
    </row>
    <row r="647" spans="1:15" s="20" customFormat="1" ht="15" customHeight="1">
      <c r="A647" s="46"/>
      <c r="B647" s="45"/>
      <c r="C647" s="47"/>
      <c r="D647" s="46"/>
      <c r="E647" s="97" t="e">
        <f>+VLOOKUP(D647,POA!$A$3:$AU$103,7,FALSE)</f>
        <v>#N/A</v>
      </c>
      <c r="F647" s="97" t="e">
        <f>+VLOOKUP(D647,POA!$A$3:$AU$103,9,FALSE)</f>
        <v>#N/A</v>
      </c>
      <c r="G647" s="97" t="e">
        <f>+VLOOKUP(D647,POA!$A$3:$AU$103,3,FALSE)</f>
        <v>#N/A</v>
      </c>
      <c r="H647" s="94" t="e">
        <f>+VLOOKUP(D647,POA!$A$3:$AU$103,12,FALSE)</f>
        <v>#N/A</v>
      </c>
      <c r="I647" s="98" t="e">
        <f>+VLOOKUP(D647,POA!$A$3:$AU$103,15,FALSE)</f>
        <v>#N/A</v>
      </c>
      <c r="J647" s="94" t="e">
        <f>+VLOOKUP(D647,POA!$A$3:$AU$103,14,FALSE)</f>
        <v>#N/A</v>
      </c>
      <c r="K647" s="44"/>
      <c r="L647" s="100"/>
      <c r="M647" s="101"/>
      <c r="N647" s="79"/>
      <c r="O647" s="102"/>
    </row>
    <row r="648" spans="1:15" s="20" customFormat="1" ht="15" customHeight="1">
      <c r="A648" s="46"/>
      <c r="B648" s="45"/>
      <c r="C648" s="47"/>
      <c r="D648" s="46"/>
      <c r="E648" s="97" t="e">
        <f>+VLOOKUP(D648,POA!$A$3:$AU$103,7,FALSE)</f>
        <v>#N/A</v>
      </c>
      <c r="F648" s="97" t="e">
        <f>+VLOOKUP(D648,POA!$A$3:$AU$103,9,FALSE)</f>
        <v>#N/A</v>
      </c>
      <c r="G648" s="97" t="e">
        <f>+VLOOKUP(D648,POA!$A$3:$AU$103,3,FALSE)</f>
        <v>#N/A</v>
      </c>
      <c r="H648" s="94" t="e">
        <f>+VLOOKUP(D648,POA!$A$3:$AU$103,12,FALSE)</f>
        <v>#N/A</v>
      </c>
      <c r="I648" s="98" t="e">
        <f>+VLOOKUP(D648,POA!$A$3:$AU$103,15,FALSE)</f>
        <v>#N/A</v>
      </c>
      <c r="J648" s="94" t="e">
        <f>+VLOOKUP(D648,POA!$A$3:$AU$103,14,FALSE)</f>
        <v>#N/A</v>
      </c>
      <c r="K648" s="44"/>
      <c r="L648" s="100"/>
      <c r="M648" s="101"/>
      <c r="N648" s="79"/>
      <c r="O648" s="102"/>
    </row>
    <row r="649" spans="1:15" s="20" customFormat="1" ht="15" customHeight="1">
      <c r="A649" s="46"/>
      <c r="B649" s="45"/>
      <c r="C649" s="47"/>
      <c r="D649" s="46"/>
      <c r="E649" s="97" t="e">
        <f>+VLOOKUP(D649,POA!$A$3:$AU$103,7,FALSE)</f>
        <v>#N/A</v>
      </c>
      <c r="F649" s="97" t="e">
        <f>+VLOOKUP(D649,POA!$A$3:$AU$103,9,FALSE)</f>
        <v>#N/A</v>
      </c>
      <c r="G649" s="97" t="e">
        <f>+VLOOKUP(D649,POA!$A$3:$AU$103,3,FALSE)</f>
        <v>#N/A</v>
      </c>
      <c r="H649" s="94" t="e">
        <f>+VLOOKUP(D649,POA!$A$3:$AU$103,12,FALSE)</f>
        <v>#N/A</v>
      </c>
      <c r="I649" s="98" t="e">
        <f>+VLOOKUP(D649,POA!$A$3:$AU$103,15,FALSE)</f>
        <v>#N/A</v>
      </c>
      <c r="J649" s="94" t="e">
        <f>+VLOOKUP(D649,POA!$A$3:$AU$103,14,FALSE)</f>
        <v>#N/A</v>
      </c>
      <c r="K649" s="44"/>
      <c r="L649" s="100"/>
      <c r="M649" s="101"/>
      <c r="N649" s="79"/>
      <c r="O649" s="102"/>
    </row>
    <row r="650" spans="1:15" s="20" customFormat="1" ht="15" customHeight="1">
      <c r="A650" s="46"/>
      <c r="B650" s="45"/>
      <c r="C650" s="47"/>
      <c r="D650" s="46"/>
      <c r="E650" s="97" t="e">
        <f>+VLOOKUP(D650,POA!$A$3:$AU$103,7,FALSE)</f>
        <v>#N/A</v>
      </c>
      <c r="F650" s="97" t="e">
        <f>+VLOOKUP(D650,POA!$A$3:$AU$103,9,FALSE)</f>
        <v>#N/A</v>
      </c>
      <c r="G650" s="97" t="e">
        <f>+VLOOKUP(D650,POA!$A$3:$AU$103,3,FALSE)</f>
        <v>#N/A</v>
      </c>
      <c r="H650" s="94" t="e">
        <f>+VLOOKUP(D650,POA!$A$3:$AU$103,12,FALSE)</f>
        <v>#N/A</v>
      </c>
      <c r="I650" s="98" t="e">
        <f>+VLOOKUP(D650,POA!$A$3:$AU$103,15,FALSE)</f>
        <v>#N/A</v>
      </c>
      <c r="J650" s="94" t="e">
        <f>+VLOOKUP(D650,POA!$A$3:$AU$103,14,FALSE)</f>
        <v>#N/A</v>
      </c>
      <c r="K650" s="44"/>
      <c r="L650" s="100"/>
      <c r="M650" s="101"/>
      <c r="N650" s="79"/>
      <c r="O650" s="102"/>
    </row>
    <row r="651" spans="1:15" s="20" customFormat="1" ht="15" customHeight="1">
      <c r="A651" s="46"/>
      <c r="B651" s="45"/>
      <c r="C651" s="47"/>
      <c r="D651" s="46"/>
      <c r="E651" s="97" t="e">
        <f>+VLOOKUP(D651,POA!$A$3:$AU$103,7,FALSE)</f>
        <v>#N/A</v>
      </c>
      <c r="F651" s="97" t="e">
        <f>+VLOOKUP(D651,POA!$A$3:$AU$103,9,FALSE)</f>
        <v>#N/A</v>
      </c>
      <c r="G651" s="97" t="e">
        <f>+VLOOKUP(D651,POA!$A$3:$AU$103,3,FALSE)</f>
        <v>#N/A</v>
      </c>
      <c r="H651" s="94" t="e">
        <f>+VLOOKUP(D651,POA!$A$3:$AU$103,12,FALSE)</f>
        <v>#N/A</v>
      </c>
      <c r="I651" s="98" t="e">
        <f>+VLOOKUP(D651,POA!$A$3:$AU$103,15,FALSE)</f>
        <v>#N/A</v>
      </c>
      <c r="J651" s="94" t="e">
        <f>+VLOOKUP(D651,POA!$A$3:$AU$103,14,FALSE)</f>
        <v>#N/A</v>
      </c>
      <c r="K651" s="44"/>
      <c r="L651" s="100"/>
      <c r="M651" s="101"/>
      <c r="N651" s="79"/>
      <c r="O651" s="102"/>
    </row>
    <row r="652" spans="1:15" s="20" customFormat="1" ht="15" customHeight="1">
      <c r="A652" s="46"/>
      <c r="B652" s="45"/>
      <c r="C652" s="47"/>
      <c r="D652" s="46"/>
      <c r="E652" s="97" t="e">
        <f>+VLOOKUP(D652,POA!$A$3:$AU$103,7,FALSE)</f>
        <v>#N/A</v>
      </c>
      <c r="F652" s="97" t="e">
        <f>+VLOOKUP(D652,POA!$A$3:$AU$103,9,FALSE)</f>
        <v>#N/A</v>
      </c>
      <c r="G652" s="97" t="e">
        <f>+VLOOKUP(D652,POA!$A$3:$AU$103,3,FALSE)</f>
        <v>#N/A</v>
      </c>
      <c r="H652" s="94" t="e">
        <f>+VLOOKUP(D652,POA!$A$3:$AU$103,12,FALSE)</f>
        <v>#N/A</v>
      </c>
      <c r="I652" s="98" t="e">
        <f>+VLOOKUP(D652,POA!$A$3:$AU$103,15,FALSE)</f>
        <v>#N/A</v>
      </c>
      <c r="J652" s="94" t="e">
        <f>+VLOOKUP(D652,POA!$A$3:$AU$103,14,FALSE)</f>
        <v>#N/A</v>
      </c>
      <c r="K652" s="44"/>
      <c r="L652" s="100"/>
      <c r="M652" s="101"/>
      <c r="N652" s="79"/>
      <c r="O652" s="102"/>
    </row>
    <row r="653" spans="1:15" s="20" customFormat="1" ht="15" customHeight="1">
      <c r="A653" s="46"/>
      <c r="B653" s="45"/>
      <c r="C653" s="47"/>
      <c r="D653" s="46"/>
      <c r="E653" s="97" t="e">
        <f>+VLOOKUP(D653,POA!$A$3:$AU$103,7,FALSE)</f>
        <v>#N/A</v>
      </c>
      <c r="F653" s="97" t="e">
        <f>+VLOOKUP(D653,POA!$A$3:$AU$103,9,FALSE)</f>
        <v>#N/A</v>
      </c>
      <c r="G653" s="97" t="e">
        <f>+VLOOKUP(D653,POA!$A$3:$AU$103,3,FALSE)</f>
        <v>#N/A</v>
      </c>
      <c r="H653" s="94" t="e">
        <f>+VLOOKUP(D653,POA!$A$3:$AU$103,12,FALSE)</f>
        <v>#N/A</v>
      </c>
      <c r="I653" s="98" t="e">
        <f>+VLOOKUP(D653,POA!$A$3:$AU$103,15,FALSE)</f>
        <v>#N/A</v>
      </c>
      <c r="J653" s="94" t="e">
        <f>+VLOOKUP(D653,POA!$A$3:$AU$103,14,FALSE)</f>
        <v>#N/A</v>
      </c>
      <c r="K653" s="44"/>
      <c r="L653" s="100"/>
      <c r="M653" s="101"/>
      <c r="N653" s="79"/>
      <c r="O653" s="102"/>
    </row>
    <row r="654" spans="1:15" s="20" customFormat="1" ht="15" customHeight="1">
      <c r="A654" s="46"/>
      <c r="B654" s="45"/>
      <c r="C654" s="47"/>
      <c r="D654" s="46"/>
      <c r="E654" s="97" t="e">
        <f>+VLOOKUP(D654,POA!$A$3:$AU$103,7,FALSE)</f>
        <v>#N/A</v>
      </c>
      <c r="F654" s="97" t="e">
        <f>+VLOOKUP(D654,POA!$A$3:$AU$103,9,FALSE)</f>
        <v>#N/A</v>
      </c>
      <c r="G654" s="97" t="e">
        <f>+VLOOKUP(D654,POA!$A$3:$AU$103,3,FALSE)</f>
        <v>#N/A</v>
      </c>
      <c r="H654" s="94" t="e">
        <f>+VLOOKUP(D654,POA!$A$3:$AU$103,12,FALSE)</f>
        <v>#N/A</v>
      </c>
      <c r="I654" s="98" t="e">
        <f>+VLOOKUP(D654,POA!$A$3:$AU$103,15,FALSE)</f>
        <v>#N/A</v>
      </c>
      <c r="J654" s="94" t="e">
        <f>+VLOOKUP(D654,POA!$A$3:$AU$103,14,FALSE)</f>
        <v>#N/A</v>
      </c>
      <c r="K654" s="44"/>
      <c r="L654" s="100"/>
      <c r="M654" s="101"/>
      <c r="N654" s="79"/>
      <c r="O654" s="102"/>
    </row>
    <row r="655" spans="1:15" s="20" customFormat="1" ht="15" customHeight="1">
      <c r="A655" s="46"/>
      <c r="B655" s="45"/>
      <c r="C655" s="47"/>
      <c r="D655" s="46"/>
      <c r="E655" s="97" t="e">
        <f>+VLOOKUP(D655,POA!$A$3:$AU$103,7,FALSE)</f>
        <v>#N/A</v>
      </c>
      <c r="F655" s="97" t="e">
        <f>+VLOOKUP(D655,POA!$A$3:$AU$103,9,FALSE)</f>
        <v>#N/A</v>
      </c>
      <c r="G655" s="97" t="e">
        <f>+VLOOKUP(D655,POA!$A$3:$AU$103,3,FALSE)</f>
        <v>#N/A</v>
      </c>
      <c r="H655" s="94" t="e">
        <f>+VLOOKUP(D655,POA!$A$3:$AU$103,12,FALSE)</f>
        <v>#N/A</v>
      </c>
      <c r="I655" s="98" t="e">
        <f>+VLOOKUP(D655,POA!$A$3:$AU$103,15,FALSE)</f>
        <v>#N/A</v>
      </c>
      <c r="J655" s="94" t="e">
        <f>+VLOOKUP(D655,POA!$A$3:$AU$103,14,FALSE)</f>
        <v>#N/A</v>
      </c>
      <c r="K655" s="44"/>
      <c r="L655" s="100"/>
      <c r="M655" s="101"/>
      <c r="N655" s="79"/>
      <c r="O655" s="102"/>
    </row>
    <row r="656" spans="1:15" s="20" customFormat="1" ht="15" customHeight="1">
      <c r="A656" s="46"/>
      <c r="B656" s="45"/>
      <c r="C656" s="47"/>
      <c r="D656" s="46"/>
      <c r="E656" s="97" t="e">
        <f>+VLOOKUP(D656,POA!$A$3:$AU$103,7,FALSE)</f>
        <v>#N/A</v>
      </c>
      <c r="F656" s="97" t="e">
        <f>+VLOOKUP(D656,POA!$A$3:$AU$103,9,FALSE)</f>
        <v>#N/A</v>
      </c>
      <c r="G656" s="97" t="e">
        <f>+VLOOKUP(D656,POA!$A$3:$AU$103,3,FALSE)</f>
        <v>#N/A</v>
      </c>
      <c r="H656" s="94" t="e">
        <f>+VLOOKUP(D656,POA!$A$3:$AU$103,12,FALSE)</f>
        <v>#N/A</v>
      </c>
      <c r="I656" s="98" t="e">
        <f>+VLOOKUP(D656,POA!$A$3:$AU$103,15,FALSE)</f>
        <v>#N/A</v>
      </c>
      <c r="J656" s="94" t="e">
        <f>+VLOOKUP(D656,POA!$A$3:$AU$103,14,FALSE)</f>
        <v>#N/A</v>
      </c>
      <c r="K656" s="44"/>
      <c r="L656" s="100"/>
      <c r="M656" s="101"/>
      <c r="N656" s="79"/>
      <c r="O656" s="102"/>
    </row>
    <row r="657" spans="1:15" s="20" customFormat="1" ht="15" customHeight="1">
      <c r="A657" s="46"/>
      <c r="B657" s="45"/>
      <c r="C657" s="47"/>
      <c r="D657" s="46"/>
      <c r="E657" s="97" t="e">
        <f>+VLOOKUP(D657,POA!$A$3:$AU$103,7,FALSE)</f>
        <v>#N/A</v>
      </c>
      <c r="F657" s="97" t="e">
        <f>+VLOOKUP(D657,POA!$A$3:$AU$103,9,FALSE)</f>
        <v>#N/A</v>
      </c>
      <c r="G657" s="97" t="e">
        <f>+VLOOKUP(D657,POA!$A$3:$AU$103,3,FALSE)</f>
        <v>#N/A</v>
      </c>
      <c r="H657" s="94" t="e">
        <f>+VLOOKUP(D657,POA!$A$3:$AU$103,12,FALSE)</f>
        <v>#N/A</v>
      </c>
      <c r="I657" s="98" t="e">
        <f>+VLOOKUP(D657,POA!$A$3:$AU$103,15,FALSE)</f>
        <v>#N/A</v>
      </c>
      <c r="J657" s="94" t="e">
        <f>+VLOOKUP(D657,POA!$A$3:$AU$103,14,FALSE)</f>
        <v>#N/A</v>
      </c>
      <c r="K657" s="44"/>
      <c r="L657" s="100"/>
      <c r="M657" s="101"/>
      <c r="N657" s="79"/>
      <c r="O657" s="102"/>
    </row>
    <row r="658" spans="1:15" s="20" customFormat="1" ht="15" customHeight="1">
      <c r="A658" s="46"/>
      <c r="B658" s="45"/>
      <c r="C658" s="47"/>
      <c r="D658" s="46"/>
      <c r="E658" s="97" t="e">
        <f>+VLOOKUP(D658,POA!$A$3:$AU$103,7,FALSE)</f>
        <v>#N/A</v>
      </c>
      <c r="F658" s="97" t="e">
        <f>+VLOOKUP(D658,POA!$A$3:$AU$103,9,FALSE)</f>
        <v>#N/A</v>
      </c>
      <c r="G658" s="97" t="e">
        <f>+VLOOKUP(D658,POA!$A$3:$AU$103,3,FALSE)</f>
        <v>#N/A</v>
      </c>
      <c r="H658" s="94" t="e">
        <f>+VLOOKUP(D658,POA!$A$3:$AU$103,12,FALSE)</f>
        <v>#N/A</v>
      </c>
      <c r="I658" s="98" t="e">
        <f>+VLOOKUP(D658,POA!$A$3:$AU$103,15,FALSE)</f>
        <v>#N/A</v>
      </c>
      <c r="J658" s="94" t="e">
        <f>+VLOOKUP(D658,POA!$A$3:$AU$103,14,FALSE)</f>
        <v>#N/A</v>
      </c>
      <c r="K658" s="44"/>
      <c r="L658" s="100"/>
      <c r="M658" s="101"/>
      <c r="N658" s="79"/>
      <c r="O658" s="102"/>
    </row>
    <row r="659" spans="1:15" s="20" customFormat="1" ht="15" customHeight="1">
      <c r="A659" s="46"/>
      <c r="B659" s="45"/>
      <c r="C659" s="47"/>
      <c r="D659" s="46"/>
      <c r="E659" s="97" t="e">
        <f>+VLOOKUP(D659,POA!$A$3:$AU$103,7,FALSE)</f>
        <v>#N/A</v>
      </c>
      <c r="F659" s="97" t="e">
        <f>+VLOOKUP(D659,POA!$A$3:$AU$103,9,FALSE)</f>
        <v>#N/A</v>
      </c>
      <c r="G659" s="97" t="e">
        <f>+VLOOKUP(D659,POA!$A$3:$AU$103,3,FALSE)</f>
        <v>#N/A</v>
      </c>
      <c r="H659" s="94" t="e">
        <f>+VLOOKUP(D659,POA!$A$3:$AU$103,12,FALSE)</f>
        <v>#N/A</v>
      </c>
      <c r="I659" s="98" t="e">
        <f>+VLOOKUP(D659,POA!$A$3:$AU$103,15,FALSE)</f>
        <v>#N/A</v>
      </c>
      <c r="J659" s="94" t="e">
        <f>+VLOOKUP(D659,POA!$A$3:$AU$103,14,FALSE)</f>
        <v>#N/A</v>
      </c>
      <c r="K659" s="44"/>
      <c r="L659" s="100"/>
      <c r="M659" s="101"/>
      <c r="N659" s="79"/>
      <c r="O659" s="102"/>
    </row>
    <row r="660" spans="1:15" s="20" customFormat="1" ht="15" customHeight="1">
      <c r="A660" s="46"/>
      <c r="B660" s="45"/>
      <c r="C660" s="47"/>
      <c r="D660" s="46"/>
      <c r="E660" s="97" t="e">
        <f>+VLOOKUP(D660,POA!$A$3:$AU$103,7,FALSE)</f>
        <v>#N/A</v>
      </c>
      <c r="F660" s="97" t="e">
        <f>+VLOOKUP(D660,POA!$A$3:$AU$103,9,FALSE)</f>
        <v>#N/A</v>
      </c>
      <c r="G660" s="97" t="e">
        <f>+VLOOKUP(D660,POA!$A$3:$AU$103,3,FALSE)</f>
        <v>#N/A</v>
      </c>
      <c r="H660" s="94" t="e">
        <f>+VLOOKUP(D660,POA!$A$3:$AU$103,12,FALSE)</f>
        <v>#N/A</v>
      </c>
      <c r="I660" s="98" t="e">
        <f>+VLOOKUP(D660,POA!$A$3:$AU$103,15,FALSE)</f>
        <v>#N/A</v>
      </c>
      <c r="J660" s="94" t="e">
        <f>+VLOOKUP(D660,POA!$A$3:$AU$103,14,FALSE)</f>
        <v>#N/A</v>
      </c>
      <c r="K660" s="44"/>
      <c r="L660" s="100"/>
      <c r="M660" s="101"/>
      <c r="N660" s="79"/>
      <c r="O660" s="102"/>
    </row>
    <row r="661" spans="1:15" s="20" customFormat="1" ht="15" customHeight="1">
      <c r="A661" s="46"/>
      <c r="B661" s="45"/>
      <c r="C661" s="47"/>
      <c r="D661" s="46"/>
      <c r="E661" s="97" t="e">
        <f>+VLOOKUP(D661,POA!$A$3:$AU$103,7,FALSE)</f>
        <v>#N/A</v>
      </c>
      <c r="F661" s="97" t="e">
        <f>+VLOOKUP(D661,POA!$A$3:$AU$103,9,FALSE)</f>
        <v>#N/A</v>
      </c>
      <c r="G661" s="97" t="e">
        <f>+VLOOKUP(D661,POA!$A$3:$AU$103,3,FALSE)</f>
        <v>#N/A</v>
      </c>
      <c r="H661" s="94" t="e">
        <f>+VLOOKUP(D661,POA!$A$3:$AU$103,12,FALSE)</f>
        <v>#N/A</v>
      </c>
      <c r="I661" s="98" t="e">
        <f>+VLOOKUP(D661,POA!$A$3:$AU$103,15,FALSE)</f>
        <v>#N/A</v>
      </c>
      <c r="J661" s="94" t="e">
        <f>+VLOOKUP(D661,POA!$A$3:$AU$103,14,FALSE)</f>
        <v>#N/A</v>
      </c>
      <c r="K661" s="44"/>
      <c r="L661" s="100"/>
      <c r="M661" s="101"/>
      <c r="N661" s="79"/>
      <c r="O661" s="102"/>
    </row>
    <row r="662" spans="1:15" s="20" customFormat="1" ht="15" customHeight="1">
      <c r="A662" s="46"/>
      <c r="B662" s="45"/>
      <c r="C662" s="47"/>
      <c r="D662" s="46"/>
      <c r="E662" s="97" t="e">
        <f>+VLOOKUP(D662,POA!$A$3:$AU$103,7,FALSE)</f>
        <v>#N/A</v>
      </c>
      <c r="F662" s="97" t="e">
        <f>+VLOOKUP(D662,POA!$A$3:$AU$103,9,FALSE)</f>
        <v>#N/A</v>
      </c>
      <c r="G662" s="97" t="e">
        <f>+VLOOKUP(D662,POA!$A$3:$AU$103,3,FALSE)</f>
        <v>#N/A</v>
      </c>
      <c r="H662" s="94" t="e">
        <f>+VLOOKUP(D662,POA!$A$3:$AU$103,12,FALSE)</f>
        <v>#N/A</v>
      </c>
      <c r="I662" s="98" t="e">
        <f>+VLOOKUP(D662,POA!$A$3:$AU$103,15,FALSE)</f>
        <v>#N/A</v>
      </c>
      <c r="J662" s="94" t="e">
        <f>+VLOOKUP(D662,POA!$A$3:$AU$103,14,FALSE)</f>
        <v>#N/A</v>
      </c>
      <c r="K662" s="44"/>
      <c r="L662" s="100"/>
      <c r="M662" s="101"/>
      <c r="N662" s="79"/>
      <c r="O662" s="102"/>
    </row>
    <row r="663" spans="1:15" s="20" customFormat="1" ht="15" customHeight="1">
      <c r="A663" s="46"/>
      <c r="B663" s="45"/>
      <c r="C663" s="47"/>
      <c r="D663" s="46"/>
      <c r="E663" s="97" t="e">
        <f>+VLOOKUP(D663,POA!$A$3:$AU$103,7,FALSE)</f>
        <v>#N/A</v>
      </c>
      <c r="F663" s="97" t="e">
        <f>+VLOOKUP(D663,POA!$A$3:$AU$103,9,FALSE)</f>
        <v>#N/A</v>
      </c>
      <c r="G663" s="97" t="e">
        <f>+VLOOKUP(D663,POA!$A$3:$AU$103,3,FALSE)</f>
        <v>#N/A</v>
      </c>
      <c r="H663" s="94" t="e">
        <f>+VLOOKUP(D663,POA!$A$3:$AU$103,12,FALSE)</f>
        <v>#N/A</v>
      </c>
      <c r="I663" s="98" t="e">
        <f>+VLOOKUP(D663,POA!$A$3:$AU$103,15,FALSE)</f>
        <v>#N/A</v>
      </c>
      <c r="J663" s="94" t="e">
        <f>+VLOOKUP(D663,POA!$A$3:$AU$103,14,FALSE)</f>
        <v>#N/A</v>
      </c>
      <c r="K663" s="44"/>
      <c r="L663" s="100"/>
      <c r="M663" s="101"/>
      <c r="N663" s="79"/>
      <c r="O663" s="102"/>
    </row>
    <row r="664" spans="1:15" s="20" customFormat="1" ht="15" customHeight="1">
      <c r="A664" s="46"/>
      <c r="B664" s="45"/>
      <c r="C664" s="47"/>
      <c r="D664" s="46"/>
      <c r="E664" s="97" t="e">
        <f>+VLOOKUP(D664,POA!$A$3:$AU$103,7,FALSE)</f>
        <v>#N/A</v>
      </c>
      <c r="F664" s="97" t="e">
        <f>+VLOOKUP(D664,POA!$A$3:$AU$103,9,FALSE)</f>
        <v>#N/A</v>
      </c>
      <c r="G664" s="97" t="e">
        <f>+VLOOKUP(D664,POA!$A$3:$AU$103,3,FALSE)</f>
        <v>#N/A</v>
      </c>
      <c r="H664" s="94" t="e">
        <f>+VLOOKUP(D664,POA!$A$3:$AU$103,12,FALSE)</f>
        <v>#N/A</v>
      </c>
      <c r="I664" s="98" t="e">
        <f>+VLOOKUP(D664,POA!$A$3:$AU$103,15,FALSE)</f>
        <v>#N/A</v>
      </c>
      <c r="J664" s="94" t="e">
        <f>+VLOOKUP(D664,POA!$A$3:$AU$103,14,FALSE)</f>
        <v>#N/A</v>
      </c>
      <c r="K664" s="44"/>
      <c r="L664" s="100"/>
      <c r="M664" s="101"/>
      <c r="N664" s="79"/>
      <c r="O664" s="102"/>
    </row>
    <row r="665" spans="1:15" s="20" customFormat="1" ht="15" customHeight="1">
      <c r="A665" s="46"/>
      <c r="B665" s="45"/>
      <c r="C665" s="47"/>
      <c r="D665" s="46"/>
      <c r="E665" s="97" t="e">
        <f>+VLOOKUP(D665,POA!$A$3:$AU$103,7,FALSE)</f>
        <v>#N/A</v>
      </c>
      <c r="F665" s="97" t="e">
        <f>+VLOOKUP(D665,POA!$A$3:$AU$103,9,FALSE)</f>
        <v>#N/A</v>
      </c>
      <c r="G665" s="97" t="e">
        <f>+VLOOKUP(D665,POA!$A$3:$AU$103,3,FALSE)</f>
        <v>#N/A</v>
      </c>
      <c r="H665" s="94" t="e">
        <f>+VLOOKUP(D665,POA!$A$3:$AU$103,12,FALSE)</f>
        <v>#N/A</v>
      </c>
      <c r="I665" s="98" t="e">
        <f>+VLOOKUP(D665,POA!$A$3:$AU$103,15,FALSE)</f>
        <v>#N/A</v>
      </c>
      <c r="J665" s="94" t="e">
        <f>+VLOOKUP(D665,POA!$A$3:$AU$103,14,FALSE)</f>
        <v>#N/A</v>
      </c>
      <c r="K665" s="44"/>
      <c r="L665" s="100"/>
      <c r="M665" s="101"/>
      <c r="N665" s="79"/>
      <c r="O665" s="102"/>
    </row>
    <row r="666" spans="1:15" s="20" customFormat="1" ht="15" customHeight="1">
      <c r="A666" s="46"/>
      <c r="B666" s="45"/>
      <c r="C666" s="47"/>
      <c r="D666" s="46"/>
      <c r="E666" s="97" t="e">
        <f>+VLOOKUP(D666,POA!$A$3:$AU$103,7,FALSE)</f>
        <v>#N/A</v>
      </c>
      <c r="F666" s="97" t="e">
        <f>+VLOOKUP(D666,POA!$A$3:$AU$103,9,FALSE)</f>
        <v>#N/A</v>
      </c>
      <c r="G666" s="97" t="e">
        <f>+VLOOKUP(D666,POA!$A$3:$AU$103,3,FALSE)</f>
        <v>#N/A</v>
      </c>
      <c r="H666" s="94" t="e">
        <f>+VLOOKUP(D666,POA!$A$3:$AU$103,12,FALSE)</f>
        <v>#N/A</v>
      </c>
      <c r="I666" s="98" t="e">
        <f>+VLOOKUP(D666,POA!$A$3:$AU$103,15,FALSE)</f>
        <v>#N/A</v>
      </c>
      <c r="J666" s="94" t="e">
        <f>+VLOOKUP(D666,POA!$A$3:$AU$103,14,FALSE)</f>
        <v>#N/A</v>
      </c>
      <c r="K666" s="44"/>
      <c r="L666" s="100"/>
      <c r="M666" s="101"/>
      <c r="N666" s="79"/>
      <c r="O666" s="102"/>
    </row>
    <row r="667" spans="1:15" s="20" customFormat="1" ht="15" customHeight="1">
      <c r="A667" s="46"/>
      <c r="B667" s="45"/>
      <c r="C667" s="47"/>
      <c r="D667" s="46"/>
      <c r="E667" s="97" t="e">
        <f>+VLOOKUP(D667,POA!$A$3:$AU$103,7,FALSE)</f>
        <v>#N/A</v>
      </c>
      <c r="F667" s="97" t="e">
        <f>+VLOOKUP(D667,POA!$A$3:$AU$103,9,FALSE)</f>
        <v>#N/A</v>
      </c>
      <c r="G667" s="97" t="e">
        <f>+VLOOKUP(D667,POA!$A$3:$AU$103,3,FALSE)</f>
        <v>#N/A</v>
      </c>
      <c r="H667" s="94" t="e">
        <f>+VLOOKUP(D667,POA!$A$3:$AU$103,12,FALSE)</f>
        <v>#N/A</v>
      </c>
      <c r="I667" s="98" t="e">
        <f>+VLOOKUP(D667,POA!$A$3:$AU$103,15,FALSE)</f>
        <v>#N/A</v>
      </c>
      <c r="J667" s="94" t="e">
        <f>+VLOOKUP(D667,POA!$A$3:$AU$103,14,FALSE)</f>
        <v>#N/A</v>
      </c>
      <c r="K667" s="44"/>
      <c r="L667" s="100"/>
      <c r="M667" s="101"/>
      <c r="N667" s="79"/>
      <c r="O667" s="102"/>
    </row>
    <row r="668" spans="1:15" s="20" customFormat="1" ht="15" customHeight="1">
      <c r="A668" s="46"/>
      <c r="B668" s="45"/>
      <c r="C668" s="47"/>
      <c r="D668" s="46"/>
      <c r="E668" s="97" t="e">
        <f>+VLOOKUP(D668,POA!$A$3:$AU$103,7,FALSE)</f>
        <v>#N/A</v>
      </c>
      <c r="F668" s="97" t="e">
        <f>+VLOOKUP(D668,POA!$A$3:$AU$103,9,FALSE)</f>
        <v>#N/A</v>
      </c>
      <c r="G668" s="97" t="e">
        <f>+VLOOKUP(D668,POA!$A$3:$AU$103,3,FALSE)</f>
        <v>#N/A</v>
      </c>
      <c r="H668" s="94" t="e">
        <f>+VLOOKUP(D668,POA!$A$3:$AU$103,12,FALSE)</f>
        <v>#N/A</v>
      </c>
      <c r="I668" s="98" t="e">
        <f>+VLOOKUP(D668,POA!$A$3:$AU$103,15,FALSE)</f>
        <v>#N/A</v>
      </c>
      <c r="J668" s="94" t="e">
        <f>+VLOOKUP(D668,POA!$A$3:$AU$103,14,FALSE)</f>
        <v>#N/A</v>
      </c>
      <c r="K668" s="44"/>
      <c r="L668" s="100"/>
      <c r="M668" s="101"/>
      <c r="N668" s="79"/>
      <c r="O668" s="102"/>
    </row>
    <row r="669" spans="1:15" s="20" customFormat="1" ht="15" customHeight="1">
      <c r="A669" s="46"/>
      <c r="B669" s="45"/>
      <c r="C669" s="47"/>
      <c r="D669" s="46"/>
      <c r="E669" s="97" t="e">
        <f>+VLOOKUP(D669,POA!$A$3:$AU$103,7,FALSE)</f>
        <v>#N/A</v>
      </c>
      <c r="F669" s="97" t="e">
        <f>+VLOOKUP(D669,POA!$A$3:$AU$103,9,FALSE)</f>
        <v>#N/A</v>
      </c>
      <c r="G669" s="97" t="e">
        <f>+VLOOKUP(D669,POA!$A$3:$AU$103,3,FALSE)</f>
        <v>#N/A</v>
      </c>
      <c r="H669" s="94" t="e">
        <f>+VLOOKUP(D669,POA!$A$3:$AU$103,12,FALSE)</f>
        <v>#N/A</v>
      </c>
      <c r="I669" s="98" t="e">
        <f>+VLOOKUP(D669,POA!$A$3:$AU$103,15,FALSE)</f>
        <v>#N/A</v>
      </c>
      <c r="J669" s="94" t="e">
        <f>+VLOOKUP(D669,POA!$A$3:$AU$103,14,FALSE)</f>
        <v>#N/A</v>
      </c>
      <c r="K669" s="44"/>
      <c r="L669" s="100"/>
      <c r="M669" s="101"/>
      <c r="N669" s="79"/>
      <c r="O669" s="102"/>
    </row>
    <row r="670" spans="1:15" s="20" customFormat="1" ht="15" customHeight="1">
      <c r="A670" s="46"/>
      <c r="B670" s="45"/>
      <c r="C670" s="47"/>
      <c r="D670" s="46"/>
      <c r="E670" s="97" t="e">
        <f>+VLOOKUP(D670,POA!$A$3:$AU$103,7,FALSE)</f>
        <v>#N/A</v>
      </c>
      <c r="F670" s="97" t="e">
        <f>+VLOOKUP(D670,POA!$A$3:$AU$103,9,FALSE)</f>
        <v>#N/A</v>
      </c>
      <c r="G670" s="97" t="e">
        <f>+VLOOKUP(D670,POA!$A$3:$AU$103,3,FALSE)</f>
        <v>#N/A</v>
      </c>
      <c r="H670" s="94" t="e">
        <f>+VLOOKUP(D670,POA!$A$3:$AU$103,12,FALSE)</f>
        <v>#N/A</v>
      </c>
      <c r="I670" s="98" t="e">
        <f>+VLOOKUP(D670,POA!$A$3:$AU$103,15,FALSE)</f>
        <v>#N/A</v>
      </c>
      <c r="J670" s="94" t="e">
        <f>+VLOOKUP(D670,POA!$A$3:$AU$103,14,FALSE)</f>
        <v>#N/A</v>
      </c>
      <c r="K670" s="44"/>
      <c r="L670" s="100"/>
      <c r="M670" s="101"/>
      <c r="N670" s="79"/>
      <c r="O670" s="102"/>
    </row>
    <row r="671" spans="1:15" s="20" customFormat="1" ht="15" customHeight="1">
      <c r="A671" s="46"/>
      <c r="B671" s="45"/>
      <c r="C671" s="47"/>
      <c r="D671" s="46"/>
      <c r="E671" s="97" t="e">
        <f>+VLOOKUP(D671,POA!$A$3:$AU$103,7,FALSE)</f>
        <v>#N/A</v>
      </c>
      <c r="F671" s="97" t="e">
        <f>+VLOOKUP(D671,POA!$A$3:$AU$103,9,FALSE)</f>
        <v>#N/A</v>
      </c>
      <c r="G671" s="97" t="e">
        <f>+VLOOKUP(D671,POA!$A$3:$AU$103,3,FALSE)</f>
        <v>#N/A</v>
      </c>
      <c r="H671" s="94" t="e">
        <f>+VLOOKUP(D671,POA!$A$3:$AU$103,12,FALSE)</f>
        <v>#N/A</v>
      </c>
      <c r="I671" s="98" t="e">
        <f>+VLOOKUP(D671,POA!$A$3:$AU$103,15,FALSE)</f>
        <v>#N/A</v>
      </c>
      <c r="J671" s="94" t="e">
        <f>+VLOOKUP(D671,POA!$A$3:$AU$103,14,FALSE)</f>
        <v>#N/A</v>
      </c>
      <c r="K671" s="44"/>
      <c r="L671" s="100"/>
      <c r="M671" s="101"/>
      <c r="N671" s="79"/>
      <c r="O671" s="102"/>
    </row>
    <row r="672" spans="1:15" s="20" customFormat="1" ht="15" customHeight="1">
      <c r="A672" s="46"/>
      <c r="B672" s="45"/>
      <c r="C672" s="47"/>
      <c r="D672" s="46"/>
      <c r="E672" s="97" t="e">
        <f>+VLOOKUP(D672,POA!$A$3:$AU$103,7,FALSE)</f>
        <v>#N/A</v>
      </c>
      <c r="F672" s="97" t="e">
        <f>+VLOOKUP(D672,POA!$A$3:$AU$103,9,FALSE)</f>
        <v>#N/A</v>
      </c>
      <c r="G672" s="97" t="e">
        <f>+VLOOKUP(D672,POA!$A$3:$AU$103,3,FALSE)</f>
        <v>#N/A</v>
      </c>
      <c r="H672" s="94" t="e">
        <f>+VLOOKUP(D672,POA!$A$3:$AU$103,12,FALSE)</f>
        <v>#N/A</v>
      </c>
      <c r="I672" s="98" t="e">
        <f>+VLOOKUP(D672,POA!$A$3:$AU$103,15,FALSE)</f>
        <v>#N/A</v>
      </c>
      <c r="J672" s="94" t="e">
        <f>+VLOOKUP(D672,POA!$A$3:$AU$103,14,FALSE)</f>
        <v>#N/A</v>
      </c>
      <c r="K672" s="44"/>
      <c r="L672" s="100"/>
      <c r="M672" s="101"/>
      <c r="N672" s="79"/>
      <c r="O672" s="102"/>
    </row>
    <row r="673" spans="1:15" s="20" customFormat="1" ht="15" customHeight="1">
      <c r="A673" s="46"/>
      <c r="B673" s="45"/>
      <c r="C673" s="47"/>
      <c r="D673" s="46"/>
      <c r="E673" s="97" t="e">
        <f>+VLOOKUP(D673,POA!$A$3:$AU$103,7,FALSE)</f>
        <v>#N/A</v>
      </c>
      <c r="F673" s="97" t="e">
        <f>+VLOOKUP(D673,POA!$A$3:$AU$103,9,FALSE)</f>
        <v>#N/A</v>
      </c>
      <c r="G673" s="97" t="e">
        <f>+VLOOKUP(D673,POA!$A$3:$AU$103,3,FALSE)</f>
        <v>#N/A</v>
      </c>
      <c r="H673" s="94" t="e">
        <f>+VLOOKUP(D673,POA!$A$3:$AU$103,12,FALSE)</f>
        <v>#N/A</v>
      </c>
      <c r="I673" s="98" t="e">
        <f>+VLOOKUP(D673,POA!$A$3:$AU$103,15,FALSE)</f>
        <v>#N/A</v>
      </c>
      <c r="J673" s="94" t="e">
        <f>+VLOOKUP(D673,POA!$A$3:$AU$103,14,FALSE)</f>
        <v>#N/A</v>
      </c>
      <c r="K673" s="44"/>
      <c r="L673" s="100"/>
      <c r="M673" s="101"/>
      <c r="N673" s="79"/>
      <c r="O673" s="102"/>
    </row>
    <row r="674" spans="1:15" s="20" customFormat="1" ht="15" customHeight="1">
      <c r="A674" s="46"/>
      <c r="B674" s="45"/>
      <c r="C674" s="47"/>
      <c r="D674" s="46"/>
      <c r="E674" s="97" t="e">
        <f>+VLOOKUP(D674,POA!$A$3:$AU$103,7,FALSE)</f>
        <v>#N/A</v>
      </c>
      <c r="F674" s="97" t="e">
        <f>+VLOOKUP(D674,POA!$A$3:$AU$103,9,FALSE)</f>
        <v>#N/A</v>
      </c>
      <c r="G674" s="97" t="e">
        <f>+VLOOKUP(D674,POA!$A$3:$AU$103,3,FALSE)</f>
        <v>#N/A</v>
      </c>
      <c r="H674" s="94" t="e">
        <f>+VLOOKUP(D674,POA!$A$3:$AU$103,12,FALSE)</f>
        <v>#N/A</v>
      </c>
      <c r="I674" s="98" t="e">
        <f>+VLOOKUP(D674,POA!$A$3:$AU$103,15,FALSE)</f>
        <v>#N/A</v>
      </c>
      <c r="J674" s="94" t="e">
        <f>+VLOOKUP(D674,POA!$A$3:$AU$103,14,FALSE)</f>
        <v>#N/A</v>
      </c>
      <c r="K674" s="44"/>
      <c r="L674" s="100"/>
      <c r="M674" s="101"/>
      <c r="N674" s="79"/>
      <c r="O674" s="102"/>
    </row>
    <row r="675" spans="1:15" s="20" customFormat="1" ht="15" customHeight="1">
      <c r="A675" s="46"/>
      <c r="B675" s="45"/>
      <c r="C675" s="47"/>
      <c r="D675" s="46"/>
      <c r="E675" s="97" t="e">
        <f>+VLOOKUP(D675,POA!$A$3:$AU$103,7,FALSE)</f>
        <v>#N/A</v>
      </c>
      <c r="F675" s="97" t="e">
        <f>+VLOOKUP(D675,POA!$A$3:$AU$103,9,FALSE)</f>
        <v>#N/A</v>
      </c>
      <c r="G675" s="97" t="e">
        <f>+VLOOKUP(D675,POA!$A$3:$AU$103,3,FALSE)</f>
        <v>#N/A</v>
      </c>
      <c r="H675" s="94" t="e">
        <f>+VLOOKUP(D675,POA!$A$3:$AU$103,12,FALSE)</f>
        <v>#N/A</v>
      </c>
      <c r="I675" s="98" t="e">
        <f>+VLOOKUP(D675,POA!$A$3:$AU$103,15,FALSE)</f>
        <v>#N/A</v>
      </c>
      <c r="J675" s="94" t="e">
        <f>+VLOOKUP(D675,POA!$A$3:$AU$103,14,FALSE)</f>
        <v>#N/A</v>
      </c>
      <c r="K675" s="44"/>
      <c r="L675" s="100"/>
      <c r="M675" s="101"/>
      <c r="N675" s="79"/>
      <c r="O675" s="102"/>
    </row>
    <row r="676" spans="1:15" s="20" customFormat="1" ht="15" customHeight="1">
      <c r="A676" s="46"/>
      <c r="B676" s="45"/>
      <c r="C676" s="47"/>
      <c r="D676" s="46"/>
      <c r="E676" s="97" t="e">
        <f>+VLOOKUP(D676,POA!$A$3:$AU$103,7,FALSE)</f>
        <v>#N/A</v>
      </c>
      <c r="F676" s="97" t="e">
        <f>+VLOOKUP(D676,POA!$A$3:$AU$103,9,FALSE)</f>
        <v>#N/A</v>
      </c>
      <c r="G676" s="97" t="e">
        <f>+VLOOKUP(D676,POA!$A$3:$AU$103,3,FALSE)</f>
        <v>#N/A</v>
      </c>
      <c r="H676" s="94" t="e">
        <f>+VLOOKUP(D676,POA!$A$3:$AU$103,12,FALSE)</f>
        <v>#N/A</v>
      </c>
      <c r="I676" s="98" t="e">
        <f>+VLOOKUP(D676,POA!$A$3:$AU$103,15,FALSE)</f>
        <v>#N/A</v>
      </c>
      <c r="J676" s="94" t="e">
        <f>+VLOOKUP(D676,POA!$A$3:$AU$103,14,FALSE)</f>
        <v>#N/A</v>
      </c>
      <c r="K676" s="44"/>
      <c r="L676" s="100"/>
      <c r="M676" s="101"/>
      <c r="N676" s="79"/>
      <c r="O676" s="102"/>
    </row>
    <row r="677" spans="1:15" s="20" customFormat="1" ht="15" customHeight="1">
      <c r="A677" s="46"/>
      <c r="B677" s="45"/>
      <c r="C677" s="47"/>
      <c r="D677" s="46"/>
      <c r="E677" s="97" t="e">
        <f>+VLOOKUP(D677,POA!$A$3:$AU$103,7,FALSE)</f>
        <v>#N/A</v>
      </c>
      <c r="F677" s="97" t="e">
        <f>+VLOOKUP(D677,POA!$A$3:$AU$103,9,FALSE)</f>
        <v>#N/A</v>
      </c>
      <c r="G677" s="97" t="e">
        <f>+VLOOKUP(D677,POA!$A$3:$AU$103,3,FALSE)</f>
        <v>#N/A</v>
      </c>
      <c r="H677" s="94" t="e">
        <f>+VLOOKUP(D677,POA!$A$3:$AU$103,12,FALSE)</f>
        <v>#N/A</v>
      </c>
      <c r="I677" s="98" t="e">
        <f>+VLOOKUP(D677,POA!$A$3:$AU$103,15,FALSE)</f>
        <v>#N/A</v>
      </c>
      <c r="J677" s="94" t="e">
        <f>+VLOOKUP(D677,POA!$A$3:$AU$103,14,FALSE)</f>
        <v>#N/A</v>
      </c>
      <c r="K677" s="44"/>
      <c r="L677" s="100"/>
      <c r="M677" s="101"/>
      <c r="N677" s="79"/>
      <c r="O677" s="102"/>
    </row>
    <row r="678" spans="1:15" s="20" customFormat="1" ht="15" customHeight="1">
      <c r="A678" s="46"/>
      <c r="B678" s="45"/>
      <c r="C678" s="47"/>
      <c r="D678" s="46"/>
      <c r="E678" s="97" t="e">
        <f>+VLOOKUP(D678,POA!$A$3:$AU$103,7,FALSE)</f>
        <v>#N/A</v>
      </c>
      <c r="F678" s="97" t="e">
        <f>+VLOOKUP(D678,POA!$A$3:$AU$103,9,FALSE)</f>
        <v>#N/A</v>
      </c>
      <c r="G678" s="97" t="e">
        <f>+VLOOKUP(D678,POA!$A$3:$AU$103,3,FALSE)</f>
        <v>#N/A</v>
      </c>
      <c r="H678" s="94" t="e">
        <f>+VLOOKUP(D678,POA!$A$3:$AU$103,12,FALSE)</f>
        <v>#N/A</v>
      </c>
      <c r="I678" s="98" t="e">
        <f>+VLOOKUP(D678,POA!$A$3:$AU$103,15,FALSE)</f>
        <v>#N/A</v>
      </c>
      <c r="J678" s="94" t="e">
        <f>+VLOOKUP(D678,POA!$A$3:$AU$103,14,FALSE)</f>
        <v>#N/A</v>
      </c>
      <c r="K678" s="44"/>
      <c r="L678" s="100"/>
      <c r="M678" s="101"/>
      <c r="N678" s="79"/>
      <c r="O678" s="102"/>
    </row>
    <row r="679" spans="1:15" s="20" customFormat="1" ht="15" customHeight="1">
      <c r="A679" s="46"/>
      <c r="B679" s="45"/>
      <c r="C679" s="47"/>
      <c r="D679" s="46"/>
      <c r="E679" s="97" t="e">
        <f>+VLOOKUP(D679,POA!$A$3:$AU$103,7,FALSE)</f>
        <v>#N/A</v>
      </c>
      <c r="F679" s="97" t="e">
        <f>+VLOOKUP(D679,POA!$A$3:$AU$103,9,FALSE)</f>
        <v>#N/A</v>
      </c>
      <c r="G679" s="97" t="e">
        <f>+VLOOKUP(D679,POA!$A$3:$AU$103,3,FALSE)</f>
        <v>#N/A</v>
      </c>
      <c r="H679" s="94" t="e">
        <f>+VLOOKUP(D679,POA!$A$3:$AU$103,12,FALSE)</f>
        <v>#N/A</v>
      </c>
      <c r="I679" s="98" t="e">
        <f>+VLOOKUP(D679,POA!$A$3:$AU$103,15,FALSE)</f>
        <v>#N/A</v>
      </c>
      <c r="J679" s="94" t="e">
        <f>+VLOOKUP(D679,POA!$A$3:$AU$103,14,FALSE)</f>
        <v>#N/A</v>
      </c>
      <c r="K679" s="44"/>
      <c r="L679" s="100"/>
      <c r="M679" s="101"/>
      <c r="N679" s="79"/>
      <c r="O679" s="102"/>
    </row>
    <row r="680" spans="1:15" s="20" customFormat="1" ht="15" customHeight="1">
      <c r="A680" s="46"/>
      <c r="B680" s="45"/>
      <c r="C680" s="47"/>
      <c r="D680" s="46"/>
      <c r="E680" s="97" t="e">
        <f>+VLOOKUP(D680,POA!$A$3:$AU$103,7,FALSE)</f>
        <v>#N/A</v>
      </c>
      <c r="F680" s="97" t="e">
        <f>+VLOOKUP(D680,POA!$A$3:$AU$103,9,FALSE)</f>
        <v>#N/A</v>
      </c>
      <c r="G680" s="97" t="e">
        <f>+VLOOKUP(D680,POA!$A$3:$AU$103,3,FALSE)</f>
        <v>#N/A</v>
      </c>
      <c r="H680" s="94" t="e">
        <f>+VLOOKUP(D680,POA!$A$3:$AU$103,12,FALSE)</f>
        <v>#N/A</v>
      </c>
      <c r="I680" s="98" t="e">
        <f>+VLOOKUP(D680,POA!$A$3:$AU$103,15,FALSE)</f>
        <v>#N/A</v>
      </c>
      <c r="J680" s="94" t="e">
        <f>+VLOOKUP(D680,POA!$A$3:$AU$103,14,FALSE)</f>
        <v>#N/A</v>
      </c>
      <c r="K680" s="44"/>
      <c r="L680" s="100"/>
      <c r="M680" s="101"/>
      <c r="N680" s="79"/>
      <c r="O680" s="102"/>
    </row>
    <row r="681" spans="1:15" s="20" customFormat="1" ht="15" customHeight="1">
      <c r="A681" s="46"/>
      <c r="B681" s="45"/>
      <c r="C681" s="47"/>
      <c r="D681" s="46"/>
      <c r="E681" s="97" t="e">
        <f>+VLOOKUP(D681,POA!$A$3:$AU$103,7,FALSE)</f>
        <v>#N/A</v>
      </c>
      <c r="F681" s="97" t="e">
        <f>+VLOOKUP(D681,POA!$A$3:$AU$103,9,FALSE)</f>
        <v>#N/A</v>
      </c>
      <c r="G681" s="97" t="e">
        <f>+VLOOKUP(D681,POA!$A$3:$AU$103,3,FALSE)</f>
        <v>#N/A</v>
      </c>
      <c r="H681" s="94" t="e">
        <f>+VLOOKUP(D681,POA!$A$3:$AU$103,12,FALSE)</f>
        <v>#N/A</v>
      </c>
      <c r="I681" s="98" t="e">
        <f>+VLOOKUP(D681,POA!$A$3:$AU$103,15,FALSE)</f>
        <v>#N/A</v>
      </c>
      <c r="J681" s="94" t="e">
        <f>+VLOOKUP(D681,POA!$A$3:$AU$103,14,FALSE)</f>
        <v>#N/A</v>
      </c>
      <c r="K681" s="44"/>
      <c r="L681" s="100"/>
      <c r="M681" s="101"/>
      <c r="N681" s="79"/>
      <c r="O681" s="102"/>
    </row>
    <row r="682" spans="1:15" s="20" customFormat="1" ht="15" customHeight="1">
      <c r="A682" s="46"/>
      <c r="B682" s="45"/>
      <c r="C682" s="47"/>
      <c r="D682" s="46"/>
      <c r="E682" s="97" t="e">
        <f>+VLOOKUP(D682,POA!$A$3:$AU$103,7,FALSE)</f>
        <v>#N/A</v>
      </c>
      <c r="F682" s="97" t="e">
        <f>+VLOOKUP(D682,POA!$A$3:$AU$103,9,FALSE)</f>
        <v>#N/A</v>
      </c>
      <c r="G682" s="97" t="e">
        <f>+VLOOKUP(D682,POA!$A$3:$AU$103,3,FALSE)</f>
        <v>#N/A</v>
      </c>
      <c r="H682" s="94" t="e">
        <f>+VLOOKUP(D682,POA!$A$3:$AU$103,12,FALSE)</f>
        <v>#N/A</v>
      </c>
      <c r="I682" s="98" t="e">
        <f>+VLOOKUP(D682,POA!$A$3:$AU$103,15,FALSE)</f>
        <v>#N/A</v>
      </c>
      <c r="J682" s="94" t="e">
        <f>+VLOOKUP(D682,POA!$A$3:$AU$103,14,FALSE)</f>
        <v>#N/A</v>
      </c>
      <c r="K682" s="44"/>
      <c r="L682" s="100"/>
      <c r="M682" s="101"/>
      <c r="N682" s="79"/>
      <c r="O682" s="102"/>
    </row>
    <row r="683" spans="1:15" s="20" customFormat="1" ht="15" customHeight="1">
      <c r="A683" s="46"/>
      <c r="B683" s="45"/>
      <c r="C683" s="47"/>
      <c r="D683" s="46"/>
      <c r="E683" s="97" t="e">
        <f>+VLOOKUP(D683,POA!$A$3:$AU$103,7,FALSE)</f>
        <v>#N/A</v>
      </c>
      <c r="F683" s="97" t="e">
        <f>+VLOOKUP(D683,POA!$A$3:$AU$103,9,FALSE)</f>
        <v>#N/A</v>
      </c>
      <c r="G683" s="97" t="e">
        <f>+VLOOKUP(D683,POA!$A$3:$AU$103,3,FALSE)</f>
        <v>#N/A</v>
      </c>
      <c r="H683" s="94" t="e">
        <f>+VLOOKUP(D683,POA!$A$3:$AU$103,12,FALSE)</f>
        <v>#N/A</v>
      </c>
      <c r="I683" s="98" t="e">
        <f>+VLOOKUP(D683,POA!$A$3:$AU$103,15,FALSE)</f>
        <v>#N/A</v>
      </c>
      <c r="J683" s="94" t="e">
        <f>+VLOOKUP(D683,POA!$A$3:$AU$103,14,FALSE)</f>
        <v>#N/A</v>
      </c>
      <c r="K683" s="44"/>
      <c r="L683" s="100"/>
      <c r="M683" s="101"/>
      <c r="N683" s="79"/>
      <c r="O683" s="102"/>
    </row>
    <row r="684" spans="1:15" s="20" customFormat="1" ht="15" customHeight="1">
      <c r="A684" s="46"/>
      <c r="B684" s="45"/>
      <c r="C684" s="47"/>
      <c r="D684" s="46"/>
      <c r="E684" s="97" t="e">
        <f>+VLOOKUP(D684,POA!$A$3:$AU$103,7,FALSE)</f>
        <v>#N/A</v>
      </c>
      <c r="F684" s="97" t="e">
        <f>+VLOOKUP(D684,POA!$A$3:$AU$103,9,FALSE)</f>
        <v>#N/A</v>
      </c>
      <c r="G684" s="97" t="e">
        <f>+VLOOKUP(D684,POA!$A$3:$AU$103,3,FALSE)</f>
        <v>#N/A</v>
      </c>
      <c r="H684" s="94" t="e">
        <f>+VLOOKUP(D684,POA!$A$3:$AU$103,12,FALSE)</f>
        <v>#N/A</v>
      </c>
      <c r="I684" s="98" t="e">
        <f>+VLOOKUP(D684,POA!$A$3:$AU$103,15,FALSE)</f>
        <v>#N/A</v>
      </c>
      <c r="J684" s="94" t="e">
        <f>+VLOOKUP(D684,POA!$A$3:$AU$103,14,FALSE)</f>
        <v>#N/A</v>
      </c>
      <c r="K684" s="44"/>
      <c r="L684" s="100"/>
      <c r="M684" s="101"/>
      <c r="N684" s="79"/>
      <c r="O684" s="102"/>
    </row>
    <row r="685" spans="1:15" s="20" customFormat="1" ht="15" customHeight="1">
      <c r="A685" s="46"/>
      <c r="B685" s="45"/>
      <c r="C685" s="47"/>
      <c r="D685" s="46"/>
      <c r="E685" s="97" t="e">
        <f>+VLOOKUP(D685,POA!$A$3:$AU$103,7,FALSE)</f>
        <v>#N/A</v>
      </c>
      <c r="F685" s="97" t="e">
        <f>+VLOOKUP(D685,POA!$A$3:$AU$103,9,FALSE)</f>
        <v>#N/A</v>
      </c>
      <c r="G685" s="97" t="e">
        <f>+VLOOKUP(D685,POA!$A$3:$AU$103,3,FALSE)</f>
        <v>#N/A</v>
      </c>
      <c r="H685" s="94" t="e">
        <f>+VLOOKUP(D685,POA!$A$3:$AU$103,12,FALSE)</f>
        <v>#N/A</v>
      </c>
      <c r="I685" s="98" t="e">
        <f>+VLOOKUP(D685,POA!$A$3:$AU$103,15,FALSE)</f>
        <v>#N/A</v>
      </c>
      <c r="J685" s="94" t="e">
        <f>+VLOOKUP(D685,POA!$A$3:$AU$103,14,FALSE)</f>
        <v>#N/A</v>
      </c>
      <c r="K685" s="44"/>
      <c r="L685" s="100"/>
      <c r="M685" s="101"/>
      <c r="N685" s="79"/>
      <c r="O685" s="102"/>
    </row>
    <row r="686" spans="1:15" s="20" customFormat="1" ht="15" customHeight="1">
      <c r="A686" s="46"/>
      <c r="B686" s="45"/>
      <c r="C686" s="47"/>
      <c r="D686" s="46"/>
      <c r="E686" s="97" t="e">
        <f>+VLOOKUP(D686,POA!$A$3:$AU$103,7,FALSE)</f>
        <v>#N/A</v>
      </c>
      <c r="F686" s="97" t="e">
        <f>+VLOOKUP(D686,POA!$A$3:$AU$103,9,FALSE)</f>
        <v>#N/A</v>
      </c>
      <c r="G686" s="97" t="e">
        <f>+VLOOKUP(D686,POA!$A$3:$AU$103,3,FALSE)</f>
        <v>#N/A</v>
      </c>
      <c r="H686" s="94" t="e">
        <f>+VLOOKUP(D686,POA!$A$3:$AU$103,12,FALSE)</f>
        <v>#N/A</v>
      </c>
      <c r="I686" s="98" t="e">
        <f>+VLOOKUP(D686,POA!$A$3:$AU$103,15,FALSE)</f>
        <v>#N/A</v>
      </c>
      <c r="J686" s="94" t="e">
        <f>+VLOOKUP(D686,POA!$A$3:$AU$103,14,FALSE)</f>
        <v>#N/A</v>
      </c>
      <c r="K686" s="44"/>
      <c r="L686" s="100"/>
      <c r="M686" s="101"/>
      <c r="N686" s="79"/>
      <c r="O686" s="102"/>
    </row>
    <row r="687" spans="1:15" s="20" customFormat="1" ht="15" customHeight="1">
      <c r="A687" s="46"/>
      <c r="B687" s="45"/>
      <c r="C687" s="47"/>
      <c r="D687" s="46"/>
      <c r="E687" s="97" t="e">
        <f>+VLOOKUP(D687,POA!$A$3:$AU$103,7,FALSE)</f>
        <v>#N/A</v>
      </c>
      <c r="F687" s="97" t="e">
        <f>+VLOOKUP(D687,POA!$A$3:$AU$103,9,FALSE)</f>
        <v>#N/A</v>
      </c>
      <c r="G687" s="97" t="e">
        <f>+VLOOKUP(D687,POA!$A$3:$AU$103,3,FALSE)</f>
        <v>#N/A</v>
      </c>
      <c r="H687" s="94" t="e">
        <f>+VLOOKUP(D687,POA!$A$3:$AU$103,12,FALSE)</f>
        <v>#N/A</v>
      </c>
      <c r="I687" s="98" t="e">
        <f>+VLOOKUP(D687,POA!$A$3:$AU$103,15,FALSE)</f>
        <v>#N/A</v>
      </c>
      <c r="J687" s="94" t="e">
        <f>+VLOOKUP(D687,POA!$A$3:$AU$103,14,FALSE)</f>
        <v>#N/A</v>
      </c>
      <c r="K687" s="44"/>
      <c r="L687" s="100"/>
      <c r="M687" s="101"/>
      <c r="N687" s="79"/>
      <c r="O687" s="102"/>
    </row>
    <row r="688" spans="1:15" s="20" customFormat="1" ht="15" customHeight="1">
      <c r="A688" s="46"/>
      <c r="B688" s="45"/>
      <c r="C688" s="47"/>
      <c r="D688" s="46"/>
      <c r="E688" s="97" t="e">
        <f>+VLOOKUP(D688,POA!$A$3:$AU$103,7,FALSE)</f>
        <v>#N/A</v>
      </c>
      <c r="F688" s="97" t="e">
        <f>+VLOOKUP(D688,POA!$A$3:$AU$103,9,FALSE)</f>
        <v>#N/A</v>
      </c>
      <c r="G688" s="97" t="e">
        <f>+VLOOKUP(D688,POA!$A$3:$AU$103,3,FALSE)</f>
        <v>#N/A</v>
      </c>
      <c r="H688" s="94" t="e">
        <f>+VLOOKUP(D688,POA!$A$3:$AU$103,12,FALSE)</f>
        <v>#N/A</v>
      </c>
      <c r="I688" s="98" t="e">
        <f>+VLOOKUP(D688,POA!$A$3:$AU$103,15,FALSE)</f>
        <v>#N/A</v>
      </c>
      <c r="J688" s="94" t="e">
        <f>+VLOOKUP(D688,POA!$A$3:$AU$103,14,FALSE)</f>
        <v>#N/A</v>
      </c>
      <c r="K688" s="44"/>
      <c r="L688" s="100"/>
      <c r="M688" s="101"/>
      <c r="N688" s="79"/>
      <c r="O688" s="102"/>
    </row>
    <row r="689" spans="1:15" s="20" customFormat="1" ht="15" customHeight="1">
      <c r="A689" s="46"/>
      <c r="B689" s="45"/>
      <c r="C689" s="47"/>
      <c r="D689" s="46"/>
      <c r="E689" s="97" t="e">
        <f>+VLOOKUP(D689,POA!$A$3:$AU$103,7,FALSE)</f>
        <v>#N/A</v>
      </c>
      <c r="F689" s="97" t="e">
        <f>+VLOOKUP(D689,POA!$A$3:$AU$103,9,FALSE)</f>
        <v>#N/A</v>
      </c>
      <c r="G689" s="97" t="e">
        <f>+VLOOKUP(D689,POA!$A$3:$AU$103,3,FALSE)</f>
        <v>#N/A</v>
      </c>
      <c r="H689" s="94" t="e">
        <f>+VLOOKUP(D689,POA!$A$3:$AU$103,12,FALSE)</f>
        <v>#N/A</v>
      </c>
      <c r="I689" s="98" t="e">
        <f>+VLOOKUP(D689,POA!$A$3:$AU$103,15,FALSE)</f>
        <v>#N/A</v>
      </c>
      <c r="J689" s="94" t="e">
        <f>+VLOOKUP(D689,POA!$A$3:$AU$103,14,FALSE)</f>
        <v>#N/A</v>
      </c>
      <c r="K689" s="44"/>
      <c r="L689" s="100"/>
      <c r="M689" s="101"/>
      <c r="N689" s="79"/>
      <c r="O689" s="102"/>
    </row>
    <row r="690" spans="1:15" s="20" customFormat="1" ht="15" customHeight="1">
      <c r="A690" s="46"/>
      <c r="B690" s="45"/>
      <c r="C690" s="47"/>
      <c r="D690" s="46"/>
      <c r="E690" s="97" t="e">
        <f>+VLOOKUP(D690,POA!$A$3:$AU$103,7,FALSE)</f>
        <v>#N/A</v>
      </c>
      <c r="F690" s="97" t="e">
        <f>+VLOOKUP(D690,POA!$A$3:$AU$103,9,FALSE)</f>
        <v>#N/A</v>
      </c>
      <c r="G690" s="97" t="e">
        <f>+VLOOKUP(D690,POA!$A$3:$AU$103,3,FALSE)</f>
        <v>#N/A</v>
      </c>
      <c r="H690" s="94" t="e">
        <f>+VLOOKUP(D690,POA!$A$3:$AU$103,12,FALSE)</f>
        <v>#N/A</v>
      </c>
      <c r="I690" s="98" t="e">
        <f>+VLOOKUP(D690,POA!$A$3:$AU$103,15,FALSE)</f>
        <v>#N/A</v>
      </c>
      <c r="J690" s="94" t="e">
        <f>+VLOOKUP(D690,POA!$A$3:$AU$103,14,FALSE)</f>
        <v>#N/A</v>
      </c>
      <c r="K690" s="44"/>
      <c r="L690" s="100"/>
      <c r="M690" s="101"/>
      <c r="N690" s="79"/>
      <c r="O690" s="102"/>
    </row>
    <row r="691" spans="1:15" s="20" customFormat="1" ht="15" customHeight="1">
      <c r="A691" s="46"/>
      <c r="B691" s="45"/>
      <c r="C691" s="47"/>
      <c r="D691" s="46"/>
      <c r="E691" s="97" t="e">
        <f>+VLOOKUP(D691,POA!$A$3:$AU$103,7,FALSE)</f>
        <v>#N/A</v>
      </c>
      <c r="F691" s="97" t="e">
        <f>+VLOOKUP(D691,POA!$A$3:$AU$103,9,FALSE)</f>
        <v>#N/A</v>
      </c>
      <c r="G691" s="97" t="e">
        <f>+VLOOKUP(D691,POA!$A$3:$AU$103,3,FALSE)</f>
        <v>#N/A</v>
      </c>
      <c r="H691" s="94" t="e">
        <f>+VLOOKUP(D691,POA!$A$3:$AU$103,12,FALSE)</f>
        <v>#N/A</v>
      </c>
      <c r="I691" s="98" t="e">
        <f>+VLOOKUP(D691,POA!$A$3:$AU$103,15,FALSE)</f>
        <v>#N/A</v>
      </c>
      <c r="J691" s="94" t="e">
        <f>+VLOOKUP(D691,POA!$A$3:$AU$103,14,FALSE)</f>
        <v>#N/A</v>
      </c>
      <c r="K691" s="44"/>
      <c r="L691" s="100"/>
      <c r="M691" s="101"/>
      <c r="N691" s="79"/>
      <c r="O691" s="102"/>
    </row>
    <row r="692" spans="1:15" s="20" customFormat="1" ht="15" customHeight="1">
      <c r="A692" s="46"/>
      <c r="B692" s="45"/>
      <c r="C692" s="47"/>
      <c r="D692" s="46"/>
      <c r="E692" s="97" t="e">
        <f>+VLOOKUP(D692,POA!$A$3:$AU$103,7,FALSE)</f>
        <v>#N/A</v>
      </c>
      <c r="F692" s="97" t="e">
        <f>+VLOOKUP(D692,POA!$A$3:$AU$103,9,FALSE)</f>
        <v>#N/A</v>
      </c>
      <c r="G692" s="97" t="e">
        <f>+VLOOKUP(D692,POA!$A$3:$AU$103,3,FALSE)</f>
        <v>#N/A</v>
      </c>
      <c r="H692" s="94" t="e">
        <f>+VLOOKUP(D692,POA!$A$3:$AU$103,12,FALSE)</f>
        <v>#N/A</v>
      </c>
      <c r="I692" s="98" t="e">
        <f>+VLOOKUP(D692,POA!$A$3:$AU$103,15,FALSE)</f>
        <v>#N/A</v>
      </c>
      <c r="J692" s="94" t="e">
        <f>+VLOOKUP(D692,POA!$A$3:$AU$103,14,FALSE)</f>
        <v>#N/A</v>
      </c>
      <c r="K692" s="44"/>
      <c r="L692" s="100"/>
      <c r="M692" s="101"/>
      <c r="N692" s="79"/>
      <c r="O692" s="102"/>
    </row>
    <row r="693" spans="1:15" s="20" customFormat="1" ht="15" customHeight="1">
      <c r="A693" s="46"/>
      <c r="B693" s="45"/>
      <c r="C693" s="47"/>
      <c r="D693" s="46"/>
      <c r="E693" s="97" t="e">
        <f>+VLOOKUP(D693,POA!$A$3:$AU$103,7,FALSE)</f>
        <v>#N/A</v>
      </c>
      <c r="F693" s="97" t="e">
        <f>+VLOOKUP(D693,POA!$A$3:$AU$103,9,FALSE)</f>
        <v>#N/A</v>
      </c>
      <c r="G693" s="97" t="e">
        <f>+VLOOKUP(D693,POA!$A$3:$AU$103,3,FALSE)</f>
        <v>#N/A</v>
      </c>
      <c r="H693" s="94" t="e">
        <f>+VLOOKUP(D693,POA!$A$3:$AU$103,12,FALSE)</f>
        <v>#N/A</v>
      </c>
      <c r="I693" s="98" t="e">
        <f>+VLOOKUP(D693,POA!$A$3:$AU$103,15,FALSE)</f>
        <v>#N/A</v>
      </c>
      <c r="J693" s="94" t="e">
        <f>+VLOOKUP(D693,POA!$A$3:$AU$103,14,FALSE)</f>
        <v>#N/A</v>
      </c>
      <c r="K693" s="44"/>
      <c r="L693" s="100"/>
      <c r="M693" s="101"/>
      <c r="N693" s="79"/>
      <c r="O693" s="102"/>
    </row>
    <row r="694" spans="1:15" s="20" customFormat="1" ht="15" customHeight="1">
      <c r="A694" s="46"/>
      <c r="B694" s="45"/>
      <c r="C694" s="47"/>
      <c r="D694" s="46"/>
      <c r="E694" s="97" t="e">
        <f>+VLOOKUP(D694,POA!$A$3:$AU$103,7,FALSE)</f>
        <v>#N/A</v>
      </c>
      <c r="F694" s="97" t="e">
        <f>+VLOOKUP(D694,POA!$A$3:$AU$103,9,FALSE)</f>
        <v>#N/A</v>
      </c>
      <c r="G694" s="97" t="e">
        <f>+VLOOKUP(D694,POA!$A$3:$AU$103,3,FALSE)</f>
        <v>#N/A</v>
      </c>
      <c r="H694" s="94" t="e">
        <f>+VLOOKUP(D694,POA!$A$3:$AU$103,12,FALSE)</f>
        <v>#N/A</v>
      </c>
      <c r="I694" s="98" t="e">
        <f>+VLOOKUP(D694,POA!$A$3:$AU$103,15,FALSE)</f>
        <v>#N/A</v>
      </c>
      <c r="J694" s="94" t="e">
        <f>+VLOOKUP(D694,POA!$A$3:$AU$103,14,FALSE)</f>
        <v>#N/A</v>
      </c>
      <c r="K694" s="44"/>
      <c r="L694" s="100"/>
      <c r="M694" s="101"/>
      <c r="N694" s="79"/>
      <c r="O694" s="102"/>
    </row>
    <row r="695" spans="1:15" s="20" customFormat="1" ht="15" customHeight="1">
      <c r="A695" s="46"/>
      <c r="B695" s="45"/>
      <c r="C695" s="47"/>
      <c r="D695" s="46"/>
      <c r="E695" s="97" t="e">
        <f>+VLOOKUP(D695,POA!$A$3:$AU$103,7,FALSE)</f>
        <v>#N/A</v>
      </c>
      <c r="F695" s="97" t="e">
        <f>+VLOOKUP(D695,POA!$A$3:$AU$103,9,FALSE)</f>
        <v>#N/A</v>
      </c>
      <c r="G695" s="97" t="e">
        <f>+VLOOKUP(D695,POA!$A$3:$AU$103,3,FALSE)</f>
        <v>#N/A</v>
      </c>
      <c r="H695" s="94" t="e">
        <f>+VLOOKUP(D695,POA!$A$3:$AU$103,12,FALSE)</f>
        <v>#N/A</v>
      </c>
      <c r="I695" s="98" t="e">
        <f>+VLOOKUP(D695,POA!$A$3:$AU$103,15,FALSE)</f>
        <v>#N/A</v>
      </c>
      <c r="J695" s="94" t="e">
        <f>+VLOOKUP(D695,POA!$A$3:$AU$103,14,FALSE)</f>
        <v>#N/A</v>
      </c>
      <c r="K695" s="44"/>
      <c r="L695" s="100"/>
      <c r="M695" s="101"/>
      <c r="N695" s="79"/>
      <c r="O695" s="102"/>
    </row>
    <row r="696" spans="1:15" s="20" customFormat="1" ht="15" customHeight="1">
      <c r="A696" s="46"/>
      <c r="B696" s="45"/>
      <c r="C696" s="47"/>
      <c r="D696" s="46"/>
      <c r="E696" s="97" t="e">
        <f>+VLOOKUP(D696,POA!$A$3:$AU$103,7,FALSE)</f>
        <v>#N/A</v>
      </c>
      <c r="F696" s="97" t="e">
        <f>+VLOOKUP(D696,POA!$A$3:$AU$103,9,FALSE)</f>
        <v>#N/A</v>
      </c>
      <c r="G696" s="97" t="e">
        <f>+VLOOKUP(D696,POA!$A$3:$AU$103,3,FALSE)</f>
        <v>#N/A</v>
      </c>
      <c r="H696" s="94" t="e">
        <f>+VLOOKUP(D696,POA!$A$3:$AU$103,12,FALSE)</f>
        <v>#N/A</v>
      </c>
      <c r="I696" s="98" t="e">
        <f>+VLOOKUP(D696,POA!$A$3:$AU$103,15,FALSE)</f>
        <v>#N/A</v>
      </c>
      <c r="J696" s="94" t="e">
        <f>+VLOOKUP(D696,POA!$A$3:$AU$103,14,FALSE)</f>
        <v>#N/A</v>
      </c>
      <c r="K696" s="44"/>
      <c r="L696" s="100"/>
      <c r="M696" s="101"/>
      <c r="N696" s="79"/>
      <c r="O696" s="102"/>
    </row>
    <row r="697" spans="1:15" s="20" customFormat="1" ht="15" customHeight="1">
      <c r="A697" s="46"/>
      <c r="B697" s="45"/>
      <c r="C697" s="47"/>
      <c r="D697" s="46"/>
      <c r="E697" s="97" t="e">
        <f>+VLOOKUP(D697,POA!$A$3:$AU$103,7,FALSE)</f>
        <v>#N/A</v>
      </c>
      <c r="F697" s="97" t="e">
        <f>+VLOOKUP(D697,POA!$A$3:$AU$103,9,FALSE)</f>
        <v>#N/A</v>
      </c>
      <c r="G697" s="97" t="e">
        <f>+VLOOKUP(D697,POA!$A$3:$AU$103,3,FALSE)</f>
        <v>#N/A</v>
      </c>
      <c r="H697" s="94" t="e">
        <f>+VLOOKUP(D697,POA!$A$3:$AU$103,12,FALSE)</f>
        <v>#N/A</v>
      </c>
      <c r="I697" s="98" t="e">
        <f>+VLOOKUP(D697,POA!$A$3:$AU$103,15,FALSE)</f>
        <v>#N/A</v>
      </c>
      <c r="J697" s="94" t="e">
        <f>+VLOOKUP(D697,POA!$A$3:$AU$103,14,FALSE)</f>
        <v>#N/A</v>
      </c>
      <c r="K697" s="44"/>
      <c r="L697" s="100"/>
      <c r="M697" s="101"/>
      <c r="N697" s="79"/>
      <c r="O697" s="102"/>
    </row>
    <row r="698" spans="1:15" s="20" customFormat="1" ht="15" customHeight="1">
      <c r="A698" s="46"/>
      <c r="B698" s="45"/>
      <c r="C698" s="47"/>
      <c r="D698" s="46"/>
      <c r="E698" s="97" t="e">
        <f>+VLOOKUP(D698,POA!$A$3:$AU$103,7,FALSE)</f>
        <v>#N/A</v>
      </c>
      <c r="F698" s="97" t="e">
        <f>+VLOOKUP(D698,POA!$A$3:$AU$103,9,FALSE)</f>
        <v>#N/A</v>
      </c>
      <c r="G698" s="97" t="e">
        <f>+VLOOKUP(D698,POA!$A$3:$AU$103,3,FALSE)</f>
        <v>#N/A</v>
      </c>
      <c r="H698" s="94" t="e">
        <f>+VLOOKUP(D698,POA!$A$3:$AU$103,12,FALSE)</f>
        <v>#N/A</v>
      </c>
      <c r="I698" s="98" t="e">
        <f>+VLOOKUP(D698,POA!$A$3:$AU$103,15,FALSE)</f>
        <v>#N/A</v>
      </c>
      <c r="J698" s="94" t="e">
        <f>+VLOOKUP(D698,POA!$A$3:$AU$103,14,FALSE)</f>
        <v>#N/A</v>
      </c>
      <c r="K698" s="44"/>
      <c r="L698" s="100"/>
      <c r="M698" s="101"/>
      <c r="N698" s="79"/>
      <c r="O698" s="102"/>
    </row>
    <row r="699" spans="1:15" s="20" customFormat="1" ht="15" customHeight="1">
      <c r="A699" s="46"/>
      <c r="B699" s="45"/>
      <c r="C699" s="47"/>
      <c r="D699" s="46"/>
      <c r="E699" s="97" t="e">
        <f>+VLOOKUP(D699,POA!$A$3:$AU$103,7,FALSE)</f>
        <v>#N/A</v>
      </c>
      <c r="F699" s="97" t="e">
        <f>+VLOOKUP(D699,POA!$A$3:$AU$103,9,FALSE)</f>
        <v>#N/A</v>
      </c>
      <c r="G699" s="97" t="e">
        <f>+VLOOKUP(D699,POA!$A$3:$AU$103,3,FALSE)</f>
        <v>#N/A</v>
      </c>
      <c r="H699" s="94" t="e">
        <f>+VLOOKUP(D699,POA!$A$3:$AU$103,12,FALSE)</f>
        <v>#N/A</v>
      </c>
      <c r="I699" s="98" t="e">
        <f>+VLOOKUP(D699,POA!$A$3:$AU$103,15,FALSE)</f>
        <v>#N/A</v>
      </c>
      <c r="J699" s="94" t="e">
        <f>+VLOOKUP(D699,POA!$A$3:$AU$103,14,FALSE)</f>
        <v>#N/A</v>
      </c>
      <c r="K699" s="44"/>
      <c r="L699" s="100"/>
      <c r="M699" s="101"/>
      <c r="N699" s="79"/>
      <c r="O699" s="102"/>
    </row>
    <row r="700" spans="1:15" s="20" customFormat="1" ht="15" customHeight="1">
      <c r="A700" s="46"/>
      <c r="B700" s="45"/>
      <c r="C700" s="47"/>
      <c r="D700" s="46"/>
      <c r="E700" s="97" t="e">
        <f>+VLOOKUP(D700,POA!$A$3:$AU$103,7,FALSE)</f>
        <v>#N/A</v>
      </c>
      <c r="F700" s="97" t="e">
        <f>+VLOOKUP(D700,POA!$A$3:$AU$103,9,FALSE)</f>
        <v>#N/A</v>
      </c>
      <c r="G700" s="97" t="e">
        <f>+VLOOKUP(D700,POA!$A$3:$AU$103,3,FALSE)</f>
        <v>#N/A</v>
      </c>
      <c r="H700" s="94" t="e">
        <f>+VLOOKUP(D700,POA!$A$3:$AU$103,12,FALSE)</f>
        <v>#N/A</v>
      </c>
      <c r="I700" s="98" t="e">
        <f>+VLOOKUP(D700,POA!$A$3:$AU$103,15,FALSE)</f>
        <v>#N/A</v>
      </c>
      <c r="J700" s="94" t="e">
        <f>+VLOOKUP(D700,POA!$A$3:$AU$103,14,FALSE)</f>
        <v>#N/A</v>
      </c>
      <c r="K700" s="44"/>
      <c r="L700" s="100"/>
      <c r="M700" s="101"/>
      <c r="N700" s="79"/>
      <c r="O700" s="102"/>
    </row>
    <row r="701" spans="1:15" s="20" customFormat="1" ht="15" customHeight="1">
      <c r="A701" s="46"/>
      <c r="B701" s="45"/>
      <c r="C701" s="47"/>
      <c r="D701" s="46"/>
      <c r="E701" s="97" t="e">
        <f>+VLOOKUP(D701,POA!$A$3:$AU$103,7,FALSE)</f>
        <v>#N/A</v>
      </c>
      <c r="F701" s="97" t="e">
        <f>+VLOOKUP(D701,POA!$A$3:$AU$103,9,FALSE)</f>
        <v>#N/A</v>
      </c>
      <c r="G701" s="97" t="e">
        <f>+VLOOKUP(D701,POA!$A$3:$AU$103,3,FALSE)</f>
        <v>#N/A</v>
      </c>
      <c r="H701" s="94" t="e">
        <f>+VLOOKUP(D701,POA!$A$3:$AU$103,12,FALSE)</f>
        <v>#N/A</v>
      </c>
      <c r="I701" s="98" t="e">
        <f>+VLOOKUP(D701,POA!$A$3:$AU$103,15,FALSE)</f>
        <v>#N/A</v>
      </c>
      <c r="J701" s="94" t="e">
        <f>+VLOOKUP(D701,POA!$A$3:$AU$103,14,FALSE)</f>
        <v>#N/A</v>
      </c>
      <c r="K701" s="44"/>
      <c r="L701" s="100"/>
      <c r="M701" s="101"/>
      <c r="N701" s="79"/>
      <c r="O701" s="102"/>
    </row>
    <row r="702" spans="1:15" s="20" customFormat="1" ht="15" customHeight="1">
      <c r="A702" s="46"/>
      <c r="B702" s="45"/>
      <c r="C702" s="47"/>
      <c r="D702" s="46"/>
      <c r="E702" s="97" t="e">
        <f>+VLOOKUP(D702,POA!$A$3:$AU$103,7,FALSE)</f>
        <v>#N/A</v>
      </c>
      <c r="F702" s="97" t="e">
        <f>+VLOOKUP(D702,POA!$A$3:$AU$103,9,FALSE)</f>
        <v>#N/A</v>
      </c>
      <c r="G702" s="97" t="e">
        <f>+VLOOKUP(D702,POA!$A$3:$AU$103,3,FALSE)</f>
        <v>#N/A</v>
      </c>
      <c r="H702" s="94" t="e">
        <f>+VLOOKUP(D702,POA!$A$3:$AU$103,12,FALSE)</f>
        <v>#N/A</v>
      </c>
      <c r="I702" s="98" t="e">
        <f>+VLOOKUP(D702,POA!$A$3:$AU$103,15,FALSE)</f>
        <v>#N/A</v>
      </c>
      <c r="J702" s="94" t="e">
        <f>+VLOOKUP(D702,POA!$A$3:$AU$103,14,FALSE)</f>
        <v>#N/A</v>
      </c>
      <c r="K702" s="44"/>
      <c r="L702" s="100"/>
      <c r="M702" s="101"/>
      <c r="N702" s="79"/>
      <c r="O702" s="102"/>
    </row>
    <row r="703" spans="1:15" s="20" customFormat="1" ht="15" customHeight="1">
      <c r="A703" s="46"/>
      <c r="B703" s="45"/>
      <c r="C703" s="47"/>
      <c r="D703" s="46"/>
      <c r="E703" s="97" t="e">
        <f>+VLOOKUP(D703,POA!$A$3:$AU$103,7,FALSE)</f>
        <v>#N/A</v>
      </c>
      <c r="F703" s="97" t="e">
        <f>+VLOOKUP(D703,POA!$A$3:$AU$103,9,FALSE)</f>
        <v>#N/A</v>
      </c>
      <c r="G703" s="97" t="e">
        <f>+VLOOKUP(D703,POA!$A$3:$AU$103,3,FALSE)</f>
        <v>#N/A</v>
      </c>
      <c r="H703" s="94" t="e">
        <f>+VLOOKUP(D703,POA!$A$3:$AU$103,12,FALSE)</f>
        <v>#N/A</v>
      </c>
      <c r="I703" s="98" t="e">
        <f>+VLOOKUP(D703,POA!$A$3:$AU$103,15,FALSE)</f>
        <v>#N/A</v>
      </c>
      <c r="J703" s="94" t="e">
        <f>+VLOOKUP(D703,POA!$A$3:$AU$103,14,FALSE)</f>
        <v>#N/A</v>
      </c>
      <c r="K703" s="44"/>
      <c r="L703" s="100"/>
      <c r="M703" s="101"/>
      <c r="N703" s="79"/>
      <c r="O703" s="102"/>
    </row>
    <row r="704" spans="1:15" s="20" customFormat="1" ht="15" customHeight="1">
      <c r="A704" s="46"/>
      <c r="B704" s="45"/>
      <c r="C704" s="47"/>
      <c r="D704" s="46"/>
      <c r="E704" s="97" t="e">
        <f>+VLOOKUP(D704,POA!$A$3:$AU$103,7,FALSE)</f>
        <v>#N/A</v>
      </c>
      <c r="F704" s="97" t="e">
        <f>+VLOOKUP(D704,POA!$A$3:$AU$103,9,FALSE)</f>
        <v>#N/A</v>
      </c>
      <c r="G704" s="97" t="e">
        <f>+VLOOKUP(D704,POA!$A$3:$AU$103,3,FALSE)</f>
        <v>#N/A</v>
      </c>
      <c r="H704" s="94" t="e">
        <f>+VLOOKUP(D704,POA!$A$3:$AU$103,12,FALSE)</f>
        <v>#N/A</v>
      </c>
      <c r="I704" s="98" t="e">
        <f>+VLOOKUP(D704,POA!$A$3:$AU$103,15,FALSE)</f>
        <v>#N/A</v>
      </c>
      <c r="J704" s="94" t="e">
        <f>+VLOOKUP(D704,POA!$A$3:$AU$103,14,FALSE)</f>
        <v>#N/A</v>
      </c>
      <c r="K704" s="44"/>
      <c r="L704" s="100"/>
      <c r="M704" s="101"/>
      <c r="N704" s="79"/>
      <c r="O704" s="102"/>
    </row>
    <row r="705" spans="1:15" s="20" customFormat="1" ht="15" customHeight="1">
      <c r="A705" s="46"/>
      <c r="B705" s="45"/>
      <c r="C705" s="47"/>
      <c r="D705" s="46"/>
      <c r="E705" s="97" t="e">
        <f>+VLOOKUP(D705,POA!$A$3:$AU$103,7,FALSE)</f>
        <v>#N/A</v>
      </c>
      <c r="F705" s="97" t="e">
        <f>+VLOOKUP(D705,POA!$A$3:$AU$103,9,FALSE)</f>
        <v>#N/A</v>
      </c>
      <c r="G705" s="97" t="e">
        <f>+VLOOKUP(D705,POA!$A$3:$AU$103,3,FALSE)</f>
        <v>#N/A</v>
      </c>
      <c r="H705" s="94" t="e">
        <f>+VLOOKUP(D705,POA!$A$3:$AU$103,12,FALSE)</f>
        <v>#N/A</v>
      </c>
      <c r="I705" s="98" t="e">
        <f>+VLOOKUP(D705,POA!$A$3:$AU$103,15,FALSE)</f>
        <v>#N/A</v>
      </c>
      <c r="J705" s="94" t="e">
        <f>+VLOOKUP(D705,POA!$A$3:$AU$103,14,FALSE)</f>
        <v>#N/A</v>
      </c>
      <c r="K705" s="44"/>
      <c r="L705" s="100"/>
      <c r="M705" s="101"/>
      <c r="N705" s="79"/>
      <c r="O705" s="102"/>
    </row>
    <row r="706" spans="1:15" s="20" customFormat="1" ht="15" customHeight="1">
      <c r="A706" s="46"/>
      <c r="B706" s="45"/>
      <c r="C706" s="47"/>
      <c r="D706" s="46"/>
      <c r="E706" s="97" t="e">
        <f>+VLOOKUP(D706,POA!$A$3:$AU$103,7,FALSE)</f>
        <v>#N/A</v>
      </c>
      <c r="F706" s="97" t="e">
        <f>+VLOOKUP(D706,POA!$A$3:$AU$103,9,FALSE)</f>
        <v>#N/A</v>
      </c>
      <c r="G706" s="97" t="e">
        <f>+VLOOKUP(D706,POA!$A$3:$AU$103,3,FALSE)</f>
        <v>#N/A</v>
      </c>
      <c r="H706" s="94" t="e">
        <f>+VLOOKUP(D706,POA!$A$3:$AU$103,12,FALSE)</f>
        <v>#N/A</v>
      </c>
      <c r="I706" s="98" t="e">
        <f>+VLOOKUP(D706,POA!$A$3:$AU$103,15,FALSE)</f>
        <v>#N/A</v>
      </c>
      <c r="J706" s="94" t="e">
        <f>+VLOOKUP(D706,POA!$A$3:$AU$103,14,FALSE)</f>
        <v>#N/A</v>
      </c>
      <c r="K706" s="44"/>
      <c r="L706" s="100"/>
      <c r="M706" s="101"/>
      <c r="N706" s="79"/>
      <c r="O706" s="102"/>
    </row>
    <row r="707" spans="1:15" s="20" customFormat="1" ht="15" customHeight="1">
      <c r="A707" s="46"/>
      <c r="B707" s="45"/>
      <c r="C707" s="47"/>
      <c r="D707" s="46"/>
      <c r="E707" s="97" t="e">
        <f>+VLOOKUP(D707,POA!$A$3:$AU$103,7,FALSE)</f>
        <v>#N/A</v>
      </c>
      <c r="F707" s="97" t="e">
        <f>+VLOOKUP(D707,POA!$A$3:$AU$103,9,FALSE)</f>
        <v>#N/A</v>
      </c>
      <c r="G707" s="97" t="e">
        <f>+VLOOKUP(D707,POA!$A$3:$AU$103,3,FALSE)</f>
        <v>#N/A</v>
      </c>
      <c r="H707" s="94" t="e">
        <f>+VLOOKUP(D707,POA!$A$3:$AU$103,12,FALSE)</f>
        <v>#N/A</v>
      </c>
      <c r="I707" s="98" t="e">
        <f>+VLOOKUP(D707,POA!$A$3:$AU$103,15,FALSE)</f>
        <v>#N/A</v>
      </c>
      <c r="J707" s="94" t="e">
        <f>+VLOOKUP(D707,POA!$A$3:$AU$103,14,FALSE)</f>
        <v>#N/A</v>
      </c>
      <c r="K707" s="44"/>
      <c r="L707" s="100"/>
      <c r="M707" s="101"/>
      <c r="N707" s="79"/>
      <c r="O707" s="102"/>
    </row>
    <row r="708" spans="1:15" s="20" customFormat="1" ht="15" customHeight="1">
      <c r="A708" s="46"/>
      <c r="B708" s="45"/>
      <c r="C708" s="47"/>
      <c r="D708" s="46"/>
      <c r="E708" s="97" t="e">
        <f>+VLOOKUP(D708,POA!$A$3:$AU$103,7,FALSE)</f>
        <v>#N/A</v>
      </c>
      <c r="F708" s="97" t="e">
        <f>+VLOOKUP(D708,POA!$A$3:$AU$103,9,FALSE)</f>
        <v>#N/A</v>
      </c>
      <c r="G708" s="97" t="e">
        <f>+VLOOKUP(D708,POA!$A$3:$AU$103,3,FALSE)</f>
        <v>#N/A</v>
      </c>
      <c r="H708" s="94" t="e">
        <f>+VLOOKUP(D708,POA!$A$3:$AU$103,12,FALSE)</f>
        <v>#N/A</v>
      </c>
      <c r="I708" s="98" t="e">
        <f>+VLOOKUP(D708,POA!$A$3:$AU$103,15,FALSE)</f>
        <v>#N/A</v>
      </c>
      <c r="J708" s="94" t="e">
        <f>+VLOOKUP(D708,POA!$A$3:$AU$103,14,FALSE)</f>
        <v>#N/A</v>
      </c>
      <c r="K708" s="44"/>
      <c r="L708" s="100"/>
      <c r="M708" s="101"/>
      <c r="N708" s="79"/>
      <c r="O708" s="102"/>
    </row>
    <row r="709" spans="1:15" s="20" customFormat="1" ht="15" customHeight="1">
      <c r="A709" s="46"/>
      <c r="B709" s="45"/>
      <c r="C709" s="47"/>
      <c r="D709" s="46"/>
      <c r="E709" s="97" t="e">
        <f>+VLOOKUP(D709,POA!$A$3:$AU$103,7,FALSE)</f>
        <v>#N/A</v>
      </c>
      <c r="F709" s="97" t="e">
        <f>+VLOOKUP(D709,POA!$A$3:$AU$103,9,FALSE)</f>
        <v>#N/A</v>
      </c>
      <c r="G709" s="97" t="e">
        <f>+VLOOKUP(D709,POA!$A$3:$AU$103,3,FALSE)</f>
        <v>#N/A</v>
      </c>
      <c r="H709" s="94" t="e">
        <f>+VLOOKUP(D709,POA!$A$3:$AU$103,12,FALSE)</f>
        <v>#N/A</v>
      </c>
      <c r="I709" s="98" t="e">
        <f>+VLOOKUP(D709,POA!$A$3:$AU$103,15,FALSE)</f>
        <v>#N/A</v>
      </c>
      <c r="J709" s="94" t="e">
        <f>+VLOOKUP(D709,POA!$A$3:$AU$103,14,FALSE)</f>
        <v>#N/A</v>
      </c>
      <c r="K709" s="44"/>
      <c r="L709" s="100"/>
      <c r="M709" s="101"/>
      <c r="N709" s="79"/>
      <c r="O709" s="102"/>
    </row>
    <row r="710" spans="1:15" s="20" customFormat="1" ht="15" customHeight="1">
      <c r="A710" s="46"/>
      <c r="B710" s="45"/>
      <c r="C710" s="47"/>
      <c r="D710" s="46"/>
      <c r="E710" s="97" t="e">
        <f>+VLOOKUP(D710,POA!$A$3:$AU$103,7,FALSE)</f>
        <v>#N/A</v>
      </c>
      <c r="F710" s="97" t="e">
        <f>+VLOOKUP(D710,POA!$A$3:$AU$103,9,FALSE)</f>
        <v>#N/A</v>
      </c>
      <c r="G710" s="97" t="e">
        <f>+VLOOKUP(D710,POA!$A$3:$AU$103,3,FALSE)</f>
        <v>#N/A</v>
      </c>
      <c r="H710" s="94" t="e">
        <f>+VLOOKUP(D710,POA!$A$3:$AU$103,12,FALSE)</f>
        <v>#N/A</v>
      </c>
      <c r="I710" s="98" t="e">
        <f>+VLOOKUP(D710,POA!$A$3:$AU$103,15,FALSE)</f>
        <v>#N/A</v>
      </c>
      <c r="J710" s="94" t="e">
        <f>+VLOOKUP(D710,POA!$A$3:$AU$103,14,FALSE)</f>
        <v>#N/A</v>
      </c>
      <c r="K710" s="44"/>
      <c r="L710" s="100"/>
      <c r="M710" s="101"/>
      <c r="N710" s="79"/>
      <c r="O710" s="102"/>
    </row>
    <row r="711" spans="1:15" s="20" customFormat="1" ht="15" customHeight="1">
      <c r="A711" s="46"/>
      <c r="B711" s="45"/>
      <c r="C711" s="47"/>
      <c r="D711" s="46"/>
      <c r="E711" s="97" t="e">
        <f>+VLOOKUP(D711,POA!$A$3:$AU$103,7,FALSE)</f>
        <v>#N/A</v>
      </c>
      <c r="F711" s="97" t="e">
        <f>+VLOOKUP(D711,POA!$A$3:$AU$103,9,FALSE)</f>
        <v>#N/A</v>
      </c>
      <c r="G711" s="97" t="e">
        <f>+VLOOKUP(D711,POA!$A$3:$AU$103,3,FALSE)</f>
        <v>#N/A</v>
      </c>
      <c r="H711" s="94" t="e">
        <f>+VLOOKUP(D711,POA!$A$3:$AU$103,12,FALSE)</f>
        <v>#N/A</v>
      </c>
      <c r="I711" s="98" t="e">
        <f>+VLOOKUP(D711,POA!$A$3:$AU$103,15,FALSE)</f>
        <v>#N/A</v>
      </c>
      <c r="J711" s="94" t="e">
        <f>+VLOOKUP(D711,POA!$A$3:$AU$103,14,FALSE)</f>
        <v>#N/A</v>
      </c>
      <c r="K711" s="44"/>
      <c r="L711" s="100"/>
      <c r="M711" s="101"/>
      <c r="N711" s="79"/>
      <c r="O711" s="102"/>
    </row>
    <row r="712" spans="1:15" s="20" customFormat="1" ht="15" customHeight="1">
      <c r="A712" s="46"/>
      <c r="B712" s="45"/>
      <c r="C712" s="47"/>
      <c r="D712" s="46"/>
      <c r="E712" s="97" t="e">
        <f>+VLOOKUP(D712,POA!$A$3:$AU$103,7,FALSE)</f>
        <v>#N/A</v>
      </c>
      <c r="F712" s="97" t="e">
        <f>+VLOOKUP(D712,POA!$A$3:$AU$103,9,FALSE)</f>
        <v>#N/A</v>
      </c>
      <c r="G712" s="97" t="e">
        <f>+VLOOKUP(D712,POA!$A$3:$AU$103,3,FALSE)</f>
        <v>#N/A</v>
      </c>
      <c r="H712" s="94" t="e">
        <f>+VLOOKUP(D712,POA!$A$3:$AU$103,12,FALSE)</f>
        <v>#N/A</v>
      </c>
      <c r="I712" s="98" t="e">
        <f>+VLOOKUP(D712,POA!$A$3:$AU$103,15,FALSE)</f>
        <v>#N/A</v>
      </c>
      <c r="J712" s="94" t="e">
        <f>+VLOOKUP(D712,POA!$A$3:$AU$103,14,FALSE)</f>
        <v>#N/A</v>
      </c>
      <c r="K712" s="44"/>
      <c r="L712" s="100"/>
      <c r="M712" s="101"/>
      <c r="N712" s="79"/>
      <c r="O712" s="102"/>
    </row>
    <row r="713" spans="1:15" s="20" customFormat="1" ht="15" customHeight="1">
      <c r="A713" s="46"/>
      <c r="B713" s="45"/>
      <c r="C713" s="47"/>
      <c r="D713" s="46"/>
      <c r="E713" s="97" t="e">
        <f>+VLOOKUP(D713,POA!$A$3:$AU$103,7,FALSE)</f>
        <v>#N/A</v>
      </c>
      <c r="F713" s="97" t="e">
        <f>+VLOOKUP(D713,POA!$A$3:$AU$103,9,FALSE)</f>
        <v>#N/A</v>
      </c>
      <c r="G713" s="97" t="e">
        <f>+VLOOKUP(D713,POA!$A$3:$AU$103,3,FALSE)</f>
        <v>#N/A</v>
      </c>
      <c r="H713" s="94" t="e">
        <f>+VLOOKUP(D713,POA!$A$3:$AU$103,12,FALSE)</f>
        <v>#N/A</v>
      </c>
      <c r="I713" s="98" t="e">
        <f>+VLOOKUP(D713,POA!$A$3:$AU$103,15,FALSE)</f>
        <v>#N/A</v>
      </c>
      <c r="J713" s="94" t="e">
        <f>+VLOOKUP(D713,POA!$A$3:$AU$103,14,FALSE)</f>
        <v>#N/A</v>
      </c>
      <c r="K713" s="44"/>
      <c r="L713" s="100"/>
      <c r="M713" s="101"/>
      <c r="N713" s="79"/>
      <c r="O713" s="102"/>
    </row>
    <row r="714" spans="1:15" s="20" customFormat="1" ht="15" customHeight="1">
      <c r="A714" s="46"/>
      <c r="B714" s="45"/>
      <c r="C714" s="47"/>
      <c r="D714" s="46"/>
      <c r="E714" s="97" t="e">
        <f>+VLOOKUP(D714,POA!$A$3:$AU$103,7,FALSE)</f>
        <v>#N/A</v>
      </c>
      <c r="F714" s="97" t="e">
        <f>+VLOOKUP(D714,POA!$A$3:$AU$103,9,FALSE)</f>
        <v>#N/A</v>
      </c>
      <c r="G714" s="97" t="e">
        <f>+VLOOKUP(D714,POA!$A$3:$AU$103,3,FALSE)</f>
        <v>#N/A</v>
      </c>
      <c r="H714" s="94" t="e">
        <f>+VLOOKUP(D714,POA!$A$3:$AU$103,12,FALSE)</f>
        <v>#N/A</v>
      </c>
      <c r="I714" s="98" t="e">
        <f>+VLOOKUP(D714,POA!$A$3:$AU$103,15,FALSE)</f>
        <v>#N/A</v>
      </c>
      <c r="J714" s="94" t="e">
        <f>+VLOOKUP(D714,POA!$A$3:$AU$103,14,FALSE)</f>
        <v>#N/A</v>
      </c>
      <c r="K714" s="44"/>
      <c r="L714" s="100"/>
      <c r="M714" s="101"/>
      <c r="N714" s="79"/>
      <c r="O714" s="102"/>
    </row>
    <row r="715" spans="1:15" s="20" customFormat="1" ht="15" customHeight="1">
      <c r="A715" s="46"/>
      <c r="B715" s="45"/>
      <c r="C715" s="47"/>
      <c r="D715" s="46"/>
      <c r="E715" s="97" t="e">
        <f>+VLOOKUP(D715,POA!$A$3:$AU$103,7,FALSE)</f>
        <v>#N/A</v>
      </c>
      <c r="F715" s="97" t="e">
        <f>+VLOOKUP(D715,POA!$A$3:$AU$103,9,FALSE)</f>
        <v>#N/A</v>
      </c>
      <c r="G715" s="97" t="e">
        <f>+VLOOKUP(D715,POA!$A$3:$AU$103,3,FALSE)</f>
        <v>#N/A</v>
      </c>
      <c r="H715" s="94" t="e">
        <f>+VLOOKUP(D715,POA!$A$3:$AU$103,12,FALSE)</f>
        <v>#N/A</v>
      </c>
      <c r="I715" s="98" t="e">
        <f>+VLOOKUP(D715,POA!$A$3:$AU$103,15,FALSE)</f>
        <v>#N/A</v>
      </c>
      <c r="J715" s="94" t="e">
        <f>+VLOOKUP(D715,POA!$A$3:$AU$103,14,FALSE)</f>
        <v>#N/A</v>
      </c>
      <c r="K715" s="44"/>
      <c r="L715" s="100"/>
      <c r="M715" s="101"/>
      <c r="N715" s="79"/>
      <c r="O715" s="102"/>
    </row>
    <row r="716" spans="1:15" s="20" customFormat="1" ht="15" customHeight="1">
      <c r="A716" s="46"/>
      <c r="B716" s="45"/>
      <c r="C716" s="47"/>
      <c r="D716" s="46"/>
      <c r="E716" s="97" t="e">
        <f>+VLOOKUP(D716,POA!$A$3:$AU$103,7,FALSE)</f>
        <v>#N/A</v>
      </c>
      <c r="F716" s="97" t="e">
        <f>+VLOOKUP(D716,POA!$A$3:$AU$103,9,FALSE)</f>
        <v>#N/A</v>
      </c>
      <c r="G716" s="97" t="e">
        <f>+VLOOKUP(D716,POA!$A$3:$AU$103,3,FALSE)</f>
        <v>#N/A</v>
      </c>
      <c r="H716" s="94" t="e">
        <f>+VLOOKUP(D716,POA!$A$3:$AU$103,12,FALSE)</f>
        <v>#N/A</v>
      </c>
      <c r="I716" s="98" t="e">
        <f>+VLOOKUP(D716,POA!$A$3:$AU$103,15,FALSE)</f>
        <v>#N/A</v>
      </c>
      <c r="J716" s="94" t="e">
        <f>+VLOOKUP(D716,POA!$A$3:$AU$103,14,FALSE)</f>
        <v>#N/A</v>
      </c>
      <c r="K716" s="44"/>
      <c r="L716" s="100"/>
      <c r="M716" s="101"/>
      <c r="N716" s="79"/>
      <c r="O716" s="102"/>
    </row>
    <row r="717" spans="1:15" s="20" customFormat="1" ht="15" customHeight="1">
      <c r="A717" s="46"/>
      <c r="B717" s="45"/>
      <c r="C717" s="47"/>
      <c r="D717" s="46"/>
      <c r="E717" s="97" t="e">
        <f>+VLOOKUP(D717,POA!$A$3:$AU$103,7,FALSE)</f>
        <v>#N/A</v>
      </c>
      <c r="F717" s="97" t="e">
        <f>+VLOOKUP(D717,POA!$A$3:$AU$103,9,FALSE)</f>
        <v>#N/A</v>
      </c>
      <c r="G717" s="97" t="e">
        <f>+VLOOKUP(D717,POA!$A$3:$AU$103,3,FALSE)</f>
        <v>#N/A</v>
      </c>
      <c r="H717" s="94" t="e">
        <f>+VLOOKUP(D717,POA!$A$3:$AU$103,12,FALSE)</f>
        <v>#N/A</v>
      </c>
      <c r="I717" s="98" t="e">
        <f>+VLOOKUP(D717,POA!$A$3:$AU$103,15,FALSE)</f>
        <v>#N/A</v>
      </c>
      <c r="J717" s="94" t="e">
        <f>+VLOOKUP(D717,POA!$A$3:$AU$103,14,FALSE)</f>
        <v>#N/A</v>
      </c>
      <c r="K717" s="44"/>
      <c r="L717" s="100"/>
      <c r="M717" s="101"/>
      <c r="N717" s="79"/>
      <c r="O717" s="102"/>
    </row>
    <row r="718" spans="1:15" s="20" customFormat="1" ht="15" customHeight="1">
      <c r="A718" s="46"/>
      <c r="B718" s="45"/>
      <c r="C718" s="47"/>
      <c r="D718" s="46"/>
      <c r="E718" s="97" t="e">
        <f>+VLOOKUP(D718,POA!$A$3:$AU$103,7,FALSE)</f>
        <v>#N/A</v>
      </c>
      <c r="F718" s="97" t="e">
        <f>+VLOOKUP(D718,POA!$A$3:$AU$103,9,FALSE)</f>
        <v>#N/A</v>
      </c>
      <c r="G718" s="97" t="e">
        <f>+VLOOKUP(D718,POA!$A$3:$AU$103,3,FALSE)</f>
        <v>#N/A</v>
      </c>
      <c r="H718" s="94" t="e">
        <f>+VLOOKUP(D718,POA!$A$3:$AU$103,12,FALSE)</f>
        <v>#N/A</v>
      </c>
      <c r="I718" s="98" t="e">
        <f>+VLOOKUP(D718,POA!$A$3:$AU$103,15,FALSE)</f>
        <v>#N/A</v>
      </c>
      <c r="J718" s="94" t="e">
        <f>+VLOOKUP(D718,POA!$A$3:$AU$103,14,FALSE)</f>
        <v>#N/A</v>
      </c>
      <c r="K718" s="44"/>
      <c r="L718" s="100"/>
      <c r="M718" s="101"/>
      <c r="N718" s="79"/>
      <c r="O718" s="102"/>
    </row>
    <row r="719" spans="1:15" s="20" customFormat="1" ht="15" customHeight="1">
      <c r="A719" s="46"/>
      <c r="B719" s="45"/>
      <c r="C719" s="47"/>
      <c r="D719" s="46"/>
      <c r="E719" s="97" t="e">
        <f>+VLOOKUP(D719,POA!$A$3:$AU$103,7,FALSE)</f>
        <v>#N/A</v>
      </c>
      <c r="F719" s="97" t="e">
        <f>+VLOOKUP(D719,POA!$A$3:$AU$103,9,FALSE)</f>
        <v>#N/A</v>
      </c>
      <c r="G719" s="97" t="e">
        <f>+VLOOKUP(D719,POA!$A$3:$AU$103,3,FALSE)</f>
        <v>#N/A</v>
      </c>
      <c r="H719" s="94" t="e">
        <f>+VLOOKUP(D719,POA!$A$3:$AU$103,12,FALSE)</f>
        <v>#N/A</v>
      </c>
      <c r="I719" s="98" t="e">
        <f>+VLOOKUP(D719,POA!$A$3:$AU$103,15,FALSE)</f>
        <v>#N/A</v>
      </c>
      <c r="J719" s="94" t="e">
        <f>+VLOOKUP(D719,POA!$A$3:$AU$103,14,FALSE)</f>
        <v>#N/A</v>
      </c>
      <c r="K719" s="44"/>
      <c r="L719" s="100"/>
      <c r="M719" s="101"/>
      <c r="N719" s="79"/>
      <c r="O719" s="102"/>
    </row>
    <row r="720" spans="1:15" s="20" customFormat="1" ht="15" customHeight="1">
      <c r="A720" s="46"/>
      <c r="B720" s="45"/>
      <c r="C720" s="47"/>
      <c r="D720" s="46"/>
      <c r="E720" s="97" t="e">
        <f>+VLOOKUP(D720,POA!$A$3:$AU$103,7,FALSE)</f>
        <v>#N/A</v>
      </c>
      <c r="F720" s="97" t="e">
        <f>+VLOOKUP(D720,POA!$A$3:$AU$103,9,FALSE)</f>
        <v>#N/A</v>
      </c>
      <c r="G720" s="97" t="e">
        <f>+VLOOKUP(D720,POA!$A$3:$AU$103,3,FALSE)</f>
        <v>#N/A</v>
      </c>
      <c r="H720" s="94" t="e">
        <f>+VLOOKUP(D720,POA!$A$3:$AU$103,12,FALSE)</f>
        <v>#N/A</v>
      </c>
      <c r="I720" s="98" t="e">
        <f>+VLOOKUP(D720,POA!$A$3:$AU$103,15,FALSE)</f>
        <v>#N/A</v>
      </c>
      <c r="J720" s="94" t="e">
        <f>+VLOOKUP(D720,POA!$A$3:$AU$103,14,FALSE)</f>
        <v>#N/A</v>
      </c>
      <c r="K720" s="44"/>
      <c r="L720" s="100"/>
      <c r="M720" s="101"/>
      <c r="N720" s="79"/>
      <c r="O720" s="102"/>
    </row>
    <row r="721" spans="1:15" s="20" customFormat="1" ht="15" customHeight="1">
      <c r="A721" s="46"/>
      <c r="B721" s="45"/>
      <c r="C721" s="47"/>
      <c r="D721" s="46"/>
      <c r="E721" s="97" t="e">
        <f>+VLOOKUP(D721,POA!$A$3:$AU$103,7,FALSE)</f>
        <v>#N/A</v>
      </c>
      <c r="F721" s="97" t="e">
        <f>+VLOOKUP(D721,POA!$A$3:$AU$103,9,FALSE)</f>
        <v>#N/A</v>
      </c>
      <c r="G721" s="97" t="e">
        <f>+VLOOKUP(D721,POA!$A$3:$AU$103,3,FALSE)</f>
        <v>#N/A</v>
      </c>
      <c r="H721" s="94" t="e">
        <f>+VLOOKUP(D721,POA!$A$3:$AU$103,12,FALSE)</f>
        <v>#N/A</v>
      </c>
      <c r="I721" s="98" t="e">
        <f>+VLOOKUP(D721,POA!$A$3:$AU$103,15,FALSE)</f>
        <v>#N/A</v>
      </c>
      <c r="J721" s="94" t="e">
        <f>+VLOOKUP(D721,POA!$A$3:$AU$103,14,FALSE)</f>
        <v>#N/A</v>
      </c>
      <c r="K721" s="44"/>
      <c r="L721" s="100"/>
      <c r="M721" s="101"/>
      <c r="N721" s="79"/>
      <c r="O721" s="102"/>
    </row>
    <row r="722" spans="1:15" s="20" customFormat="1" ht="15" customHeight="1">
      <c r="A722" s="46"/>
      <c r="B722" s="45"/>
      <c r="C722" s="47"/>
      <c r="D722" s="46"/>
      <c r="E722" s="97" t="e">
        <f>+VLOOKUP(D722,POA!$A$3:$AU$103,7,FALSE)</f>
        <v>#N/A</v>
      </c>
      <c r="F722" s="97" t="e">
        <f>+VLOOKUP(D722,POA!$A$3:$AU$103,9,FALSE)</f>
        <v>#N/A</v>
      </c>
      <c r="G722" s="97" t="e">
        <f>+VLOOKUP(D722,POA!$A$3:$AU$103,3,FALSE)</f>
        <v>#N/A</v>
      </c>
      <c r="H722" s="94" t="e">
        <f>+VLOOKUP(D722,POA!$A$3:$AU$103,12,FALSE)</f>
        <v>#N/A</v>
      </c>
      <c r="I722" s="98" t="e">
        <f>+VLOOKUP(D722,POA!$A$3:$AU$103,15,FALSE)</f>
        <v>#N/A</v>
      </c>
      <c r="J722" s="94" t="e">
        <f>+VLOOKUP(D722,POA!$A$3:$AU$103,14,FALSE)</f>
        <v>#N/A</v>
      </c>
      <c r="K722" s="44"/>
      <c r="L722" s="100"/>
      <c r="M722" s="101"/>
      <c r="N722" s="79"/>
      <c r="O722" s="102"/>
    </row>
    <row r="723" spans="1:15" s="20" customFormat="1" ht="15" customHeight="1">
      <c r="A723" s="46"/>
      <c r="B723" s="45"/>
      <c r="C723" s="47"/>
      <c r="D723" s="46"/>
      <c r="E723" s="97" t="e">
        <f>+VLOOKUP(D723,POA!$A$3:$AU$103,7,FALSE)</f>
        <v>#N/A</v>
      </c>
      <c r="F723" s="97" t="e">
        <f>+VLOOKUP(D723,POA!$A$3:$AU$103,9,FALSE)</f>
        <v>#N/A</v>
      </c>
      <c r="G723" s="97" t="e">
        <f>+VLOOKUP(D723,POA!$A$3:$AU$103,3,FALSE)</f>
        <v>#N/A</v>
      </c>
      <c r="H723" s="94" t="e">
        <f>+VLOOKUP(D723,POA!$A$3:$AU$103,12,FALSE)</f>
        <v>#N/A</v>
      </c>
      <c r="I723" s="98" t="e">
        <f>+VLOOKUP(D723,POA!$A$3:$AU$103,15,FALSE)</f>
        <v>#N/A</v>
      </c>
      <c r="J723" s="94" t="e">
        <f>+VLOOKUP(D723,POA!$A$3:$AU$103,14,FALSE)</f>
        <v>#N/A</v>
      </c>
      <c r="K723" s="44"/>
      <c r="L723" s="100"/>
      <c r="M723" s="101"/>
      <c r="N723" s="79"/>
      <c r="O723" s="102"/>
    </row>
    <row r="724" spans="1:15" s="20" customFormat="1" ht="15" customHeight="1">
      <c r="A724" s="46"/>
      <c r="B724" s="45"/>
      <c r="C724" s="47"/>
      <c r="D724" s="46"/>
      <c r="E724" s="97" t="e">
        <f>+VLOOKUP(D724,POA!$A$3:$AU$103,7,FALSE)</f>
        <v>#N/A</v>
      </c>
      <c r="F724" s="97" t="e">
        <f>+VLOOKUP(D724,POA!$A$3:$AU$103,9,FALSE)</f>
        <v>#N/A</v>
      </c>
      <c r="G724" s="97" t="e">
        <f>+VLOOKUP(D724,POA!$A$3:$AU$103,3,FALSE)</f>
        <v>#N/A</v>
      </c>
      <c r="H724" s="94" t="e">
        <f>+VLOOKUP(D724,POA!$A$3:$AU$103,12,FALSE)</f>
        <v>#N/A</v>
      </c>
      <c r="I724" s="98" t="e">
        <f>+VLOOKUP(D724,POA!$A$3:$AU$103,15,FALSE)</f>
        <v>#N/A</v>
      </c>
      <c r="J724" s="94" t="e">
        <f>+VLOOKUP(D724,POA!$A$3:$AU$103,14,FALSE)</f>
        <v>#N/A</v>
      </c>
      <c r="K724" s="44"/>
      <c r="L724" s="100"/>
      <c r="M724" s="101"/>
      <c r="N724" s="79"/>
      <c r="O724" s="102"/>
    </row>
    <row r="725" spans="1:15" s="20" customFormat="1" ht="15" customHeight="1">
      <c r="A725" s="46"/>
      <c r="B725" s="45"/>
      <c r="C725" s="47"/>
      <c r="D725" s="46"/>
      <c r="E725" s="97" t="e">
        <f>+VLOOKUP(D725,POA!$A$3:$AU$103,7,FALSE)</f>
        <v>#N/A</v>
      </c>
      <c r="F725" s="97" t="e">
        <f>+VLOOKUP(D725,POA!$A$3:$AU$103,9,FALSE)</f>
        <v>#N/A</v>
      </c>
      <c r="G725" s="97" t="e">
        <f>+VLOOKUP(D725,POA!$A$3:$AU$103,3,FALSE)</f>
        <v>#N/A</v>
      </c>
      <c r="H725" s="94" t="e">
        <f>+VLOOKUP(D725,POA!$A$3:$AU$103,12,FALSE)</f>
        <v>#N/A</v>
      </c>
      <c r="I725" s="98" t="e">
        <f>+VLOOKUP(D725,POA!$A$3:$AU$103,15,FALSE)</f>
        <v>#N/A</v>
      </c>
      <c r="J725" s="94" t="e">
        <f>+VLOOKUP(D725,POA!$A$3:$AU$103,14,FALSE)</f>
        <v>#N/A</v>
      </c>
      <c r="K725" s="44"/>
      <c r="L725" s="100"/>
      <c r="M725" s="101"/>
      <c r="N725" s="79"/>
      <c r="O725" s="102"/>
    </row>
    <row r="726" spans="1:15" s="20" customFormat="1" ht="15" customHeight="1">
      <c r="A726" s="46"/>
      <c r="B726" s="45"/>
      <c r="C726" s="47"/>
      <c r="D726" s="46"/>
      <c r="E726" s="97" t="e">
        <f>+VLOOKUP(D726,POA!$A$3:$AU$103,7,FALSE)</f>
        <v>#N/A</v>
      </c>
      <c r="F726" s="97" t="e">
        <f>+VLOOKUP(D726,POA!$A$3:$AU$103,9,FALSE)</f>
        <v>#N/A</v>
      </c>
      <c r="G726" s="97" t="e">
        <f>+VLOOKUP(D726,POA!$A$3:$AU$103,3,FALSE)</f>
        <v>#N/A</v>
      </c>
      <c r="H726" s="94" t="e">
        <f>+VLOOKUP(D726,POA!$A$3:$AU$103,12,FALSE)</f>
        <v>#N/A</v>
      </c>
      <c r="I726" s="98" t="e">
        <f>+VLOOKUP(D726,POA!$A$3:$AU$103,15,FALSE)</f>
        <v>#N/A</v>
      </c>
      <c r="J726" s="94" t="e">
        <f>+VLOOKUP(D726,POA!$A$3:$AU$103,14,FALSE)</f>
        <v>#N/A</v>
      </c>
      <c r="K726" s="44"/>
      <c r="L726" s="100"/>
      <c r="M726" s="101"/>
      <c r="N726" s="79"/>
      <c r="O726" s="102"/>
    </row>
    <row r="727" spans="1:15" s="20" customFormat="1" ht="15" customHeight="1">
      <c r="A727" s="46"/>
      <c r="B727" s="45"/>
      <c r="C727" s="47"/>
      <c r="D727" s="46"/>
      <c r="E727" s="97" t="e">
        <f>+VLOOKUP(D727,POA!$A$3:$AU$103,7,FALSE)</f>
        <v>#N/A</v>
      </c>
      <c r="F727" s="97" t="e">
        <f>+VLOOKUP(D727,POA!$A$3:$AU$103,9,FALSE)</f>
        <v>#N/A</v>
      </c>
      <c r="G727" s="97" t="e">
        <f>+VLOOKUP(D727,POA!$A$3:$AU$103,3,FALSE)</f>
        <v>#N/A</v>
      </c>
      <c r="H727" s="94" t="e">
        <f>+VLOOKUP(D727,POA!$A$3:$AU$103,12,FALSE)</f>
        <v>#N/A</v>
      </c>
      <c r="I727" s="98" t="e">
        <f>+VLOOKUP(D727,POA!$A$3:$AU$103,15,FALSE)</f>
        <v>#N/A</v>
      </c>
      <c r="J727" s="94" t="e">
        <f>+VLOOKUP(D727,POA!$A$3:$AU$103,14,FALSE)</f>
        <v>#N/A</v>
      </c>
      <c r="K727" s="44"/>
      <c r="L727" s="100"/>
      <c r="M727" s="101"/>
      <c r="N727" s="79"/>
      <c r="O727" s="102"/>
    </row>
    <row r="728" spans="1:15" s="20" customFormat="1" ht="15" customHeight="1">
      <c r="A728" s="46"/>
      <c r="B728" s="45"/>
      <c r="C728" s="47"/>
      <c r="D728" s="46"/>
      <c r="E728" s="97" t="e">
        <f>+VLOOKUP(D728,POA!$A$3:$AU$103,7,FALSE)</f>
        <v>#N/A</v>
      </c>
      <c r="F728" s="97" t="e">
        <f>+VLOOKUP(D728,POA!$A$3:$AU$103,9,FALSE)</f>
        <v>#N/A</v>
      </c>
      <c r="G728" s="97" t="e">
        <f>+VLOOKUP(D728,POA!$A$3:$AU$103,3,FALSE)</f>
        <v>#N/A</v>
      </c>
      <c r="H728" s="94" t="e">
        <f>+VLOOKUP(D728,POA!$A$3:$AU$103,12,FALSE)</f>
        <v>#N/A</v>
      </c>
      <c r="I728" s="98" t="e">
        <f>+VLOOKUP(D728,POA!$A$3:$AU$103,15,FALSE)</f>
        <v>#N/A</v>
      </c>
      <c r="J728" s="94" t="e">
        <f>+VLOOKUP(D728,POA!$A$3:$AU$103,14,FALSE)</f>
        <v>#N/A</v>
      </c>
      <c r="K728" s="44"/>
      <c r="L728" s="100"/>
      <c r="M728" s="101"/>
      <c r="N728" s="79"/>
      <c r="O728" s="102"/>
    </row>
    <row r="729" spans="1:15" s="20" customFormat="1" ht="15" customHeight="1">
      <c r="A729" s="46"/>
      <c r="B729" s="45"/>
      <c r="C729" s="47"/>
      <c r="D729" s="46"/>
      <c r="E729" s="97" t="e">
        <f>+VLOOKUP(D729,POA!$A$3:$AU$103,7,FALSE)</f>
        <v>#N/A</v>
      </c>
      <c r="F729" s="97" t="e">
        <f>+VLOOKUP(D729,POA!$A$3:$AU$103,9,FALSE)</f>
        <v>#N/A</v>
      </c>
      <c r="G729" s="97" t="e">
        <f>+VLOOKUP(D729,POA!$A$3:$AU$103,3,FALSE)</f>
        <v>#N/A</v>
      </c>
      <c r="H729" s="94" t="e">
        <f>+VLOOKUP(D729,POA!$A$3:$AU$103,12,FALSE)</f>
        <v>#N/A</v>
      </c>
      <c r="I729" s="98" t="e">
        <f>+VLOOKUP(D729,POA!$A$3:$AU$103,15,FALSE)</f>
        <v>#N/A</v>
      </c>
      <c r="J729" s="94" t="e">
        <f>+VLOOKUP(D729,POA!$A$3:$AU$103,14,FALSE)</f>
        <v>#N/A</v>
      </c>
      <c r="K729" s="44"/>
      <c r="L729" s="100"/>
      <c r="M729" s="101"/>
      <c r="N729" s="79"/>
      <c r="O729" s="102"/>
    </row>
    <row r="730" spans="1:15" s="20" customFormat="1" ht="15" customHeight="1">
      <c r="A730" s="46"/>
      <c r="B730" s="45"/>
      <c r="C730" s="47"/>
      <c r="D730" s="46"/>
      <c r="E730" s="97" t="e">
        <f>+VLOOKUP(D730,POA!$A$3:$AU$103,7,FALSE)</f>
        <v>#N/A</v>
      </c>
      <c r="F730" s="97" t="e">
        <f>+VLOOKUP(D730,POA!$A$3:$AU$103,9,FALSE)</f>
        <v>#N/A</v>
      </c>
      <c r="G730" s="97" t="e">
        <f>+VLOOKUP(D730,POA!$A$3:$AU$103,3,FALSE)</f>
        <v>#N/A</v>
      </c>
      <c r="H730" s="94" t="e">
        <f>+VLOOKUP(D730,POA!$A$3:$AU$103,12,FALSE)</f>
        <v>#N/A</v>
      </c>
      <c r="I730" s="98" t="e">
        <f>+VLOOKUP(D730,POA!$A$3:$AU$103,15,FALSE)</f>
        <v>#N/A</v>
      </c>
      <c r="J730" s="94" t="e">
        <f>+VLOOKUP(D730,POA!$A$3:$AU$103,14,FALSE)</f>
        <v>#N/A</v>
      </c>
      <c r="K730" s="44"/>
      <c r="L730" s="100"/>
      <c r="M730" s="101"/>
      <c r="N730" s="79"/>
      <c r="O730" s="102"/>
    </row>
    <row r="731" spans="1:15" s="20" customFormat="1" ht="15" customHeight="1">
      <c r="A731" s="46"/>
      <c r="B731" s="45"/>
      <c r="C731" s="47"/>
      <c r="D731" s="46"/>
      <c r="E731" s="97" t="e">
        <f>+VLOOKUP(D731,POA!$A$3:$AU$103,7,FALSE)</f>
        <v>#N/A</v>
      </c>
      <c r="F731" s="97" t="e">
        <f>+VLOOKUP(D731,POA!$A$3:$AU$103,9,FALSE)</f>
        <v>#N/A</v>
      </c>
      <c r="G731" s="97" t="e">
        <f>+VLOOKUP(D731,POA!$A$3:$AU$103,3,FALSE)</f>
        <v>#N/A</v>
      </c>
      <c r="H731" s="94" t="e">
        <f>+VLOOKUP(D731,POA!$A$3:$AU$103,12,FALSE)</f>
        <v>#N/A</v>
      </c>
      <c r="I731" s="98" t="e">
        <f>+VLOOKUP(D731,POA!$A$3:$AU$103,15,FALSE)</f>
        <v>#N/A</v>
      </c>
      <c r="J731" s="94" t="e">
        <f>+VLOOKUP(D731,POA!$A$3:$AU$103,14,FALSE)</f>
        <v>#N/A</v>
      </c>
      <c r="K731" s="44"/>
      <c r="L731" s="100"/>
      <c r="M731" s="101"/>
      <c r="N731" s="79"/>
      <c r="O731" s="102"/>
    </row>
    <row r="732" spans="1:15" s="20" customFormat="1" ht="15" customHeight="1">
      <c r="A732" s="46"/>
      <c r="B732" s="45"/>
      <c r="C732" s="47"/>
      <c r="D732" s="46"/>
      <c r="E732" s="97" t="e">
        <f>+VLOOKUP(D732,POA!$A$3:$AU$103,7,FALSE)</f>
        <v>#N/A</v>
      </c>
      <c r="F732" s="97" t="e">
        <f>+VLOOKUP(D732,POA!$A$3:$AU$103,9,FALSE)</f>
        <v>#N/A</v>
      </c>
      <c r="G732" s="97" t="e">
        <f>+VLOOKUP(D732,POA!$A$3:$AU$103,3,FALSE)</f>
        <v>#N/A</v>
      </c>
      <c r="H732" s="94" t="e">
        <f>+VLOOKUP(D732,POA!$A$3:$AU$103,12,FALSE)</f>
        <v>#N/A</v>
      </c>
      <c r="I732" s="98" t="e">
        <f>+VLOOKUP(D732,POA!$A$3:$AU$103,15,FALSE)</f>
        <v>#N/A</v>
      </c>
      <c r="J732" s="94" t="e">
        <f>+VLOOKUP(D732,POA!$A$3:$AU$103,14,FALSE)</f>
        <v>#N/A</v>
      </c>
      <c r="K732" s="44"/>
      <c r="L732" s="100"/>
      <c r="M732" s="101"/>
      <c r="N732" s="79"/>
      <c r="O732" s="102"/>
    </row>
    <row r="733" spans="1:15" s="20" customFormat="1" ht="15" customHeight="1">
      <c r="A733" s="46"/>
      <c r="B733" s="45"/>
      <c r="C733" s="47"/>
      <c r="D733" s="46"/>
      <c r="E733" s="97" t="e">
        <f>+VLOOKUP(D733,POA!$A$3:$AU$103,7,FALSE)</f>
        <v>#N/A</v>
      </c>
      <c r="F733" s="97" t="e">
        <f>+VLOOKUP(D733,POA!$A$3:$AU$103,9,FALSE)</f>
        <v>#N/A</v>
      </c>
      <c r="G733" s="97" t="e">
        <f>+VLOOKUP(D733,POA!$A$3:$AU$103,3,FALSE)</f>
        <v>#N/A</v>
      </c>
      <c r="H733" s="94" t="e">
        <f>+VLOOKUP(D733,POA!$A$3:$AU$103,12,FALSE)</f>
        <v>#N/A</v>
      </c>
      <c r="I733" s="98" t="e">
        <f>+VLOOKUP(D733,POA!$A$3:$AU$103,15,FALSE)</f>
        <v>#N/A</v>
      </c>
      <c r="J733" s="94" t="e">
        <f>+VLOOKUP(D733,POA!$A$3:$AU$103,14,FALSE)</f>
        <v>#N/A</v>
      </c>
      <c r="K733" s="44"/>
      <c r="L733" s="100"/>
      <c r="M733" s="101"/>
      <c r="N733" s="79"/>
      <c r="O733" s="102"/>
    </row>
    <row r="734" spans="1:15" s="20" customFormat="1" ht="15" customHeight="1">
      <c r="A734" s="46"/>
      <c r="B734" s="45"/>
      <c r="C734" s="47"/>
      <c r="D734" s="46"/>
      <c r="E734" s="97" t="e">
        <f>+VLOOKUP(D734,POA!$A$3:$AU$103,7,FALSE)</f>
        <v>#N/A</v>
      </c>
      <c r="F734" s="97" t="e">
        <f>+VLOOKUP(D734,POA!$A$3:$AU$103,9,FALSE)</f>
        <v>#N/A</v>
      </c>
      <c r="G734" s="97" t="e">
        <f>+VLOOKUP(D734,POA!$A$3:$AU$103,3,FALSE)</f>
        <v>#N/A</v>
      </c>
      <c r="H734" s="94" t="e">
        <f>+VLOOKUP(D734,POA!$A$3:$AU$103,12,FALSE)</f>
        <v>#N/A</v>
      </c>
      <c r="I734" s="98" t="e">
        <f>+VLOOKUP(D734,POA!$A$3:$AU$103,15,FALSE)</f>
        <v>#N/A</v>
      </c>
      <c r="J734" s="94" t="e">
        <f>+VLOOKUP(D734,POA!$A$3:$AU$103,14,FALSE)</f>
        <v>#N/A</v>
      </c>
      <c r="K734" s="44"/>
      <c r="L734" s="100"/>
      <c r="M734" s="101"/>
      <c r="N734" s="79"/>
      <c r="O734" s="102"/>
    </row>
    <row r="735" spans="1:15" s="20" customFormat="1" ht="15" customHeight="1">
      <c r="A735" s="46"/>
      <c r="B735" s="45"/>
      <c r="C735" s="47"/>
      <c r="D735" s="46"/>
      <c r="E735" s="97" t="e">
        <f>+VLOOKUP(D735,POA!$A$3:$AU$103,7,FALSE)</f>
        <v>#N/A</v>
      </c>
      <c r="F735" s="97" t="e">
        <f>+VLOOKUP(D735,POA!$A$3:$AU$103,9,FALSE)</f>
        <v>#N/A</v>
      </c>
      <c r="G735" s="97" t="e">
        <f>+VLOOKUP(D735,POA!$A$3:$AU$103,3,FALSE)</f>
        <v>#N/A</v>
      </c>
      <c r="H735" s="94" t="e">
        <f>+VLOOKUP(D735,POA!$A$3:$AU$103,12,FALSE)</f>
        <v>#N/A</v>
      </c>
      <c r="I735" s="98" t="e">
        <f>+VLOOKUP(D735,POA!$A$3:$AU$103,15,FALSE)</f>
        <v>#N/A</v>
      </c>
      <c r="J735" s="94" t="e">
        <f>+VLOOKUP(D735,POA!$A$3:$AU$103,14,FALSE)</f>
        <v>#N/A</v>
      </c>
      <c r="K735" s="44"/>
      <c r="L735" s="100"/>
      <c r="M735" s="101"/>
      <c r="N735" s="79"/>
      <c r="O735" s="102"/>
    </row>
    <row r="736" spans="1:15" s="20" customFormat="1" ht="15" customHeight="1">
      <c r="A736" s="46"/>
      <c r="B736" s="45"/>
      <c r="C736" s="47"/>
      <c r="D736" s="46"/>
      <c r="E736" s="97" t="e">
        <f>+VLOOKUP(D736,POA!$A$3:$AU$103,7,FALSE)</f>
        <v>#N/A</v>
      </c>
      <c r="F736" s="97" t="e">
        <f>+VLOOKUP(D736,POA!$A$3:$AU$103,9,FALSE)</f>
        <v>#N/A</v>
      </c>
      <c r="G736" s="97" t="e">
        <f>+VLOOKUP(D736,POA!$A$3:$AU$103,3,FALSE)</f>
        <v>#N/A</v>
      </c>
      <c r="H736" s="94" t="e">
        <f>+VLOOKUP(D736,POA!$A$3:$AU$103,12,FALSE)</f>
        <v>#N/A</v>
      </c>
      <c r="I736" s="98" t="e">
        <f>+VLOOKUP(D736,POA!$A$3:$AU$103,15,FALSE)</f>
        <v>#N/A</v>
      </c>
      <c r="J736" s="94" t="e">
        <f>+VLOOKUP(D736,POA!$A$3:$AU$103,14,FALSE)</f>
        <v>#N/A</v>
      </c>
      <c r="K736" s="44"/>
      <c r="L736" s="100"/>
      <c r="M736" s="101"/>
      <c r="N736" s="79"/>
      <c r="O736" s="102"/>
    </row>
    <row r="737" spans="1:15" s="20" customFormat="1" ht="15" customHeight="1">
      <c r="A737" s="46"/>
      <c r="B737" s="45"/>
      <c r="C737" s="47"/>
      <c r="D737" s="46"/>
      <c r="E737" s="97" t="e">
        <f>+VLOOKUP(D737,POA!$A$3:$AU$103,7,FALSE)</f>
        <v>#N/A</v>
      </c>
      <c r="F737" s="97" t="e">
        <f>+VLOOKUP(D737,POA!$A$3:$AU$103,9,FALSE)</f>
        <v>#N/A</v>
      </c>
      <c r="G737" s="97" t="e">
        <f>+VLOOKUP(D737,POA!$A$3:$AU$103,3,FALSE)</f>
        <v>#N/A</v>
      </c>
      <c r="H737" s="94" t="e">
        <f>+VLOOKUP(D737,POA!$A$3:$AU$103,12,FALSE)</f>
        <v>#N/A</v>
      </c>
      <c r="I737" s="98" t="e">
        <f>+VLOOKUP(D737,POA!$A$3:$AU$103,15,FALSE)</f>
        <v>#N/A</v>
      </c>
      <c r="J737" s="94" t="e">
        <f>+VLOOKUP(D737,POA!$A$3:$AU$103,14,FALSE)</f>
        <v>#N/A</v>
      </c>
      <c r="K737" s="44"/>
      <c r="L737" s="100"/>
      <c r="M737" s="101"/>
      <c r="N737" s="79"/>
      <c r="O737" s="102"/>
    </row>
    <row r="738" spans="1:15" s="20" customFormat="1" ht="15" customHeight="1">
      <c r="A738" s="46"/>
      <c r="B738" s="45"/>
      <c r="C738" s="47"/>
      <c r="D738" s="46"/>
      <c r="E738" s="97" t="e">
        <f>+VLOOKUP(D738,POA!$A$3:$AU$103,7,FALSE)</f>
        <v>#N/A</v>
      </c>
      <c r="F738" s="97" t="e">
        <f>+VLOOKUP(D738,POA!$A$3:$AU$103,9,FALSE)</f>
        <v>#N/A</v>
      </c>
      <c r="G738" s="97" t="e">
        <f>+VLOOKUP(D738,POA!$A$3:$AU$103,3,FALSE)</f>
        <v>#N/A</v>
      </c>
      <c r="H738" s="94" t="e">
        <f>+VLOOKUP(D738,POA!$A$3:$AU$103,12,FALSE)</f>
        <v>#N/A</v>
      </c>
      <c r="I738" s="98" t="e">
        <f>+VLOOKUP(D738,POA!$A$3:$AU$103,15,FALSE)</f>
        <v>#N/A</v>
      </c>
      <c r="J738" s="94" t="e">
        <f>+VLOOKUP(D738,POA!$A$3:$AU$103,14,FALSE)</f>
        <v>#N/A</v>
      </c>
      <c r="K738" s="44"/>
      <c r="L738" s="100"/>
      <c r="M738" s="101"/>
      <c r="N738" s="79"/>
      <c r="O738" s="102"/>
    </row>
    <row r="739" spans="1:15" s="20" customFormat="1" ht="15" customHeight="1">
      <c r="A739" s="46"/>
      <c r="B739" s="45"/>
      <c r="C739" s="47"/>
      <c r="D739" s="46"/>
      <c r="E739" s="97" t="e">
        <f>+VLOOKUP(D739,POA!$A$3:$AU$103,7,FALSE)</f>
        <v>#N/A</v>
      </c>
      <c r="F739" s="97" t="e">
        <f>+VLOOKUP(D739,POA!$A$3:$AU$103,9,FALSE)</f>
        <v>#N/A</v>
      </c>
      <c r="G739" s="97" t="e">
        <f>+VLOOKUP(D739,POA!$A$3:$AU$103,3,FALSE)</f>
        <v>#N/A</v>
      </c>
      <c r="H739" s="94" t="e">
        <f>+VLOOKUP(D739,POA!$A$3:$AU$103,12,FALSE)</f>
        <v>#N/A</v>
      </c>
      <c r="I739" s="98" t="e">
        <f>+VLOOKUP(D739,POA!$A$3:$AU$103,15,FALSE)</f>
        <v>#N/A</v>
      </c>
      <c r="J739" s="94" t="e">
        <f>+VLOOKUP(D739,POA!$A$3:$AU$103,14,FALSE)</f>
        <v>#N/A</v>
      </c>
      <c r="K739" s="44"/>
      <c r="L739" s="100"/>
      <c r="M739" s="101"/>
      <c r="N739" s="79"/>
      <c r="O739" s="102"/>
    </row>
    <row r="740" spans="1:15" s="20" customFormat="1" ht="15" customHeight="1">
      <c r="A740" s="46"/>
      <c r="B740" s="45"/>
      <c r="C740" s="47"/>
      <c r="D740" s="46"/>
      <c r="E740" s="97" t="e">
        <f>+VLOOKUP(D740,POA!$A$3:$AU$103,7,FALSE)</f>
        <v>#N/A</v>
      </c>
      <c r="F740" s="97" t="e">
        <f>+VLOOKUP(D740,POA!$A$3:$AU$103,9,FALSE)</f>
        <v>#N/A</v>
      </c>
      <c r="G740" s="97" t="e">
        <f>+VLOOKUP(D740,POA!$A$3:$AU$103,3,FALSE)</f>
        <v>#N/A</v>
      </c>
      <c r="H740" s="94" t="e">
        <f>+VLOOKUP(D740,POA!$A$3:$AU$103,12,FALSE)</f>
        <v>#N/A</v>
      </c>
      <c r="I740" s="98" t="e">
        <f>+VLOOKUP(D740,POA!$A$3:$AU$103,15,FALSE)</f>
        <v>#N/A</v>
      </c>
      <c r="J740" s="94" t="e">
        <f>+VLOOKUP(D740,POA!$A$3:$AU$103,14,FALSE)</f>
        <v>#N/A</v>
      </c>
      <c r="K740" s="44"/>
      <c r="L740" s="100"/>
      <c r="M740" s="101"/>
      <c r="N740" s="79"/>
      <c r="O740" s="102"/>
    </row>
    <row r="741" spans="1:15" s="20" customFormat="1" ht="15" customHeight="1">
      <c r="A741" s="46"/>
      <c r="B741" s="45"/>
      <c r="C741" s="47"/>
      <c r="D741" s="46"/>
      <c r="E741" s="97" t="e">
        <f>+VLOOKUP(D741,POA!$A$3:$AU$103,7,FALSE)</f>
        <v>#N/A</v>
      </c>
      <c r="F741" s="97" t="e">
        <f>+VLOOKUP(D741,POA!$A$3:$AU$103,9,FALSE)</f>
        <v>#N/A</v>
      </c>
      <c r="G741" s="97" t="e">
        <f>+VLOOKUP(D741,POA!$A$3:$AU$103,3,FALSE)</f>
        <v>#N/A</v>
      </c>
      <c r="H741" s="94" t="e">
        <f>+VLOOKUP(D741,POA!$A$3:$AU$103,12,FALSE)</f>
        <v>#N/A</v>
      </c>
      <c r="I741" s="98" t="e">
        <f>+VLOOKUP(D741,POA!$A$3:$AU$103,15,FALSE)</f>
        <v>#N/A</v>
      </c>
      <c r="J741" s="94" t="e">
        <f>+VLOOKUP(D741,POA!$A$3:$AU$103,14,FALSE)</f>
        <v>#N/A</v>
      </c>
      <c r="K741" s="44"/>
      <c r="L741" s="100"/>
      <c r="M741" s="101"/>
      <c r="N741" s="79"/>
      <c r="O741" s="102"/>
    </row>
    <row r="742" spans="1:15" s="20" customFormat="1" ht="15" customHeight="1">
      <c r="A742" s="46"/>
      <c r="B742" s="45"/>
      <c r="C742" s="47"/>
      <c r="D742" s="46"/>
      <c r="E742" s="97" t="e">
        <f>+VLOOKUP(D742,POA!$A$3:$AU$103,7,FALSE)</f>
        <v>#N/A</v>
      </c>
      <c r="F742" s="97" t="e">
        <f>+VLOOKUP(D742,POA!$A$3:$AU$103,9,FALSE)</f>
        <v>#N/A</v>
      </c>
      <c r="G742" s="97" t="e">
        <f>+VLOOKUP(D742,POA!$A$3:$AU$103,3,FALSE)</f>
        <v>#N/A</v>
      </c>
      <c r="H742" s="94" t="e">
        <f>+VLOOKUP(D742,POA!$A$3:$AU$103,12,FALSE)</f>
        <v>#N/A</v>
      </c>
      <c r="I742" s="98" t="e">
        <f>+VLOOKUP(D742,POA!$A$3:$AU$103,15,FALSE)</f>
        <v>#N/A</v>
      </c>
      <c r="J742" s="94" t="e">
        <f>+VLOOKUP(D742,POA!$A$3:$AU$103,14,FALSE)</f>
        <v>#N/A</v>
      </c>
      <c r="K742" s="44"/>
      <c r="L742" s="100"/>
      <c r="M742" s="101"/>
      <c r="N742" s="79"/>
      <c r="O742" s="102"/>
    </row>
    <row r="743" spans="1:15" s="20" customFormat="1" ht="15" customHeight="1">
      <c r="A743" s="46"/>
      <c r="B743" s="45"/>
      <c r="C743" s="47"/>
      <c r="D743" s="46"/>
      <c r="E743" s="97" t="e">
        <f>+VLOOKUP(D743,POA!$A$3:$AU$103,7,FALSE)</f>
        <v>#N/A</v>
      </c>
      <c r="F743" s="97" t="e">
        <f>+VLOOKUP(D743,POA!$A$3:$AU$103,9,FALSE)</f>
        <v>#N/A</v>
      </c>
      <c r="G743" s="97" t="e">
        <f>+VLOOKUP(D743,POA!$A$3:$AU$103,3,FALSE)</f>
        <v>#N/A</v>
      </c>
      <c r="H743" s="94" t="e">
        <f>+VLOOKUP(D743,POA!$A$3:$AU$103,12,FALSE)</f>
        <v>#N/A</v>
      </c>
      <c r="I743" s="98" t="e">
        <f>+VLOOKUP(D743,POA!$A$3:$AU$103,15,FALSE)</f>
        <v>#N/A</v>
      </c>
      <c r="J743" s="94" t="e">
        <f>+VLOOKUP(D743,POA!$A$3:$AU$103,14,FALSE)</f>
        <v>#N/A</v>
      </c>
      <c r="K743" s="44"/>
      <c r="L743" s="100"/>
      <c r="M743" s="101"/>
      <c r="N743" s="79"/>
      <c r="O743" s="102"/>
    </row>
    <row r="744" spans="1:15" s="20" customFormat="1" ht="15" customHeight="1">
      <c r="A744" s="46"/>
      <c r="B744" s="45"/>
      <c r="C744" s="47"/>
      <c r="D744" s="46"/>
      <c r="E744" s="97" t="e">
        <f>+VLOOKUP(D744,POA!$A$3:$AU$103,7,FALSE)</f>
        <v>#N/A</v>
      </c>
      <c r="F744" s="97" t="e">
        <f>+VLOOKUP(D744,POA!$A$3:$AU$103,9,FALSE)</f>
        <v>#N/A</v>
      </c>
      <c r="G744" s="97" t="e">
        <f>+VLOOKUP(D744,POA!$A$3:$AU$103,3,FALSE)</f>
        <v>#N/A</v>
      </c>
      <c r="H744" s="94" t="e">
        <f>+VLOOKUP(D744,POA!$A$3:$AU$103,12,FALSE)</f>
        <v>#N/A</v>
      </c>
      <c r="I744" s="98" t="e">
        <f>+VLOOKUP(D744,POA!$A$3:$AU$103,15,FALSE)</f>
        <v>#N/A</v>
      </c>
      <c r="J744" s="94" t="e">
        <f>+VLOOKUP(D744,POA!$A$3:$AU$103,14,FALSE)</f>
        <v>#N/A</v>
      </c>
      <c r="K744" s="44"/>
      <c r="L744" s="100"/>
      <c r="M744" s="101"/>
      <c r="N744" s="79"/>
      <c r="O744" s="102"/>
    </row>
    <row r="745" spans="1:15" s="20" customFormat="1" ht="15" customHeight="1">
      <c r="A745" s="46"/>
      <c r="B745" s="45"/>
      <c r="C745" s="47"/>
      <c r="D745" s="46"/>
      <c r="E745" s="97" t="e">
        <f>+VLOOKUP(D745,POA!$A$3:$AU$103,7,FALSE)</f>
        <v>#N/A</v>
      </c>
      <c r="F745" s="97" t="e">
        <f>+VLOOKUP(D745,POA!$A$3:$AU$103,9,FALSE)</f>
        <v>#N/A</v>
      </c>
      <c r="G745" s="97" t="e">
        <f>+VLOOKUP(D745,POA!$A$3:$AU$103,3,FALSE)</f>
        <v>#N/A</v>
      </c>
      <c r="H745" s="94" t="e">
        <f>+VLOOKUP(D745,POA!$A$3:$AU$103,12,FALSE)</f>
        <v>#N/A</v>
      </c>
      <c r="I745" s="98" t="e">
        <f>+VLOOKUP(D745,POA!$A$3:$AU$103,15,FALSE)</f>
        <v>#N/A</v>
      </c>
      <c r="J745" s="94" t="e">
        <f>+VLOOKUP(D745,POA!$A$3:$AU$103,14,FALSE)</f>
        <v>#N/A</v>
      </c>
      <c r="K745" s="44"/>
      <c r="L745" s="100"/>
      <c r="M745" s="101"/>
      <c r="N745" s="79"/>
      <c r="O745" s="102"/>
    </row>
    <row r="746" spans="1:15" s="20" customFormat="1" ht="15" customHeight="1">
      <c r="A746" s="46"/>
      <c r="B746" s="45"/>
      <c r="C746" s="47"/>
      <c r="D746" s="46"/>
      <c r="E746" s="97" t="e">
        <f>+VLOOKUP(D746,POA!$A$3:$AU$103,7,FALSE)</f>
        <v>#N/A</v>
      </c>
      <c r="F746" s="97" t="e">
        <f>+VLOOKUP(D746,POA!$A$3:$AU$103,9,FALSE)</f>
        <v>#N/A</v>
      </c>
      <c r="G746" s="97" t="e">
        <f>+VLOOKUP(D746,POA!$A$3:$AU$103,3,FALSE)</f>
        <v>#N/A</v>
      </c>
      <c r="H746" s="94" t="e">
        <f>+VLOOKUP(D746,POA!$A$3:$AU$103,12,FALSE)</f>
        <v>#N/A</v>
      </c>
      <c r="I746" s="98" t="e">
        <f>+VLOOKUP(D746,POA!$A$3:$AU$103,15,FALSE)</f>
        <v>#N/A</v>
      </c>
      <c r="J746" s="94" t="e">
        <f>+VLOOKUP(D746,POA!$A$3:$AU$103,14,FALSE)</f>
        <v>#N/A</v>
      </c>
      <c r="K746" s="44"/>
      <c r="L746" s="100"/>
      <c r="M746" s="101"/>
      <c r="N746" s="79"/>
      <c r="O746" s="102"/>
    </row>
    <row r="747" spans="1:15" s="20" customFormat="1" ht="15" customHeight="1">
      <c r="A747" s="46"/>
      <c r="B747" s="45"/>
      <c r="C747" s="47"/>
      <c r="D747" s="46"/>
      <c r="E747" s="97" t="e">
        <f>+VLOOKUP(D747,POA!$A$3:$AU$103,7,FALSE)</f>
        <v>#N/A</v>
      </c>
      <c r="F747" s="97" t="e">
        <f>+VLOOKUP(D747,POA!$A$3:$AU$103,9,FALSE)</f>
        <v>#N/A</v>
      </c>
      <c r="G747" s="97" t="e">
        <f>+VLOOKUP(D747,POA!$A$3:$AU$103,3,FALSE)</f>
        <v>#N/A</v>
      </c>
      <c r="H747" s="94" t="e">
        <f>+VLOOKUP(D747,POA!$A$3:$AU$103,12,FALSE)</f>
        <v>#N/A</v>
      </c>
      <c r="I747" s="98" t="e">
        <f>+VLOOKUP(D747,POA!$A$3:$AU$103,15,FALSE)</f>
        <v>#N/A</v>
      </c>
      <c r="J747" s="94" t="e">
        <f>+VLOOKUP(D747,POA!$A$3:$AU$103,14,FALSE)</f>
        <v>#N/A</v>
      </c>
      <c r="K747" s="44"/>
      <c r="L747" s="100"/>
      <c r="M747" s="101"/>
      <c r="N747" s="79"/>
      <c r="O747" s="102"/>
    </row>
    <row r="748" spans="1:15" s="20" customFormat="1" ht="15" customHeight="1">
      <c r="A748" s="46"/>
      <c r="B748" s="45"/>
      <c r="C748" s="47"/>
      <c r="D748" s="46"/>
      <c r="E748" s="97" t="e">
        <f>+VLOOKUP(D748,POA!$A$3:$AU$103,7,FALSE)</f>
        <v>#N/A</v>
      </c>
      <c r="F748" s="97" t="e">
        <f>+VLOOKUP(D748,POA!$A$3:$AU$103,9,FALSE)</f>
        <v>#N/A</v>
      </c>
      <c r="G748" s="97" t="e">
        <f>+VLOOKUP(D748,POA!$A$3:$AU$103,3,FALSE)</f>
        <v>#N/A</v>
      </c>
      <c r="H748" s="94" t="e">
        <f>+VLOOKUP(D748,POA!$A$3:$AU$103,12,FALSE)</f>
        <v>#N/A</v>
      </c>
      <c r="I748" s="98" t="e">
        <f>+VLOOKUP(D748,POA!$A$3:$AU$103,15,FALSE)</f>
        <v>#N/A</v>
      </c>
      <c r="J748" s="94" t="e">
        <f>+VLOOKUP(D748,POA!$A$3:$AU$103,14,FALSE)</f>
        <v>#N/A</v>
      </c>
      <c r="K748" s="44"/>
      <c r="L748" s="100"/>
      <c r="M748" s="101"/>
      <c r="N748" s="79"/>
      <c r="O748" s="102"/>
    </row>
    <row r="749" spans="1:15" s="20" customFormat="1" ht="15" customHeight="1">
      <c r="A749" s="46"/>
      <c r="B749" s="45"/>
      <c r="C749" s="47"/>
      <c r="D749" s="46"/>
      <c r="E749" s="97" t="e">
        <f>+VLOOKUP(D749,POA!$A$3:$AU$103,7,FALSE)</f>
        <v>#N/A</v>
      </c>
      <c r="F749" s="97" t="e">
        <f>+VLOOKUP(D749,POA!$A$3:$AU$103,9,FALSE)</f>
        <v>#N/A</v>
      </c>
      <c r="G749" s="97" t="e">
        <f>+VLOOKUP(D749,POA!$A$3:$AU$103,3,FALSE)</f>
        <v>#N/A</v>
      </c>
      <c r="H749" s="94" t="e">
        <f>+VLOOKUP(D749,POA!$A$3:$AU$103,12,FALSE)</f>
        <v>#N/A</v>
      </c>
      <c r="I749" s="98" t="e">
        <f>+VLOOKUP(D749,POA!$A$3:$AU$103,15,FALSE)</f>
        <v>#N/A</v>
      </c>
      <c r="J749" s="94" t="e">
        <f>+VLOOKUP(D749,POA!$A$3:$AU$103,14,FALSE)</f>
        <v>#N/A</v>
      </c>
      <c r="K749" s="44"/>
      <c r="L749" s="100"/>
      <c r="M749" s="101"/>
      <c r="N749" s="79"/>
      <c r="O749" s="102"/>
    </row>
    <row r="750" spans="1:15" s="20" customFormat="1" ht="15" customHeight="1">
      <c r="A750" s="46"/>
      <c r="B750" s="45"/>
      <c r="C750" s="47"/>
      <c r="D750" s="46"/>
      <c r="E750" s="97" t="e">
        <f>+VLOOKUP(D750,POA!$A$3:$AU$103,7,FALSE)</f>
        <v>#N/A</v>
      </c>
      <c r="F750" s="97" t="e">
        <f>+VLOOKUP(D750,POA!$A$3:$AU$103,9,FALSE)</f>
        <v>#N/A</v>
      </c>
      <c r="G750" s="97" t="e">
        <f>+VLOOKUP(D750,POA!$A$3:$AU$103,3,FALSE)</f>
        <v>#N/A</v>
      </c>
      <c r="H750" s="94" t="e">
        <f>+VLOOKUP(D750,POA!$A$3:$AU$103,12,FALSE)</f>
        <v>#N/A</v>
      </c>
      <c r="I750" s="98" t="e">
        <f>+VLOOKUP(D750,POA!$A$3:$AU$103,15,FALSE)</f>
        <v>#N/A</v>
      </c>
      <c r="J750" s="94" t="e">
        <f>+VLOOKUP(D750,POA!$A$3:$AU$103,14,FALSE)</f>
        <v>#N/A</v>
      </c>
      <c r="K750" s="44"/>
      <c r="L750" s="100"/>
      <c r="M750" s="101"/>
      <c r="N750" s="79"/>
      <c r="O750" s="102"/>
    </row>
    <row r="751" spans="1:15" s="20" customFormat="1" ht="15" customHeight="1">
      <c r="A751" s="46"/>
      <c r="B751" s="45"/>
      <c r="C751" s="47"/>
      <c r="D751" s="46"/>
      <c r="E751" s="97" t="e">
        <f>+VLOOKUP(D751,POA!$A$3:$AU$103,7,FALSE)</f>
        <v>#N/A</v>
      </c>
      <c r="F751" s="97" t="e">
        <f>+VLOOKUP(D751,POA!$A$3:$AU$103,9,FALSE)</f>
        <v>#N/A</v>
      </c>
      <c r="G751" s="97" t="e">
        <f>+VLOOKUP(D751,POA!$A$3:$AU$103,3,FALSE)</f>
        <v>#N/A</v>
      </c>
      <c r="H751" s="94" t="e">
        <f>+VLOOKUP(D751,POA!$A$3:$AU$103,12,FALSE)</f>
        <v>#N/A</v>
      </c>
      <c r="I751" s="98" t="e">
        <f>+VLOOKUP(D751,POA!$A$3:$AU$103,15,FALSE)</f>
        <v>#N/A</v>
      </c>
      <c r="J751" s="94" t="e">
        <f>+VLOOKUP(D751,POA!$A$3:$AU$103,14,FALSE)</f>
        <v>#N/A</v>
      </c>
      <c r="K751" s="44"/>
      <c r="L751" s="100"/>
      <c r="M751" s="101"/>
      <c r="N751" s="79"/>
      <c r="O751" s="102"/>
    </row>
    <row r="752" spans="1:15" s="20" customFormat="1" ht="15" customHeight="1">
      <c r="A752" s="46"/>
      <c r="B752" s="45"/>
      <c r="C752" s="47"/>
      <c r="D752" s="46"/>
      <c r="E752" s="97" t="e">
        <f>+VLOOKUP(D752,POA!$A$3:$AU$103,7,FALSE)</f>
        <v>#N/A</v>
      </c>
      <c r="F752" s="97" t="e">
        <f>+VLOOKUP(D752,POA!$A$3:$AU$103,9,FALSE)</f>
        <v>#N/A</v>
      </c>
      <c r="G752" s="97" t="e">
        <f>+VLOOKUP(D752,POA!$A$3:$AU$103,3,FALSE)</f>
        <v>#N/A</v>
      </c>
      <c r="H752" s="94" t="e">
        <f>+VLOOKUP(D752,POA!$A$3:$AU$103,12,FALSE)</f>
        <v>#N/A</v>
      </c>
      <c r="I752" s="98" t="e">
        <f>+VLOOKUP(D752,POA!$A$3:$AU$103,15,FALSE)</f>
        <v>#N/A</v>
      </c>
      <c r="J752" s="94" t="e">
        <f>+VLOOKUP(D752,POA!$A$3:$AU$103,14,FALSE)</f>
        <v>#N/A</v>
      </c>
      <c r="K752" s="44"/>
      <c r="L752" s="100"/>
      <c r="M752" s="101"/>
      <c r="N752" s="79"/>
      <c r="O752" s="102"/>
    </row>
    <row r="753" spans="1:15" s="20" customFormat="1" ht="15" customHeight="1">
      <c r="A753" s="46"/>
      <c r="B753" s="45"/>
      <c r="C753" s="47"/>
      <c r="D753" s="46"/>
      <c r="E753" s="97" t="e">
        <f>+VLOOKUP(D753,POA!$A$3:$AU$103,7,FALSE)</f>
        <v>#N/A</v>
      </c>
      <c r="F753" s="97" t="e">
        <f>+VLOOKUP(D753,POA!$A$3:$AU$103,9,FALSE)</f>
        <v>#N/A</v>
      </c>
      <c r="G753" s="97" t="e">
        <f>+VLOOKUP(D753,POA!$A$3:$AU$103,3,FALSE)</f>
        <v>#N/A</v>
      </c>
      <c r="H753" s="94" t="e">
        <f>+VLOOKUP(D753,POA!$A$3:$AU$103,12,FALSE)</f>
        <v>#N/A</v>
      </c>
      <c r="I753" s="98" t="e">
        <f>+VLOOKUP(D753,POA!$A$3:$AU$103,15,FALSE)</f>
        <v>#N/A</v>
      </c>
      <c r="J753" s="94" t="e">
        <f>+VLOOKUP(D753,POA!$A$3:$AU$103,14,FALSE)</f>
        <v>#N/A</v>
      </c>
      <c r="K753" s="44"/>
      <c r="L753" s="100"/>
      <c r="M753" s="101"/>
      <c r="N753" s="79"/>
      <c r="O753" s="102"/>
    </row>
    <row r="754" spans="1:15" s="20" customFormat="1" ht="15" customHeight="1">
      <c r="A754" s="46"/>
      <c r="B754" s="45"/>
      <c r="C754" s="47"/>
      <c r="D754" s="46"/>
      <c r="E754" s="97" t="e">
        <f>+VLOOKUP(D754,POA!$A$3:$AU$103,7,FALSE)</f>
        <v>#N/A</v>
      </c>
      <c r="F754" s="97" t="e">
        <f>+VLOOKUP(D754,POA!$A$3:$AU$103,9,FALSE)</f>
        <v>#N/A</v>
      </c>
      <c r="G754" s="97" t="e">
        <f>+VLOOKUP(D754,POA!$A$3:$AU$103,3,FALSE)</f>
        <v>#N/A</v>
      </c>
      <c r="H754" s="94" t="e">
        <f>+VLOOKUP(D754,POA!$A$3:$AU$103,12,FALSE)</f>
        <v>#N/A</v>
      </c>
      <c r="I754" s="98" t="e">
        <f>+VLOOKUP(D754,POA!$A$3:$AU$103,15,FALSE)</f>
        <v>#N/A</v>
      </c>
      <c r="J754" s="94" t="e">
        <f>+VLOOKUP(D754,POA!$A$3:$AU$103,14,FALSE)</f>
        <v>#N/A</v>
      </c>
      <c r="K754" s="44"/>
      <c r="L754" s="100"/>
      <c r="M754" s="101"/>
      <c r="N754" s="79"/>
      <c r="O754" s="102"/>
    </row>
    <row r="755" spans="1:15" s="20" customFormat="1" ht="15" customHeight="1">
      <c r="A755" s="46"/>
      <c r="B755" s="45"/>
      <c r="C755" s="47"/>
      <c r="D755" s="46"/>
      <c r="E755" s="97" t="e">
        <f>+VLOOKUP(D755,POA!$A$3:$AU$103,7,FALSE)</f>
        <v>#N/A</v>
      </c>
      <c r="F755" s="97" t="e">
        <f>+VLOOKUP(D755,POA!$A$3:$AU$103,9,FALSE)</f>
        <v>#N/A</v>
      </c>
      <c r="G755" s="97" t="e">
        <f>+VLOOKUP(D755,POA!$A$3:$AU$103,3,FALSE)</f>
        <v>#N/A</v>
      </c>
      <c r="H755" s="94" t="e">
        <f>+VLOOKUP(D755,POA!$A$3:$AU$103,12,FALSE)</f>
        <v>#N/A</v>
      </c>
      <c r="I755" s="98" t="e">
        <f>+VLOOKUP(D755,POA!$A$3:$AU$103,15,FALSE)</f>
        <v>#N/A</v>
      </c>
      <c r="J755" s="94" t="e">
        <f>+VLOOKUP(D755,POA!$A$3:$AU$103,14,FALSE)</f>
        <v>#N/A</v>
      </c>
      <c r="K755" s="44"/>
      <c r="L755" s="100"/>
      <c r="M755" s="101"/>
      <c r="N755" s="79"/>
      <c r="O755" s="102"/>
    </row>
    <row r="756" spans="1:15" s="20" customFormat="1" ht="15" customHeight="1">
      <c r="A756" s="46"/>
      <c r="B756" s="45"/>
      <c r="C756" s="47"/>
      <c r="D756" s="46"/>
      <c r="E756" s="97" t="e">
        <f>+VLOOKUP(D756,POA!$A$3:$AU$103,7,FALSE)</f>
        <v>#N/A</v>
      </c>
      <c r="F756" s="97" t="e">
        <f>+VLOOKUP(D756,POA!$A$3:$AU$103,9,FALSE)</f>
        <v>#N/A</v>
      </c>
      <c r="G756" s="97" t="e">
        <f>+VLOOKUP(D756,POA!$A$3:$AU$103,3,FALSE)</f>
        <v>#N/A</v>
      </c>
      <c r="H756" s="94" t="e">
        <f>+VLOOKUP(D756,POA!$A$3:$AU$103,12,FALSE)</f>
        <v>#N/A</v>
      </c>
      <c r="I756" s="98" t="e">
        <f>+VLOOKUP(D756,POA!$A$3:$AU$103,15,FALSE)</f>
        <v>#N/A</v>
      </c>
      <c r="J756" s="94" t="e">
        <f>+VLOOKUP(D756,POA!$A$3:$AU$103,14,FALSE)</f>
        <v>#N/A</v>
      </c>
      <c r="K756" s="44"/>
      <c r="L756" s="100"/>
      <c r="M756" s="101"/>
      <c r="N756" s="79"/>
      <c r="O756" s="102"/>
    </row>
    <row r="757" spans="1:15" s="20" customFormat="1" ht="15" customHeight="1">
      <c r="A757" s="46"/>
      <c r="B757" s="45"/>
      <c r="C757" s="47"/>
      <c r="D757" s="46"/>
      <c r="E757" s="97" t="e">
        <f>+VLOOKUP(D757,POA!$A$3:$AU$103,7,FALSE)</f>
        <v>#N/A</v>
      </c>
      <c r="F757" s="97" t="e">
        <f>+VLOOKUP(D757,POA!$A$3:$AU$103,9,FALSE)</f>
        <v>#N/A</v>
      </c>
      <c r="G757" s="97" t="e">
        <f>+VLOOKUP(D757,POA!$A$3:$AU$103,3,FALSE)</f>
        <v>#N/A</v>
      </c>
      <c r="H757" s="94" t="e">
        <f>+VLOOKUP(D757,POA!$A$3:$AU$103,12,FALSE)</f>
        <v>#N/A</v>
      </c>
      <c r="I757" s="98" t="e">
        <f>+VLOOKUP(D757,POA!$A$3:$AU$103,15,FALSE)</f>
        <v>#N/A</v>
      </c>
      <c r="J757" s="94" t="e">
        <f>+VLOOKUP(D757,POA!$A$3:$AU$103,14,FALSE)</f>
        <v>#N/A</v>
      </c>
      <c r="K757" s="44"/>
      <c r="L757" s="100"/>
      <c r="M757" s="101"/>
      <c r="N757" s="79"/>
      <c r="O757" s="102"/>
    </row>
    <row r="758" spans="1:15" s="20" customFormat="1" ht="15" customHeight="1">
      <c r="A758" s="46"/>
      <c r="B758" s="45"/>
      <c r="C758" s="47"/>
      <c r="D758" s="46"/>
      <c r="E758" s="97" t="e">
        <f>+VLOOKUP(D758,POA!$A$3:$AU$103,7,FALSE)</f>
        <v>#N/A</v>
      </c>
      <c r="F758" s="97" t="e">
        <f>+VLOOKUP(D758,POA!$A$3:$AU$103,9,FALSE)</f>
        <v>#N/A</v>
      </c>
      <c r="G758" s="97" t="e">
        <f>+VLOOKUP(D758,POA!$A$3:$AU$103,3,FALSE)</f>
        <v>#N/A</v>
      </c>
      <c r="H758" s="94" t="e">
        <f>+VLOOKUP(D758,POA!$A$3:$AU$103,12,FALSE)</f>
        <v>#N/A</v>
      </c>
      <c r="I758" s="98" t="e">
        <f>+VLOOKUP(D758,POA!$A$3:$AU$103,15,FALSE)</f>
        <v>#N/A</v>
      </c>
      <c r="J758" s="94" t="e">
        <f>+VLOOKUP(D758,POA!$A$3:$AU$103,14,FALSE)</f>
        <v>#N/A</v>
      </c>
      <c r="K758" s="44"/>
      <c r="L758" s="100"/>
      <c r="M758" s="101"/>
      <c r="N758" s="79"/>
      <c r="O758" s="102"/>
    </row>
    <row r="759" spans="1:15" s="20" customFormat="1" ht="15" customHeight="1">
      <c r="A759" s="46"/>
      <c r="B759" s="45"/>
      <c r="C759" s="47"/>
      <c r="D759" s="46"/>
      <c r="E759" s="97" t="e">
        <f>+VLOOKUP(D759,POA!$A$3:$AU$103,7,FALSE)</f>
        <v>#N/A</v>
      </c>
      <c r="F759" s="97" t="e">
        <f>+VLOOKUP(D759,POA!$A$3:$AU$103,9,FALSE)</f>
        <v>#N/A</v>
      </c>
      <c r="G759" s="97" t="e">
        <f>+VLOOKUP(D759,POA!$A$3:$AU$103,3,FALSE)</f>
        <v>#N/A</v>
      </c>
      <c r="H759" s="94" t="e">
        <f>+VLOOKUP(D759,POA!$A$3:$AU$103,12,FALSE)</f>
        <v>#N/A</v>
      </c>
      <c r="I759" s="98" t="e">
        <f>+VLOOKUP(D759,POA!$A$3:$AU$103,15,FALSE)</f>
        <v>#N/A</v>
      </c>
      <c r="J759" s="94" t="e">
        <f>+VLOOKUP(D759,POA!$A$3:$AU$103,14,FALSE)</f>
        <v>#N/A</v>
      </c>
      <c r="K759" s="44"/>
      <c r="L759" s="100"/>
      <c r="M759" s="101"/>
      <c r="N759" s="79"/>
      <c r="O759" s="102"/>
    </row>
    <row r="760" spans="1:15" s="20" customFormat="1" ht="15" customHeight="1">
      <c r="A760" s="46"/>
      <c r="B760" s="45"/>
      <c r="C760" s="47"/>
      <c r="D760" s="46"/>
      <c r="E760" s="97" t="e">
        <f>+VLOOKUP(D760,POA!$A$3:$AU$103,7,FALSE)</f>
        <v>#N/A</v>
      </c>
      <c r="F760" s="97" t="e">
        <f>+VLOOKUP(D760,POA!$A$3:$AU$103,9,FALSE)</f>
        <v>#N/A</v>
      </c>
      <c r="G760" s="97" t="e">
        <f>+VLOOKUP(D760,POA!$A$3:$AU$103,3,FALSE)</f>
        <v>#N/A</v>
      </c>
      <c r="H760" s="94" t="e">
        <f>+VLOOKUP(D760,POA!$A$3:$AU$103,12,FALSE)</f>
        <v>#N/A</v>
      </c>
      <c r="I760" s="98" t="e">
        <f>+VLOOKUP(D760,POA!$A$3:$AU$103,15,FALSE)</f>
        <v>#N/A</v>
      </c>
      <c r="J760" s="94" t="e">
        <f>+VLOOKUP(D760,POA!$A$3:$AU$103,14,FALSE)</f>
        <v>#N/A</v>
      </c>
      <c r="K760" s="44"/>
      <c r="L760" s="100"/>
      <c r="M760" s="101"/>
      <c r="N760" s="79"/>
      <c r="O760" s="102"/>
    </row>
    <row r="761" spans="1:15" s="20" customFormat="1" ht="15" customHeight="1">
      <c r="A761" s="46"/>
      <c r="B761" s="45"/>
      <c r="C761" s="47"/>
      <c r="D761" s="46"/>
      <c r="E761" s="97" t="e">
        <f>+VLOOKUP(D761,POA!$A$3:$AU$103,7,FALSE)</f>
        <v>#N/A</v>
      </c>
      <c r="F761" s="97" t="e">
        <f>+VLOOKUP(D761,POA!$A$3:$AU$103,9,FALSE)</f>
        <v>#N/A</v>
      </c>
      <c r="G761" s="97" t="e">
        <f>+VLOOKUP(D761,POA!$A$3:$AU$103,3,FALSE)</f>
        <v>#N/A</v>
      </c>
      <c r="H761" s="94" t="e">
        <f>+VLOOKUP(D761,POA!$A$3:$AU$103,12,FALSE)</f>
        <v>#N/A</v>
      </c>
      <c r="I761" s="98" t="e">
        <f>+VLOOKUP(D761,POA!$A$3:$AU$103,15,FALSE)</f>
        <v>#N/A</v>
      </c>
      <c r="J761" s="94" t="e">
        <f>+VLOOKUP(D761,POA!$A$3:$AU$103,14,FALSE)</f>
        <v>#N/A</v>
      </c>
      <c r="K761" s="44"/>
      <c r="L761" s="100"/>
      <c r="M761" s="101"/>
      <c r="N761" s="79"/>
      <c r="O761" s="102"/>
    </row>
    <row r="762" spans="1:15" s="20" customFormat="1" ht="15" customHeight="1">
      <c r="A762" s="46"/>
      <c r="B762" s="45"/>
      <c r="C762" s="47"/>
      <c r="D762" s="46"/>
      <c r="E762" s="97" t="e">
        <f>+VLOOKUP(D762,POA!$A$3:$AU$103,7,FALSE)</f>
        <v>#N/A</v>
      </c>
      <c r="F762" s="97" t="e">
        <f>+VLOOKUP(D762,POA!$A$3:$AU$103,9,FALSE)</f>
        <v>#N/A</v>
      </c>
      <c r="G762" s="97" t="e">
        <f>+VLOOKUP(D762,POA!$A$3:$AU$103,3,FALSE)</f>
        <v>#N/A</v>
      </c>
      <c r="H762" s="94" t="e">
        <f>+VLOOKUP(D762,POA!$A$3:$AU$103,12,FALSE)</f>
        <v>#N/A</v>
      </c>
      <c r="I762" s="98" t="e">
        <f>+VLOOKUP(D762,POA!$A$3:$AU$103,15,FALSE)</f>
        <v>#N/A</v>
      </c>
      <c r="J762" s="94" t="e">
        <f>+VLOOKUP(D762,POA!$A$3:$AU$103,14,FALSE)</f>
        <v>#N/A</v>
      </c>
      <c r="K762" s="44"/>
      <c r="L762" s="100"/>
      <c r="M762" s="101"/>
      <c r="N762" s="79"/>
      <c r="O762" s="102"/>
    </row>
    <row r="763" spans="1:15" s="20" customFormat="1" ht="15" customHeight="1">
      <c r="A763" s="46"/>
      <c r="B763" s="45"/>
      <c r="C763" s="47"/>
      <c r="D763" s="46"/>
      <c r="E763" s="97" t="e">
        <f>+VLOOKUP(D763,POA!$A$3:$AU$103,7,FALSE)</f>
        <v>#N/A</v>
      </c>
      <c r="F763" s="97" t="e">
        <f>+VLOOKUP(D763,POA!$A$3:$AU$103,9,FALSE)</f>
        <v>#N/A</v>
      </c>
      <c r="G763" s="97" t="e">
        <f>+VLOOKUP(D763,POA!$A$3:$AU$103,3,FALSE)</f>
        <v>#N/A</v>
      </c>
      <c r="H763" s="94" t="e">
        <f>+VLOOKUP(D763,POA!$A$3:$AU$103,12,FALSE)</f>
        <v>#N/A</v>
      </c>
      <c r="I763" s="98" t="e">
        <f>+VLOOKUP(D763,POA!$A$3:$AU$103,15,FALSE)</f>
        <v>#N/A</v>
      </c>
      <c r="J763" s="94" t="e">
        <f>+VLOOKUP(D763,POA!$A$3:$AU$103,14,FALSE)</f>
        <v>#N/A</v>
      </c>
      <c r="K763" s="44"/>
      <c r="L763" s="100"/>
      <c r="M763" s="101"/>
      <c r="N763" s="79"/>
      <c r="O763" s="102"/>
    </row>
    <row r="764" spans="1:15" s="20" customFormat="1" ht="15" customHeight="1">
      <c r="A764" s="46"/>
      <c r="B764" s="45"/>
      <c r="C764" s="47"/>
      <c r="D764" s="46"/>
      <c r="E764" s="97" t="e">
        <f>+VLOOKUP(D764,POA!$A$3:$AU$103,7,FALSE)</f>
        <v>#N/A</v>
      </c>
      <c r="F764" s="97" t="e">
        <f>+VLOOKUP(D764,POA!$A$3:$AU$103,9,FALSE)</f>
        <v>#N/A</v>
      </c>
      <c r="G764" s="97" t="e">
        <f>+VLOOKUP(D764,POA!$A$3:$AU$103,3,FALSE)</f>
        <v>#N/A</v>
      </c>
      <c r="H764" s="94" t="e">
        <f>+VLOOKUP(D764,POA!$A$3:$AU$103,12,FALSE)</f>
        <v>#N/A</v>
      </c>
      <c r="I764" s="98" t="e">
        <f>+VLOOKUP(D764,POA!$A$3:$AU$103,15,FALSE)</f>
        <v>#N/A</v>
      </c>
      <c r="J764" s="94" t="e">
        <f>+VLOOKUP(D764,POA!$A$3:$AU$103,14,FALSE)</f>
        <v>#N/A</v>
      </c>
      <c r="K764" s="44"/>
      <c r="L764" s="100"/>
      <c r="M764" s="101"/>
      <c r="N764" s="79"/>
      <c r="O764" s="102"/>
    </row>
    <row r="765" spans="1:15" s="20" customFormat="1" ht="15" customHeight="1">
      <c r="A765" s="46"/>
      <c r="B765" s="45"/>
      <c r="C765" s="47"/>
      <c r="D765" s="46"/>
      <c r="E765" s="97" t="e">
        <f>+VLOOKUP(D765,POA!$A$3:$AU$103,7,FALSE)</f>
        <v>#N/A</v>
      </c>
      <c r="F765" s="97" t="e">
        <f>+VLOOKUP(D765,POA!$A$3:$AU$103,9,FALSE)</f>
        <v>#N/A</v>
      </c>
      <c r="G765" s="97" t="e">
        <f>+VLOOKUP(D765,POA!$A$3:$AU$103,3,FALSE)</f>
        <v>#N/A</v>
      </c>
      <c r="H765" s="94" t="e">
        <f>+VLOOKUP(D765,POA!$A$3:$AU$103,12,FALSE)</f>
        <v>#N/A</v>
      </c>
      <c r="I765" s="98" t="e">
        <f>+VLOOKUP(D765,POA!$A$3:$AU$103,15,FALSE)</f>
        <v>#N/A</v>
      </c>
      <c r="J765" s="94" t="e">
        <f>+VLOOKUP(D765,POA!$A$3:$AU$103,14,FALSE)</f>
        <v>#N/A</v>
      </c>
      <c r="K765" s="44"/>
      <c r="L765" s="100"/>
      <c r="M765" s="101"/>
      <c r="N765" s="79"/>
      <c r="O765" s="102"/>
    </row>
    <row r="766" spans="1:15" s="20" customFormat="1" ht="15" customHeight="1">
      <c r="A766" s="46"/>
      <c r="B766" s="45"/>
      <c r="C766" s="47"/>
      <c r="D766" s="46"/>
      <c r="E766" s="97" t="e">
        <f>+VLOOKUP(D766,POA!$A$3:$AU$103,7,FALSE)</f>
        <v>#N/A</v>
      </c>
      <c r="F766" s="97" t="e">
        <f>+VLOOKUP(D766,POA!$A$3:$AU$103,9,FALSE)</f>
        <v>#N/A</v>
      </c>
      <c r="G766" s="97" t="e">
        <f>+VLOOKUP(D766,POA!$A$3:$AU$103,3,FALSE)</f>
        <v>#N/A</v>
      </c>
      <c r="H766" s="94" t="e">
        <f>+VLOOKUP(D766,POA!$A$3:$AU$103,12,FALSE)</f>
        <v>#N/A</v>
      </c>
      <c r="I766" s="98" t="e">
        <f>+VLOOKUP(D766,POA!$A$3:$AU$103,15,FALSE)</f>
        <v>#N/A</v>
      </c>
      <c r="J766" s="94" t="e">
        <f>+VLOOKUP(D766,POA!$A$3:$AU$103,14,FALSE)</f>
        <v>#N/A</v>
      </c>
      <c r="K766" s="44"/>
      <c r="L766" s="100"/>
      <c r="M766" s="101"/>
      <c r="N766" s="79"/>
      <c r="O766" s="102"/>
    </row>
    <row r="767" spans="1:15" s="20" customFormat="1" ht="15" customHeight="1">
      <c r="A767" s="46"/>
      <c r="B767" s="45"/>
      <c r="C767" s="47"/>
      <c r="D767" s="46"/>
      <c r="E767" s="97" t="e">
        <f>+VLOOKUP(D767,POA!$A$3:$AU$103,7,FALSE)</f>
        <v>#N/A</v>
      </c>
      <c r="F767" s="97" t="e">
        <f>+VLOOKUP(D767,POA!$A$3:$AU$103,9,FALSE)</f>
        <v>#N/A</v>
      </c>
      <c r="G767" s="97" t="e">
        <f>+VLOOKUP(D767,POA!$A$3:$AU$103,3,FALSE)</f>
        <v>#N/A</v>
      </c>
      <c r="H767" s="94" t="e">
        <f>+VLOOKUP(D767,POA!$A$3:$AU$103,12,FALSE)</f>
        <v>#N/A</v>
      </c>
      <c r="I767" s="98" t="e">
        <f>+VLOOKUP(D767,POA!$A$3:$AU$103,15,FALSE)</f>
        <v>#N/A</v>
      </c>
      <c r="J767" s="94" t="e">
        <f>+VLOOKUP(D767,POA!$A$3:$AU$103,14,FALSE)</f>
        <v>#N/A</v>
      </c>
      <c r="K767" s="44"/>
      <c r="L767" s="100"/>
      <c r="M767" s="101"/>
      <c r="N767" s="79"/>
      <c r="O767" s="102"/>
    </row>
    <row r="768" spans="1:15" s="20" customFormat="1" ht="15" customHeight="1">
      <c r="A768" s="46"/>
      <c r="B768" s="45"/>
      <c r="C768" s="47"/>
      <c r="D768" s="46"/>
      <c r="E768" s="97" t="e">
        <f>+VLOOKUP(D768,POA!$A$3:$AU$103,7,FALSE)</f>
        <v>#N/A</v>
      </c>
      <c r="F768" s="97" t="e">
        <f>+VLOOKUP(D768,POA!$A$3:$AU$103,9,FALSE)</f>
        <v>#N/A</v>
      </c>
      <c r="G768" s="97" t="e">
        <f>+VLOOKUP(D768,POA!$A$3:$AU$103,3,FALSE)</f>
        <v>#N/A</v>
      </c>
      <c r="H768" s="94" t="e">
        <f>+VLOOKUP(D768,POA!$A$3:$AU$103,12,FALSE)</f>
        <v>#N/A</v>
      </c>
      <c r="I768" s="98" t="e">
        <f>+VLOOKUP(D768,POA!$A$3:$AU$103,15,FALSE)</f>
        <v>#N/A</v>
      </c>
      <c r="J768" s="94" t="e">
        <f>+VLOOKUP(D768,POA!$A$3:$AU$103,14,FALSE)</f>
        <v>#N/A</v>
      </c>
      <c r="K768" s="44"/>
      <c r="L768" s="100"/>
      <c r="M768" s="101"/>
      <c r="N768" s="79"/>
      <c r="O768" s="102"/>
    </row>
    <row r="769" spans="1:15" s="20" customFormat="1" ht="15" customHeight="1">
      <c r="A769" s="46"/>
      <c r="B769" s="45"/>
      <c r="C769" s="47"/>
      <c r="D769" s="46"/>
      <c r="E769" s="97" t="e">
        <f>+VLOOKUP(D769,POA!$A$3:$AU$103,7,FALSE)</f>
        <v>#N/A</v>
      </c>
      <c r="F769" s="97" t="e">
        <f>+VLOOKUP(D769,POA!$A$3:$AU$103,9,FALSE)</f>
        <v>#N/A</v>
      </c>
      <c r="G769" s="97" t="e">
        <f>+VLOOKUP(D769,POA!$A$3:$AU$103,3,FALSE)</f>
        <v>#N/A</v>
      </c>
      <c r="H769" s="94" t="e">
        <f>+VLOOKUP(D769,POA!$A$3:$AU$103,12,FALSE)</f>
        <v>#N/A</v>
      </c>
      <c r="I769" s="98" t="e">
        <f>+VLOOKUP(D769,POA!$A$3:$AU$103,15,FALSE)</f>
        <v>#N/A</v>
      </c>
      <c r="J769" s="94" t="e">
        <f>+VLOOKUP(D769,POA!$A$3:$AU$103,14,FALSE)</f>
        <v>#N/A</v>
      </c>
      <c r="K769" s="44"/>
      <c r="L769" s="100"/>
      <c r="M769" s="101"/>
      <c r="N769" s="79"/>
      <c r="O769" s="102"/>
    </row>
    <row r="770" spans="1:15" s="20" customFormat="1" ht="15" customHeight="1">
      <c r="A770" s="46"/>
      <c r="B770" s="45"/>
      <c r="C770" s="47"/>
      <c r="D770" s="46"/>
      <c r="E770" s="97" t="e">
        <f>+VLOOKUP(D770,POA!$A$3:$AU$103,7,FALSE)</f>
        <v>#N/A</v>
      </c>
      <c r="F770" s="97" t="e">
        <f>+VLOOKUP(D770,POA!$A$3:$AU$103,9,FALSE)</f>
        <v>#N/A</v>
      </c>
      <c r="G770" s="97" t="e">
        <f>+VLOOKUP(D770,POA!$A$3:$AU$103,3,FALSE)</f>
        <v>#N/A</v>
      </c>
      <c r="H770" s="94" t="e">
        <f>+VLOOKUP(D770,POA!$A$3:$AU$103,12,FALSE)</f>
        <v>#N/A</v>
      </c>
      <c r="I770" s="98" t="e">
        <f>+VLOOKUP(D770,POA!$A$3:$AU$103,15,FALSE)</f>
        <v>#N/A</v>
      </c>
      <c r="J770" s="94" t="e">
        <f>+VLOOKUP(D770,POA!$A$3:$AU$103,14,FALSE)</f>
        <v>#N/A</v>
      </c>
      <c r="K770" s="44"/>
      <c r="L770" s="100"/>
      <c r="M770" s="101"/>
      <c r="N770" s="79"/>
      <c r="O770" s="102"/>
    </row>
    <row r="771" spans="1:15" s="20" customFormat="1" ht="15" customHeight="1">
      <c r="A771" s="46"/>
      <c r="B771" s="45"/>
      <c r="C771" s="47"/>
      <c r="D771" s="46"/>
      <c r="E771" s="97" t="e">
        <f>+VLOOKUP(D771,POA!$A$3:$AU$103,7,FALSE)</f>
        <v>#N/A</v>
      </c>
      <c r="F771" s="97" t="e">
        <f>+VLOOKUP(D771,POA!$A$3:$AU$103,9,FALSE)</f>
        <v>#N/A</v>
      </c>
      <c r="G771" s="97" t="e">
        <f>+VLOOKUP(D771,POA!$A$3:$AU$103,3,FALSE)</f>
        <v>#N/A</v>
      </c>
      <c r="H771" s="94" t="e">
        <f>+VLOOKUP(D771,POA!$A$3:$AU$103,12,FALSE)</f>
        <v>#N/A</v>
      </c>
      <c r="I771" s="98" t="e">
        <f>+VLOOKUP(D771,POA!$A$3:$AU$103,15,FALSE)</f>
        <v>#N/A</v>
      </c>
      <c r="J771" s="94" t="e">
        <f>+VLOOKUP(D771,POA!$A$3:$AU$103,14,FALSE)</f>
        <v>#N/A</v>
      </c>
      <c r="K771" s="44"/>
      <c r="L771" s="100"/>
      <c r="M771" s="101"/>
      <c r="N771" s="79"/>
      <c r="O771" s="102"/>
    </row>
    <row r="772" spans="1:15" s="20" customFormat="1" ht="15" customHeight="1">
      <c r="A772" s="46"/>
      <c r="B772" s="45"/>
      <c r="C772" s="47"/>
      <c r="D772" s="46"/>
      <c r="E772" s="97" t="e">
        <f>+VLOOKUP(D772,POA!$A$3:$AU$103,7,FALSE)</f>
        <v>#N/A</v>
      </c>
      <c r="F772" s="97" t="e">
        <f>+VLOOKUP(D772,POA!$A$3:$AU$103,9,FALSE)</f>
        <v>#N/A</v>
      </c>
      <c r="G772" s="97" t="e">
        <f>+VLOOKUP(D772,POA!$A$3:$AU$103,3,FALSE)</f>
        <v>#N/A</v>
      </c>
      <c r="H772" s="94" t="e">
        <f>+VLOOKUP(D772,POA!$A$3:$AU$103,12,FALSE)</f>
        <v>#N/A</v>
      </c>
      <c r="I772" s="98" t="e">
        <f>+VLOOKUP(D772,POA!$A$3:$AU$103,15,FALSE)</f>
        <v>#N/A</v>
      </c>
      <c r="J772" s="94" t="e">
        <f>+VLOOKUP(D772,POA!$A$3:$AU$103,14,FALSE)</f>
        <v>#N/A</v>
      </c>
      <c r="K772" s="44"/>
      <c r="L772" s="100"/>
      <c r="M772" s="101"/>
      <c r="N772" s="79"/>
      <c r="O772" s="102"/>
    </row>
    <row r="773" spans="1:15" s="20" customFormat="1" ht="15" customHeight="1">
      <c r="A773" s="46"/>
      <c r="B773" s="45"/>
      <c r="C773" s="47"/>
      <c r="D773" s="46"/>
      <c r="E773" s="97" t="e">
        <f>+VLOOKUP(D773,POA!$A$3:$AU$103,7,FALSE)</f>
        <v>#N/A</v>
      </c>
      <c r="F773" s="97" t="e">
        <f>+VLOOKUP(D773,POA!$A$3:$AU$103,9,FALSE)</f>
        <v>#N/A</v>
      </c>
      <c r="G773" s="97" t="e">
        <f>+VLOOKUP(D773,POA!$A$3:$AU$103,3,FALSE)</f>
        <v>#N/A</v>
      </c>
      <c r="H773" s="94" t="e">
        <f>+VLOOKUP(D773,POA!$A$3:$AU$103,12,FALSE)</f>
        <v>#N/A</v>
      </c>
      <c r="I773" s="98" t="e">
        <f>+VLOOKUP(D773,POA!$A$3:$AU$103,15,FALSE)</f>
        <v>#N/A</v>
      </c>
      <c r="J773" s="94" t="e">
        <f>+VLOOKUP(D773,POA!$A$3:$AU$103,14,FALSE)</f>
        <v>#N/A</v>
      </c>
      <c r="K773" s="44"/>
      <c r="L773" s="100"/>
      <c r="M773" s="101"/>
      <c r="N773" s="79"/>
      <c r="O773" s="102"/>
    </row>
    <row r="774" spans="1:15" s="20" customFormat="1" ht="15" customHeight="1">
      <c r="A774" s="46"/>
      <c r="B774" s="45"/>
      <c r="C774" s="47"/>
      <c r="D774" s="46"/>
      <c r="E774" s="97" t="e">
        <f>+VLOOKUP(D774,POA!$A$3:$AU$103,7,FALSE)</f>
        <v>#N/A</v>
      </c>
      <c r="F774" s="97" t="e">
        <f>+VLOOKUP(D774,POA!$A$3:$AU$103,9,FALSE)</f>
        <v>#N/A</v>
      </c>
      <c r="G774" s="97" t="e">
        <f>+VLOOKUP(D774,POA!$A$3:$AU$103,3,FALSE)</f>
        <v>#N/A</v>
      </c>
      <c r="H774" s="94" t="e">
        <f>+VLOOKUP(D774,POA!$A$3:$AU$103,12,FALSE)</f>
        <v>#N/A</v>
      </c>
      <c r="I774" s="98" t="e">
        <f>+VLOOKUP(D774,POA!$A$3:$AU$103,15,FALSE)</f>
        <v>#N/A</v>
      </c>
      <c r="J774" s="94" t="e">
        <f>+VLOOKUP(D774,POA!$A$3:$AU$103,14,FALSE)</f>
        <v>#N/A</v>
      </c>
      <c r="K774" s="44"/>
      <c r="L774" s="100"/>
      <c r="M774" s="101"/>
      <c r="N774" s="79"/>
      <c r="O774" s="102"/>
    </row>
    <row r="775" spans="1:15" s="20" customFormat="1" ht="15" customHeight="1">
      <c r="A775" s="46"/>
      <c r="B775" s="45"/>
      <c r="C775" s="47"/>
      <c r="D775" s="46"/>
      <c r="E775" s="97" t="e">
        <f>+VLOOKUP(D775,POA!$A$3:$AU$103,7,FALSE)</f>
        <v>#N/A</v>
      </c>
      <c r="F775" s="97" t="e">
        <f>+VLOOKUP(D775,POA!$A$3:$AU$103,9,FALSE)</f>
        <v>#N/A</v>
      </c>
      <c r="G775" s="97" t="e">
        <f>+VLOOKUP(D775,POA!$A$3:$AU$103,3,FALSE)</f>
        <v>#N/A</v>
      </c>
      <c r="H775" s="94" t="e">
        <f>+VLOOKUP(D775,POA!$A$3:$AU$103,12,FALSE)</f>
        <v>#N/A</v>
      </c>
      <c r="I775" s="98" t="e">
        <f>+VLOOKUP(D775,POA!$A$3:$AU$103,15,FALSE)</f>
        <v>#N/A</v>
      </c>
      <c r="J775" s="94" t="e">
        <f>+VLOOKUP(D775,POA!$A$3:$AU$103,14,FALSE)</f>
        <v>#N/A</v>
      </c>
      <c r="K775" s="44"/>
      <c r="L775" s="100"/>
      <c r="M775" s="101"/>
      <c r="N775" s="79"/>
      <c r="O775" s="102"/>
    </row>
    <row r="776" spans="1:15" s="20" customFormat="1" ht="15" customHeight="1">
      <c r="A776" s="46"/>
      <c r="B776" s="45"/>
      <c r="C776" s="47"/>
      <c r="D776" s="46"/>
      <c r="E776" s="97" t="e">
        <f>+VLOOKUP(D776,POA!$A$3:$AU$103,7,FALSE)</f>
        <v>#N/A</v>
      </c>
      <c r="F776" s="97" t="e">
        <f>+VLOOKUP(D776,POA!$A$3:$AU$103,9,FALSE)</f>
        <v>#N/A</v>
      </c>
      <c r="G776" s="97" t="e">
        <f>+VLOOKUP(D776,POA!$A$3:$AU$103,3,FALSE)</f>
        <v>#N/A</v>
      </c>
      <c r="H776" s="94" t="e">
        <f>+VLOOKUP(D776,POA!$A$3:$AU$103,12,FALSE)</f>
        <v>#N/A</v>
      </c>
      <c r="I776" s="98" t="e">
        <f>+VLOOKUP(D776,POA!$A$3:$AU$103,15,FALSE)</f>
        <v>#N/A</v>
      </c>
      <c r="J776" s="94" t="e">
        <f>+VLOOKUP(D776,POA!$A$3:$AU$103,14,FALSE)</f>
        <v>#N/A</v>
      </c>
      <c r="K776" s="44"/>
      <c r="L776" s="100"/>
      <c r="M776" s="101"/>
      <c r="N776" s="79"/>
      <c r="O776" s="102"/>
    </row>
    <row r="777" spans="1:15" s="20" customFormat="1" ht="15" customHeight="1">
      <c r="A777" s="46"/>
      <c r="B777" s="45"/>
      <c r="C777" s="47"/>
      <c r="D777" s="46"/>
      <c r="E777" s="97" t="e">
        <f>+VLOOKUP(D777,POA!$A$3:$AU$103,7,FALSE)</f>
        <v>#N/A</v>
      </c>
      <c r="F777" s="97" t="e">
        <f>+VLOOKUP(D777,POA!$A$3:$AU$103,9,FALSE)</f>
        <v>#N/A</v>
      </c>
      <c r="G777" s="97" t="e">
        <f>+VLOOKUP(D777,POA!$A$3:$AU$103,3,FALSE)</f>
        <v>#N/A</v>
      </c>
      <c r="H777" s="94" t="e">
        <f>+VLOOKUP(D777,POA!$A$3:$AU$103,12,FALSE)</f>
        <v>#N/A</v>
      </c>
      <c r="I777" s="98" t="e">
        <f>+VLOOKUP(D777,POA!$A$3:$AU$103,15,FALSE)</f>
        <v>#N/A</v>
      </c>
      <c r="J777" s="94" t="e">
        <f>+VLOOKUP(D777,POA!$A$3:$AU$103,14,FALSE)</f>
        <v>#N/A</v>
      </c>
      <c r="K777" s="44"/>
      <c r="L777" s="100"/>
      <c r="M777" s="101"/>
      <c r="N777" s="79"/>
      <c r="O777" s="102"/>
    </row>
    <row r="778" spans="1:15" s="20" customFormat="1" ht="15" customHeight="1">
      <c r="A778" s="46"/>
      <c r="B778" s="45"/>
      <c r="C778" s="47"/>
      <c r="D778" s="46"/>
      <c r="E778" s="97" t="e">
        <f>+VLOOKUP(D778,POA!$A$3:$AU$103,7,FALSE)</f>
        <v>#N/A</v>
      </c>
      <c r="F778" s="97" t="e">
        <f>+VLOOKUP(D778,POA!$A$3:$AU$103,9,FALSE)</f>
        <v>#N/A</v>
      </c>
      <c r="G778" s="97" t="e">
        <f>+VLOOKUP(D778,POA!$A$3:$AU$103,3,FALSE)</f>
        <v>#N/A</v>
      </c>
      <c r="H778" s="94" t="e">
        <f>+VLOOKUP(D778,POA!$A$3:$AU$103,12,FALSE)</f>
        <v>#N/A</v>
      </c>
      <c r="I778" s="98" t="e">
        <f>+VLOOKUP(D778,POA!$A$3:$AU$103,15,FALSE)</f>
        <v>#N/A</v>
      </c>
      <c r="J778" s="94" t="e">
        <f>+VLOOKUP(D778,POA!$A$3:$AU$103,14,FALSE)</f>
        <v>#N/A</v>
      </c>
      <c r="K778" s="44"/>
      <c r="L778" s="100"/>
      <c r="M778" s="101"/>
      <c r="N778" s="79"/>
      <c r="O778" s="102"/>
    </row>
    <row r="779" spans="1:15" s="20" customFormat="1" ht="15" customHeight="1">
      <c r="A779" s="46"/>
      <c r="B779" s="45"/>
      <c r="C779" s="47"/>
      <c r="D779" s="46"/>
      <c r="E779" s="97" t="e">
        <f>+VLOOKUP(D779,POA!$A$3:$AU$103,7,FALSE)</f>
        <v>#N/A</v>
      </c>
      <c r="F779" s="97" t="e">
        <f>+VLOOKUP(D779,POA!$A$3:$AU$103,9,FALSE)</f>
        <v>#N/A</v>
      </c>
      <c r="G779" s="97" t="e">
        <f>+VLOOKUP(D779,POA!$A$3:$AU$103,3,FALSE)</f>
        <v>#N/A</v>
      </c>
      <c r="H779" s="94" t="e">
        <f>+VLOOKUP(D779,POA!$A$3:$AU$103,12,FALSE)</f>
        <v>#N/A</v>
      </c>
      <c r="I779" s="98" t="e">
        <f>+VLOOKUP(D779,POA!$A$3:$AU$103,15,FALSE)</f>
        <v>#N/A</v>
      </c>
      <c r="J779" s="94" t="e">
        <f>+VLOOKUP(D779,POA!$A$3:$AU$103,14,FALSE)</f>
        <v>#N/A</v>
      </c>
      <c r="K779" s="44"/>
      <c r="L779" s="100"/>
      <c r="M779" s="101"/>
      <c r="N779" s="79"/>
      <c r="O779" s="102"/>
    </row>
    <row r="780" spans="1:15" s="20" customFormat="1" ht="15" customHeight="1">
      <c r="A780" s="46"/>
      <c r="B780" s="45"/>
      <c r="C780" s="47"/>
      <c r="D780" s="46"/>
      <c r="E780" s="97" t="e">
        <f>+VLOOKUP(D780,POA!$A$3:$AU$103,7,FALSE)</f>
        <v>#N/A</v>
      </c>
      <c r="F780" s="97" t="e">
        <f>+VLOOKUP(D780,POA!$A$3:$AU$103,9,FALSE)</f>
        <v>#N/A</v>
      </c>
      <c r="G780" s="97" t="e">
        <f>+VLOOKUP(D780,POA!$A$3:$AU$103,3,FALSE)</f>
        <v>#N/A</v>
      </c>
      <c r="H780" s="94" t="e">
        <f>+VLOOKUP(D780,POA!$A$3:$AU$103,12,FALSE)</f>
        <v>#N/A</v>
      </c>
      <c r="I780" s="98" t="e">
        <f>+VLOOKUP(D780,POA!$A$3:$AU$103,15,FALSE)</f>
        <v>#N/A</v>
      </c>
      <c r="J780" s="94" t="e">
        <f>+VLOOKUP(D780,POA!$A$3:$AU$103,14,FALSE)</f>
        <v>#N/A</v>
      </c>
      <c r="K780" s="44"/>
      <c r="L780" s="100"/>
      <c r="M780" s="101"/>
      <c r="N780" s="79"/>
      <c r="O780" s="102"/>
    </row>
    <row r="781" spans="1:15" s="20" customFormat="1" ht="15" customHeight="1">
      <c r="A781" s="46"/>
      <c r="B781" s="45"/>
      <c r="C781" s="47"/>
      <c r="D781" s="46"/>
      <c r="E781" s="97" t="e">
        <f>+VLOOKUP(D781,POA!$A$3:$AU$103,7,FALSE)</f>
        <v>#N/A</v>
      </c>
      <c r="F781" s="97" t="e">
        <f>+VLOOKUP(D781,POA!$A$3:$AU$103,9,FALSE)</f>
        <v>#N/A</v>
      </c>
      <c r="G781" s="97" t="e">
        <f>+VLOOKUP(D781,POA!$A$3:$AU$103,3,FALSE)</f>
        <v>#N/A</v>
      </c>
      <c r="H781" s="94" t="e">
        <f>+VLOOKUP(D781,POA!$A$3:$AU$103,12,FALSE)</f>
        <v>#N/A</v>
      </c>
      <c r="I781" s="98" t="e">
        <f>+VLOOKUP(D781,POA!$A$3:$AU$103,15,FALSE)</f>
        <v>#N/A</v>
      </c>
      <c r="J781" s="94" t="e">
        <f>+VLOOKUP(D781,POA!$A$3:$AU$103,14,FALSE)</f>
        <v>#N/A</v>
      </c>
      <c r="K781" s="44"/>
      <c r="L781" s="100"/>
      <c r="M781" s="101"/>
      <c r="N781" s="79"/>
      <c r="O781" s="102"/>
    </row>
    <row r="782" spans="1:15" s="20" customFormat="1" ht="15" customHeight="1">
      <c r="A782" s="46"/>
      <c r="B782" s="45"/>
      <c r="C782" s="47"/>
      <c r="D782" s="46"/>
      <c r="E782" s="97" t="e">
        <f>+VLOOKUP(D782,POA!$A$3:$AU$103,7,FALSE)</f>
        <v>#N/A</v>
      </c>
      <c r="F782" s="97" t="e">
        <f>+VLOOKUP(D782,POA!$A$3:$AU$103,9,FALSE)</f>
        <v>#N/A</v>
      </c>
      <c r="G782" s="97" t="e">
        <f>+VLOOKUP(D782,POA!$A$3:$AU$103,3,FALSE)</f>
        <v>#N/A</v>
      </c>
      <c r="H782" s="94" t="e">
        <f>+VLOOKUP(D782,POA!$A$3:$AU$103,12,FALSE)</f>
        <v>#N/A</v>
      </c>
      <c r="I782" s="98" t="e">
        <f>+VLOOKUP(D782,POA!$A$3:$AU$103,15,FALSE)</f>
        <v>#N/A</v>
      </c>
      <c r="J782" s="94" t="e">
        <f>+VLOOKUP(D782,POA!$A$3:$AU$103,14,FALSE)</f>
        <v>#N/A</v>
      </c>
      <c r="K782" s="44"/>
      <c r="L782" s="100"/>
      <c r="M782" s="101"/>
      <c r="N782" s="79"/>
      <c r="O782" s="102"/>
    </row>
    <row r="783" spans="1:15" s="20" customFormat="1" ht="15" customHeight="1">
      <c r="A783" s="46"/>
      <c r="B783" s="45"/>
      <c r="C783" s="47"/>
      <c r="D783" s="46"/>
      <c r="E783" s="97" t="e">
        <f>+VLOOKUP(D783,POA!$A$3:$AU$103,7,FALSE)</f>
        <v>#N/A</v>
      </c>
      <c r="F783" s="97" t="e">
        <f>+VLOOKUP(D783,POA!$A$3:$AU$103,9,FALSE)</f>
        <v>#N/A</v>
      </c>
      <c r="G783" s="97" t="e">
        <f>+VLOOKUP(D783,POA!$A$3:$AU$103,3,FALSE)</f>
        <v>#N/A</v>
      </c>
      <c r="H783" s="94" t="e">
        <f>+VLOOKUP(D783,POA!$A$3:$AU$103,12,FALSE)</f>
        <v>#N/A</v>
      </c>
      <c r="I783" s="98" t="e">
        <f>+VLOOKUP(D783,POA!$A$3:$AU$103,15,FALSE)</f>
        <v>#N/A</v>
      </c>
      <c r="J783" s="94" t="e">
        <f>+VLOOKUP(D783,POA!$A$3:$AU$103,14,FALSE)</f>
        <v>#N/A</v>
      </c>
      <c r="K783" s="44"/>
      <c r="L783" s="100"/>
      <c r="M783" s="101"/>
      <c r="N783" s="79"/>
      <c r="O783" s="102"/>
    </row>
    <row r="784" spans="1:15" s="20" customFormat="1" ht="15" customHeight="1">
      <c r="A784" s="46"/>
      <c r="B784" s="45"/>
      <c r="C784" s="47"/>
      <c r="D784" s="46"/>
      <c r="E784" s="97" t="e">
        <f>+VLOOKUP(D784,POA!$A$3:$AU$103,7,FALSE)</f>
        <v>#N/A</v>
      </c>
      <c r="F784" s="97" t="e">
        <f>+VLOOKUP(D784,POA!$A$3:$AU$103,9,FALSE)</f>
        <v>#N/A</v>
      </c>
      <c r="G784" s="97" t="e">
        <f>+VLOOKUP(D784,POA!$A$3:$AU$103,3,FALSE)</f>
        <v>#N/A</v>
      </c>
      <c r="H784" s="94" t="e">
        <f>+VLOOKUP(D784,POA!$A$3:$AU$103,12,FALSE)</f>
        <v>#N/A</v>
      </c>
      <c r="I784" s="98" t="e">
        <f>+VLOOKUP(D784,POA!$A$3:$AU$103,15,FALSE)</f>
        <v>#N/A</v>
      </c>
      <c r="J784" s="94" t="e">
        <f>+VLOOKUP(D784,POA!$A$3:$AU$103,14,FALSE)</f>
        <v>#N/A</v>
      </c>
      <c r="K784" s="44"/>
      <c r="L784" s="100"/>
      <c r="M784" s="101"/>
      <c r="N784" s="79"/>
      <c r="O784" s="102"/>
    </row>
    <row r="785" spans="1:15" s="20" customFormat="1" ht="15" customHeight="1">
      <c r="A785" s="46"/>
      <c r="B785" s="45"/>
      <c r="C785" s="47"/>
      <c r="D785" s="46"/>
      <c r="E785" s="97" t="e">
        <f>+VLOOKUP(D785,POA!$A$3:$AU$103,7,FALSE)</f>
        <v>#N/A</v>
      </c>
      <c r="F785" s="97" t="e">
        <f>+VLOOKUP(D785,POA!$A$3:$AU$103,9,FALSE)</f>
        <v>#N/A</v>
      </c>
      <c r="G785" s="97" t="e">
        <f>+VLOOKUP(D785,POA!$A$3:$AU$103,3,FALSE)</f>
        <v>#N/A</v>
      </c>
      <c r="H785" s="94" t="e">
        <f>+VLOOKUP(D785,POA!$A$3:$AU$103,12,FALSE)</f>
        <v>#N/A</v>
      </c>
      <c r="I785" s="98" t="e">
        <f>+VLOOKUP(D785,POA!$A$3:$AU$103,15,FALSE)</f>
        <v>#N/A</v>
      </c>
      <c r="J785" s="94" t="e">
        <f>+VLOOKUP(D785,POA!$A$3:$AU$103,14,FALSE)</f>
        <v>#N/A</v>
      </c>
      <c r="K785" s="44"/>
      <c r="L785" s="100"/>
      <c r="M785" s="101"/>
      <c r="N785" s="79"/>
      <c r="O785" s="102"/>
    </row>
    <row r="786" spans="1:15" s="20" customFormat="1" ht="15" customHeight="1">
      <c r="A786" s="46"/>
      <c r="B786" s="45"/>
      <c r="C786" s="47"/>
      <c r="D786" s="46"/>
      <c r="E786" s="97" t="e">
        <f>+VLOOKUP(D786,POA!$A$3:$AU$103,7,FALSE)</f>
        <v>#N/A</v>
      </c>
      <c r="F786" s="97" t="e">
        <f>+VLOOKUP(D786,POA!$A$3:$AU$103,9,FALSE)</f>
        <v>#N/A</v>
      </c>
      <c r="G786" s="97" t="e">
        <f>+VLOOKUP(D786,POA!$A$3:$AU$103,3,FALSE)</f>
        <v>#N/A</v>
      </c>
      <c r="H786" s="94" t="e">
        <f>+VLOOKUP(D786,POA!$A$3:$AU$103,12,FALSE)</f>
        <v>#N/A</v>
      </c>
      <c r="I786" s="98" t="e">
        <f>+VLOOKUP(D786,POA!$A$3:$AU$103,15,FALSE)</f>
        <v>#N/A</v>
      </c>
      <c r="J786" s="94" t="e">
        <f>+VLOOKUP(D786,POA!$A$3:$AU$103,14,FALSE)</f>
        <v>#N/A</v>
      </c>
      <c r="K786" s="44"/>
      <c r="L786" s="100"/>
      <c r="M786" s="101"/>
      <c r="N786" s="79"/>
      <c r="O786" s="102"/>
    </row>
    <row r="787" spans="1:15" s="20" customFormat="1" ht="15" customHeight="1">
      <c r="A787" s="46"/>
      <c r="B787" s="45"/>
      <c r="C787" s="47"/>
      <c r="D787" s="46"/>
      <c r="E787" s="97" t="e">
        <f>+VLOOKUP(D787,POA!$A$3:$AU$103,7,FALSE)</f>
        <v>#N/A</v>
      </c>
      <c r="F787" s="97" t="e">
        <f>+VLOOKUP(D787,POA!$A$3:$AU$103,9,FALSE)</f>
        <v>#N/A</v>
      </c>
      <c r="G787" s="97" t="e">
        <f>+VLOOKUP(D787,POA!$A$3:$AU$103,3,FALSE)</f>
        <v>#N/A</v>
      </c>
      <c r="H787" s="94" t="e">
        <f>+VLOOKUP(D787,POA!$A$3:$AU$103,12,FALSE)</f>
        <v>#N/A</v>
      </c>
      <c r="I787" s="98" t="e">
        <f>+VLOOKUP(D787,POA!$A$3:$AU$103,15,FALSE)</f>
        <v>#N/A</v>
      </c>
      <c r="J787" s="94" t="e">
        <f>+VLOOKUP(D787,POA!$A$3:$AU$103,14,FALSE)</f>
        <v>#N/A</v>
      </c>
      <c r="K787" s="44"/>
      <c r="L787" s="100"/>
      <c r="M787" s="101"/>
      <c r="N787" s="79"/>
      <c r="O787" s="102"/>
    </row>
    <row r="788" spans="1:15" s="20" customFormat="1" ht="15" customHeight="1">
      <c r="A788" s="46"/>
      <c r="B788" s="45"/>
      <c r="C788" s="47"/>
      <c r="D788" s="46"/>
      <c r="E788" s="97" t="e">
        <f>+VLOOKUP(D788,POA!$A$3:$AU$103,7,FALSE)</f>
        <v>#N/A</v>
      </c>
      <c r="F788" s="97" t="e">
        <f>+VLOOKUP(D788,POA!$A$3:$AU$103,9,FALSE)</f>
        <v>#N/A</v>
      </c>
      <c r="G788" s="97" t="e">
        <f>+VLOOKUP(D788,POA!$A$3:$AU$103,3,FALSE)</f>
        <v>#N/A</v>
      </c>
      <c r="H788" s="94" t="e">
        <f>+VLOOKUP(D788,POA!$A$3:$AU$103,12,FALSE)</f>
        <v>#N/A</v>
      </c>
      <c r="I788" s="98" t="e">
        <f>+VLOOKUP(D788,POA!$A$3:$AU$103,15,FALSE)</f>
        <v>#N/A</v>
      </c>
      <c r="J788" s="94" t="e">
        <f>+VLOOKUP(D788,POA!$A$3:$AU$103,14,FALSE)</f>
        <v>#N/A</v>
      </c>
      <c r="K788" s="44"/>
      <c r="L788" s="100"/>
      <c r="M788" s="101"/>
      <c r="N788" s="79"/>
      <c r="O788" s="102"/>
    </row>
    <row r="789" spans="1:15" s="20" customFormat="1" ht="15" customHeight="1">
      <c r="A789" s="46"/>
      <c r="B789" s="45"/>
      <c r="C789" s="47"/>
      <c r="D789" s="46"/>
      <c r="E789" s="97" t="e">
        <f>+VLOOKUP(D789,POA!$A$3:$AU$103,7,FALSE)</f>
        <v>#N/A</v>
      </c>
      <c r="F789" s="97" t="e">
        <f>+VLOOKUP(D789,POA!$A$3:$AU$103,9,FALSE)</f>
        <v>#N/A</v>
      </c>
      <c r="G789" s="97" t="e">
        <f>+VLOOKUP(D789,POA!$A$3:$AU$103,3,FALSE)</f>
        <v>#N/A</v>
      </c>
      <c r="H789" s="94" t="e">
        <f>+VLOOKUP(D789,POA!$A$3:$AU$103,12,FALSE)</f>
        <v>#N/A</v>
      </c>
      <c r="I789" s="98" t="e">
        <f>+VLOOKUP(D789,POA!$A$3:$AU$103,15,FALSE)</f>
        <v>#N/A</v>
      </c>
      <c r="J789" s="94" t="e">
        <f>+VLOOKUP(D789,POA!$A$3:$AU$103,14,FALSE)</f>
        <v>#N/A</v>
      </c>
      <c r="K789" s="44"/>
      <c r="L789" s="100"/>
      <c r="M789" s="101"/>
      <c r="N789" s="79"/>
      <c r="O789" s="102"/>
    </row>
    <row r="790" spans="1:15" s="20" customFormat="1" ht="15" customHeight="1">
      <c r="A790" s="46"/>
      <c r="B790" s="45"/>
      <c r="C790" s="47"/>
      <c r="D790" s="46"/>
      <c r="E790" s="97" t="e">
        <f>+VLOOKUP(D790,POA!$A$3:$AU$103,7,FALSE)</f>
        <v>#N/A</v>
      </c>
      <c r="F790" s="97" t="e">
        <f>+VLOOKUP(D790,POA!$A$3:$AU$103,9,FALSE)</f>
        <v>#N/A</v>
      </c>
      <c r="G790" s="97" t="e">
        <f>+VLOOKUP(D790,POA!$A$3:$AU$103,3,FALSE)</f>
        <v>#N/A</v>
      </c>
      <c r="H790" s="94" t="e">
        <f>+VLOOKUP(D790,POA!$A$3:$AU$103,12,FALSE)</f>
        <v>#N/A</v>
      </c>
      <c r="I790" s="98" t="e">
        <f>+VLOOKUP(D790,POA!$A$3:$AU$103,15,FALSE)</f>
        <v>#N/A</v>
      </c>
      <c r="J790" s="94" t="e">
        <f>+VLOOKUP(D790,POA!$A$3:$AU$103,14,FALSE)</f>
        <v>#N/A</v>
      </c>
      <c r="K790" s="44"/>
      <c r="L790" s="100"/>
      <c r="M790" s="101"/>
      <c r="N790" s="79"/>
      <c r="O790" s="102"/>
    </row>
    <row r="791" spans="1:15" s="20" customFormat="1" ht="15" customHeight="1">
      <c r="A791" s="46"/>
      <c r="B791" s="45"/>
      <c r="C791" s="47"/>
      <c r="D791" s="46"/>
      <c r="E791" s="97" t="e">
        <f>+VLOOKUP(D791,POA!$A$3:$AU$103,7,FALSE)</f>
        <v>#N/A</v>
      </c>
      <c r="F791" s="97" t="e">
        <f>+VLOOKUP(D791,POA!$A$3:$AU$103,9,FALSE)</f>
        <v>#N/A</v>
      </c>
      <c r="G791" s="97" t="e">
        <f>+VLOOKUP(D791,POA!$A$3:$AU$103,3,FALSE)</f>
        <v>#N/A</v>
      </c>
      <c r="H791" s="94" t="e">
        <f>+VLOOKUP(D791,POA!$A$3:$AU$103,12,FALSE)</f>
        <v>#N/A</v>
      </c>
      <c r="I791" s="98" t="e">
        <f>+VLOOKUP(D791,POA!$A$3:$AU$103,15,FALSE)</f>
        <v>#N/A</v>
      </c>
      <c r="J791" s="94" t="e">
        <f>+VLOOKUP(D791,POA!$A$3:$AU$103,14,FALSE)</f>
        <v>#N/A</v>
      </c>
      <c r="K791" s="44"/>
      <c r="L791" s="100"/>
      <c r="M791" s="101"/>
      <c r="N791" s="79"/>
      <c r="O791" s="102"/>
    </row>
    <row r="792" spans="1:15" s="20" customFormat="1" ht="15" customHeight="1">
      <c r="A792" s="46"/>
      <c r="B792" s="45"/>
      <c r="C792" s="47"/>
      <c r="D792" s="46"/>
      <c r="E792" s="97" t="e">
        <f>+VLOOKUP(D792,POA!$A$3:$AU$103,7,FALSE)</f>
        <v>#N/A</v>
      </c>
      <c r="F792" s="97" t="e">
        <f>+VLOOKUP(D792,POA!$A$3:$AU$103,9,FALSE)</f>
        <v>#N/A</v>
      </c>
      <c r="G792" s="97" t="e">
        <f>+VLOOKUP(D792,POA!$A$3:$AU$103,3,FALSE)</f>
        <v>#N/A</v>
      </c>
      <c r="H792" s="94" t="e">
        <f>+VLOOKUP(D792,POA!$A$3:$AU$103,12,FALSE)</f>
        <v>#N/A</v>
      </c>
      <c r="I792" s="98" t="e">
        <f>+VLOOKUP(D792,POA!$A$3:$AU$103,15,FALSE)</f>
        <v>#N/A</v>
      </c>
      <c r="J792" s="94" t="e">
        <f>+VLOOKUP(D792,POA!$A$3:$AU$103,14,FALSE)</f>
        <v>#N/A</v>
      </c>
      <c r="K792" s="44"/>
      <c r="L792" s="100"/>
      <c r="M792" s="101"/>
      <c r="N792" s="79"/>
      <c r="O792" s="102"/>
    </row>
    <row r="793" spans="1:15" s="20" customFormat="1" ht="15" customHeight="1">
      <c r="A793" s="46"/>
      <c r="B793" s="45"/>
      <c r="C793" s="47"/>
      <c r="D793" s="46"/>
      <c r="E793" s="97" t="e">
        <f>+VLOOKUP(D793,POA!$A$3:$AU$103,7,FALSE)</f>
        <v>#N/A</v>
      </c>
      <c r="F793" s="97" t="e">
        <f>+VLOOKUP(D793,POA!$A$3:$AU$103,9,FALSE)</f>
        <v>#N/A</v>
      </c>
      <c r="G793" s="97" t="e">
        <f>+VLOOKUP(D793,POA!$A$3:$AU$103,3,FALSE)</f>
        <v>#N/A</v>
      </c>
      <c r="H793" s="94" t="e">
        <f>+VLOOKUP(D793,POA!$A$3:$AU$103,12,FALSE)</f>
        <v>#N/A</v>
      </c>
      <c r="I793" s="98" t="e">
        <f>+VLOOKUP(D793,POA!$A$3:$AU$103,15,FALSE)</f>
        <v>#N/A</v>
      </c>
      <c r="J793" s="94" t="e">
        <f>+VLOOKUP(D793,POA!$A$3:$AU$103,14,FALSE)</f>
        <v>#N/A</v>
      </c>
      <c r="K793" s="44"/>
      <c r="L793" s="100"/>
      <c r="M793" s="101"/>
      <c r="N793" s="79"/>
      <c r="O793" s="102"/>
    </row>
    <row r="794" spans="1:15" s="20" customFormat="1" ht="15" customHeight="1">
      <c r="A794" s="46"/>
      <c r="B794" s="45"/>
      <c r="C794" s="47"/>
      <c r="D794" s="46"/>
      <c r="E794" s="97" t="e">
        <f>+VLOOKUP(D794,POA!$A$3:$AU$103,7,FALSE)</f>
        <v>#N/A</v>
      </c>
      <c r="F794" s="97" t="e">
        <f>+VLOOKUP(D794,POA!$A$3:$AU$103,9,FALSE)</f>
        <v>#N/A</v>
      </c>
      <c r="G794" s="97" t="e">
        <f>+VLOOKUP(D794,POA!$A$3:$AU$103,3,FALSE)</f>
        <v>#N/A</v>
      </c>
      <c r="H794" s="94" t="e">
        <f>+VLOOKUP(D794,POA!$A$3:$AU$103,12,FALSE)</f>
        <v>#N/A</v>
      </c>
      <c r="I794" s="98" t="e">
        <f>+VLOOKUP(D794,POA!$A$3:$AU$103,15,FALSE)</f>
        <v>#N/A</v>
      </c>
      <c r="J794" s="94" t="e">
        <f>+VLOOKUP(D794,POA!$A$3:$AU$103,14,FALSE)</f>
        <v>#N/A</v>
      </c>
      <c r="K794" s="44"/>
      <c r="L794" s="100"/>
      <c r="M794" s="101"/>
      <c r="N794" s="79"/>
      <c r="O794" s="102"/>
    </row>
    <row r="795" spans="1:15" s="20" customFormat="1" ht="15" customHeight="1">
      <c r="A795" s="46"/>
      <c r="B795" s="45"/>
      <c r="C795" s="47"/>
      <c r="D795" s="46"/>
      <c r="E795" s="97" t="e">
        <f>+VLOOKUP(D795,POA!$A$3:$AU$103,7,FALSE)</f>
        <v>#N/A</v>
      </c>
      <c r="F795" s="97" t="e">
        <f>+VLOOKUP(D795,POA!$A$3:$AU$103,9,FALSE)</f>
        <v>#N/A</v>
      </c>
      <c r="G795" s="97" t="e">
        <f>+VLOOKUP(D795,POA!$A$3:$AU$103,3,FALSE)</f>
        <v>#N/A</v>
      </c>
      <c r="H795" s="94" t="e">
        <f>+VLOOKUP(D795,POA!$A$3:$AU$103,12,FALSE)</f>
        <v>#N/A</v>
      </c>
      <c r="I795" s="98" t="e">
        <f>+VLOOKUP(D795,POA!$A$3:$AU$103,15,FALSE)</f>
        <v>#N/A</v>
      </c>
      <c r="J795" s="94" t="e">
        <f>+VLOOKUP(D795,POA!$A$3:$AU$103,14,FALSE)</f>
        <v>#N/A</v>
      </c>
      <c r="K795" s="44"/>
      <c r="L795" s="100"/>
      <c r="M795" s="101"/>
      <c r="N795" s="79"/>
      <c r="O795" s="102"/>
    </row>
    <row r="796" spans="1:15" s="20" customFormat="1" ht="15" customHeight="1">
      <c r="A796" s="46"/>
      <c r="B796" s="45"/>
      <c r="C796" s="47"/>
      <c r="D796" s="46"/>
      <c r="E796" s="97" t="e">
        <f>+VLOOKUP(D796,POA!$A$3:$AU$103,7,FALSE)</f>
        <v>#N/A</v>
      </c>
      <c r="F796" s="97" t="e">
        <f>+VLOOKUP(D796,POA!$A$3:$AU$103,9,FALSE)</f>
        <v>#N/A</v>
      </c>
      <c r="G796" s="97" t="e">
        <f>+VLOOKUP(D796,POA!$A$3:$AU$103,3,FALSE)</f>
        <v>#N/A</v>
      </c>
      <c r="H796" s="94" t="e">
        <f>+VLOOKUP(D796,POA!$A$3:$AU$103,12,FALSE)</f>
        <v>#N/A</v>
      </c>
      <c r="I796" s="98" t="e">
        <f>+VLOOKUP(D796,POA!$A$3:$AU$103,15,FALSE)</f>
        <v>#N/A</v>
      </c>
      <c r="J796" s="94" t="e">
        <f>+VLOOKUP(D796,POA!$A$3:$AU$103,14,FALSE)</f>
        <v>#N/A</v>
      </c>
      <c r="K796" s="44"/>
      <c r="L796" s="100"/>
      <c r="M796" s="101"/>
      <c r="N796" s="79"/>
      <c r="O796" s="102"/>
    </row>
    <row r="797" spans="1:15" s="20" customFormat="1" ht="15" customHeight="1">
      <c r="A797" s="46"/>
      <c r="B797" s="45"/>
      <c r="C797" s="47"/>
      <c r="D797" s="46"/>
      <c r="E797" s="97" t="e">
        <f>+VLOOKUP(D797,POA!$A$3:$AU$103,7,FALSE)</f>
        <v>#N/A</v>
      </c>
      <c r="F797" s="97" t="e">
        <f>+VLOOKUP(D797,POA!$A$3:$AU$103,9,FALSE)</f>
        <v>#N/A</v>
      </c>
      <c r="G797" s="97" t="e">
        <f>+VLOOKUP(D797,POA!$A$3:$AU$103,3,FALSE)</f>
        <v>#N/A</v>
      </c>
      <c r="H797" s="94" t="e">
        <f>+VLOOKUP(D797,POA!$A$3:$AU$103,12,FALSE)</f>
        <v>#N/A</v>
      </c>
      <c r="I797" s="98" t="e">
        <f>+VLOOKUP(D797,POA!$A$3:$AU$103,15,FALSE)</f>
        <v>#N/A</v>
      </c>
      <c r="J797" s="94" t="e">
        <f>+VLOOKUP(D797,POA!$A$3:$AU$103,14,FALSE)</f>
        <v>#N/A</v>
      </c>
      <c r="K797" s="44"/>
      <c r="L797" s="100"/>
      <c r="M797" s="101"/>
      <c r="N797" s="79"/>
      <c r="O797" s="102"/>
    </row>
    <row r="798" spans="1:15" s="20" customFormat="1" ht="15" customHeight="1">
      <c r="A798" s="46"/>
      <c r="B798" s="45"/>
      <c r="C798" s="47"/>
      <c r="D798" s="46"/>
      <c r="E798" s="97" t="e">
        <f>+VLOOKUP(D798,POA!$A$3:$AU$103,7,FALSE)</f>
        <v>#N/A</v>
      </c>
      <c r="F798" s="97" t="e">
        <f>+VLOOKUP(D798,POA!$A$3:$AU$103,9,FALSE)</f>
        <v>#N/A</v>
      </c>
      <c r="G798" s="97" t="e">
        <f>+VLOOKUP(D798,POA!$A$3:$AU$103,3,FALSE)</f>
        <v>#N/A</v>
      </c>
      <c r="H798" s="94" t="e">
        <f>+VLOOKUP(D798,POA!$A$3:$AU$103,12,FALSE)</f>
        <v>#N/A</v>
      </c>
      <c r="I798" s="98" t="e">
        <f>+VLOOKUP(D798,POA!$A$3:$AU$103,15,FALSE)</f>
        <v>#N/A</v>
      </c>
      <c r="J798" s="94" t="e">
        <f>+VLOOKUP(D798,POA!$A$3:$AU$103,14,FALSE)</f>
        <v>#N/A</v>
      </c>
      <c r="K798" s="44"/>
      <c r="L798" s="100"/>
      <c r="M798" s="101"/>
      <c r="N798" s="79"/>
      <c r="O798" s="102"/>
    </row>
    <row r="799" spans="1:15" s="20" customFormat="1" ht="15" customHeight="1">
      <c r="A799" s="46"/>
      <c r="B799" s="45"/>
      <c r="C799" s="47"/>
      <c r="D799" s="46"/>
      <c r="E799" s="97" t="e">
        <f>+VLOOKUP(D799,POA!$A$3:$AU$103,7,FALSE)</f>
        <v>#N/A</v>
      </c>
      <c r="F799" s="97" t="e">
        <f>+VLOOKUP(D799,POA!$A$3:$AU$103,9,FALSE)</f>
        <v>#N/A</v>
      </c>
      <c r="G799" s="97" t="e">
        <f>+VLOOKUP(D799,POA!$A$3:$AU$103,3,FALSE)</f>
        <v>#N/A</v>
      </c>
      <c r="H799" s="94" t="e">
        <f>+VLOOKUP(D799,POA!$A$3:$AU$103,12,FALSE)</f>
        <v>#N/A</v>
      </c>
      <c r="I799" s="98" t="e">
        <f>+VLOOKUP(D799,POA!$A$3:$AU$103,15,FALSE)</f>
        <v>#N/A</v>
      </c>
      <c r="J799" s="94" t="e">
        <f>+VLOOKUP(D799,POA!$A$3:$AU$103,14,FALSE)</f>
        <v>#N/A</v>
      </c>
      <c r="K799" s="44"/>
      <c r="L799" s="100"/>
      <c r="M799" s="101"/>
      <c r="N799" s="79"/>
      <c r="O799" s="102"/>
    </row>
    <row r="800" spans="1:15" s="20" customFormat="1" ht="15" customHeight="1">
      <c r="A800" s="46"/>
      <c r="B800" s="45"/>
      <c r="C800" s="47"/>
      <c r="D800" s="46"/>
      <c r="E800" s="97" t="e">
        <f>+VLOOKUP(D800,POA!$A$3:$AU$103,7,FALSE)</f>
        <v>#N/A</v>
      </c>
      <c r="F800" s="97" t="e">
        <f>+VLOOKUP(D800,POA!$A$3:$AU$103,9,FALSE)</f>
        <v>#N/A</v>
      </c>
      <c r="G800" s="97" t="e">
        <f>+VLOOKUP(D800,POA!$A$3:$AU$103,3,FALSE)</f>
        <v>#N/A</v>
      </c>
      <c r="H800" s="94" t="e">
        <f>+VLOOKUP(D800,POA!$A$3:$AU$103,12,FALSE)</f>
        <v>#N/A</v>
      </c>
      <c r="I800" s="98" t="e">
        <f>+VLOOKUP(D800,POA!$A$3:$AU$103,15,FALSE)</f>
        <v>#N/A</v>
      </c>
      <c r="J800" s="94" t="e">
        <f>+VLOOKUP(D800,POA!$A$3:$AU$103,14,FALSE)</f>
        <v>#N/A</v>
      </c>
      <c r="K800" s="44"/>
      <c r="L800" s="100"/>
      <c r="M800" s="101"/>
      <c r="N800" s="79"/>
      <c r="O800" s="102"/>
    </row>
    <row r="801" spans="1:15" s="20" customFormat="1" ht="15" customHeight="1">
      <c r="A801" s="46"/>
      <c r="B801" s="45"/>
      <c r="C801" s="47"/>
      <c r="D801" s="46"/>
      <c r="E801" s="97" t="e">
        <f>+VLOOKUP(D801,POA!$A$3:$AU$103,7,FALSE)</f>
        <v>#N/A</v>
      </c>
      <c r="F801" s="97" t="e">
        <f>+VLOOKUP(D801,POA!$A$3:$AU$103,9,FALSE)</f>
        <v>#N/A</v>
      </c>
      <c r="G801" s="97" t="e">
        <f>+VLOOKUP(D801,POA!$A$3:$AU$103,3,FALSE)</f>
        <v>#N/A</v>
      </c>
      <c r="H801" s="94" t="e">
        <f>+VLOOKUP(D801,POA!$A$3:$AU$103,12,FALSE)</f>
        <v>#N/A</v>
      </c>
      <c r="I801" s="98" t="e">
        <f>+VLOOKUP(D801,POA!$A$3:$AU$103,15,FALSE)</f>
        <v>#N/A</v>
      </c>
      <c r="J801" s="94" t="e">
        <f>+VLOOKUP(D801,POA!$A$3:$AU$103,14,FALSE)</f>
        <v>#N/A</v>
      </c>
      <c r="K801" s="44"/>
      <c r="L801" s="100"/>
      <c r="M801" s="101"/>
      <c r="N801" s="79"/>
      <c r="O801" s="102"/>
    </row>
    <row r="802" spans="1:15" s="20" customFormat="1" ht="15" customHeight="1">
      <c r="A802" s="46"/>
      <c r="B802" s="45"/>
      <c r="C802" s="47"/>
      <c r="D802" s="46"/>
      <c r="E802" s="97" t="e">
        <f>+VLOOKUP(D802,POA!$A$3:$AU$103,7,FALSE)</f>
        <v>#N/A</v>
      </c>
      <c r="F802" s="97" t="e">
        <f>+VLOOKUP(D802,POA!$A$3:$AU$103,9,FALSE)</f>
        <v>#N/A</v>
      </c>
      <c r="G802" s="97" t="e">
        <f>+VLOOKUP(D802,POA!$A$3:$AU$103,3,FALSE)</f>
        <v>#N/A</v>
      </c>
      <c r="H802" s="94" t="e">
        <f>+VLOOKUP(D802,POA!$A$3:$AU$103,12,FALSE)</f>
        <v>#N/A</v>
      </c>
      <c r="I802" s="98" t="e">
        <f>+VLOOKUP(D802,POA!$A$3:$AU$103,15,FALSE)</f>
        <v>#N/A</v>
      </c>
      <c r="J802" s="94" t="e">
        <f>+VLOOKUP(D802,POA!$A$3:$AU$103,14,FALSE)</f>
        <v>#N/A</v>
      </c>
      <c r="K802" s="44"/>
      <c r="L802" s="100"/>
      <c r="M802" s="101"/>
      <c r="N802" s="79"/>
      <c r="O802" s="102"/>
    </row>
    <row r="803" spans="1:15" s="20" customFormat="1" ht="15" customHeight="1">
      <c r="A803" s="46"/>
      <c r="B803" s="45"/>
      <c r="C803" s="47"/>
      <c r="D803" s="46"/>
      <c r="E803" s="97" t="e">
        <f>+VLOOKUP(D803,POA!$A$3:$AU$103,7,FALSE)</f>
        <v>#N/A</v>
      </c>
      <c r="F803" s="97" t="e">
        <f>+VLOOKUP(D803,POA!$A$3:$AU$103,9,FALSE)</f>
        <v>#N/A</v>
      </c>
      <c r="G803" s="97" t="e">
        <f>+VLOOKUP(D803,POA!$A$3:$AU$103,3,FALSE)</f>
        <v>#N/A</v>
      </c>
      <c r="H803" s="94" t="e">
        <f>+VLOOKUP(D803,POA!$A$3:$AU$103,12,FALSE)</f>
        <v>#N/A</v>
      </c>
      <c r="I803" s="98" t="e">
        <f>+VLOOKUP(D803,POA!$A$3:$AU$103,15,FALSE)</f>
        <v>#N/A</v>
      </c>
      <c r="J803" s="94" t="e">
        <f>+VLOOKUP(D803,POA!$A$3:$AU$103,14,FALSE)</f>
        <v>#N/A</v>
      </c>
      <c r="K803" s="44"/>
      <c r="L803" s="100"/>
      <c r="M803" s="101"/>
      <c r="N803" s="79"/>
      <c r="O803" s="102"/>
    </row>
    <row r="804" spans="1:15" s="20" customFormat="1" ht="15" customHeight="1">
      <c r="A804" s="46"/>
      <c r="B804" s="45"/>
      <c r="C804" s="47"/>
      <c r="D804" s="46"/>
      <c r="E804" s="97" t="e">
        <f>+VLOOKUP(D804,POA!$A$3:$AU$103,7,FALSE)</f>
        <v>#N/A</v>
      </c>
      <c r="F804" s="97" t="e">
        <f>+VLOOKUP(D804,POA!$A$3:$AU$103,9,FALSE)</f>
        <v>#N/A</v>
      </c>
      <c r="G804" s="97" t="e">
        <f>+VLOOKUP(D804,POA!$A$3:$AU$103,3,FALSE)</f>
        <v>#N/A</v>
      </c>
      <c r="H804" s="94" t="e">
        <f>+VLOOKUP(D804,POA!$A$3:$AU$103,12,FALSE)</f>
        <v>#N/A</v>
      </c>
      <c r="I804" s="98" t="e">
        <f>+VLOOKUP(D804,POA!$A$3:$AU$103,15,FALSE)</f>
        <v>#N/A</v>
      </c>
      <c r="J804" s="94" t="e">
        <f>+VLOOKUP(D804,POA!$A$3:$AU$103,14,FALSE)</f>
        <v>#N/A</v>
      </c>
      <c r="K804" s="44"/>
      <c r="L804" s="100"/>
      <c r="M804" s="101"/>
      <c r="N804" s="79"/>
      <c r="O804" s="102"/>
    </row>
    <row r="805" spans="1:15" s="20" customFormat="1" ht="15" customHeight="1">
      <c r="A805" s="46"/>
      <c r="B805" s="45"/>
      <c r="C805" s="47"/>
      <c r="D805" s="46"/>
      <c r="E805" s="97" t="e">
        <f>+VLOOKUP(D805,POA!$A$3:$AU$103,7,FALSE)</f>
        <v>#N/A</v>
      </c>
      <c r="F805" s="97" t="e">
        <f>+VLOOKUP(D805,POA!$A$3:$AU$103,9,FALSE)</f>
        <v>#N/A</v>
      </c>
      <c r="G805" s="97" t="e">
        <f>+VLOOKUP(D805,POA!$A$3:$AU$103,3,FALSE)</f>
        <v>#N/A</v>
      </c>
      <c r="H805" s="94" t="e">
        <f>+VLOOKUP(D805,POA!$A$3:$AU$103,12,FALSE)</f>
        <v>#N/A</v>
      </c>
      <c r="I805" s="98" t="e">
        <f>+VLOOKUP(D805,POA!$A$3:$AU$103,15,FALSE)</f>
        <v>#N/A</v>
      </c>
      <c r="J805" s="94" t="e">
        <f>+VLOOKUP(D805,POA!$A$3:$AU$103,14,FALSE)</f>
        <v>#N/A</v>
      </c>
      <c r="K805" s="44"/>
      <c r="L805" s="100"/>
      <c r="M805" s="101"/>
      <c r="N805" s="79"/>
      <c r="O805" s="102"/>
    </row>
    <row r="806" spans="1:15" s="20" customFormat="1" ht="15" customHeight="1">
      <c r="A806" s="46"/>
      <c r="B806" s="45"/>
      <c r="C806" s="47"/>
      <c r="D806" s="46"/>
      <c r="E806" s="97" t="e">
        <f>+VLOOKUP(D806,POA!$A$3:$AU$103,7,FALSE)</f>
        <v>#N/A</v>
      </c>
      <c r="F806" s="97" t="e">
        <f>+VLOOKUP(D806,POA!$A$3:$AU$103,9,FALSE)</f>
        <v>#N/A</v>
      </c>
      <c r="G806" s="97" t="e">
        <f>+VLOOKUP(D806,POA!$A$3:$AU$103,3,FALSE)</f>
        <v>#N/A</v>
      </c>
      <c r="H806" s="94" t="e">
        <f>+VLOOKUP(D806,POA!$A$3:$AU$103,12,FALSE)</f>
        <v>#N/A</v>
      </c>
      <c r="I806" s="98" t="e">
        <f>+VLOOKUP(D806,POA!$A$3:$AU$103,15,FALSE)</f>
        <v>#N/A</v>
      </c>
      <c r="J806" s="94" t="e">
        <f>+VLOOKUP(D806,POA!$A$3:$AU$103,14,FALSE)</f>
        <v>#N/A</v>
      </c>
      <c r="K806" s="44"/>
      <c r="L806" s="100"/>
      <c r="M806" s="101"/>
      <c r="N806" s="79"/>
      <c r="O806" s="102"/>
    </row>
    <row r="807" spans="1:15" s="20" customFormat="1" ht="15" customHeight="1">
      <c r="A807" s="46"/>
      <c r="B807" s="45"/>
      <c r="C807" s="47"/>
      <c r="D807" s="46"/>
      <c r="E807" s="97" t="e">
        <f>+VLOOKUP(D807,POA!$A$3:$AU$103,7,FALSE)</f>
        <v>#N/A</v>
      </c>
      <c r="F807" s="97" t="e">
        <f>+VLOOKUP(D807,POA!$A$3:$AU$103,9,FALSE)</f>
        <v>#N/A</v>
      </c>
      <c r="G807" s="97" t="e">
        <f>+VLOOKUP(D807,POA!$A$3:$AU$103,3,FALSE)</f>
        <v>#N/A</v>
      </c>
      <c r="H807" s="94" t="e">
        <f>+VLOOKUP(D807,POA!$A$3:$AU$103,12,FALSE)</f>
        <v>#N/A</v>
      </c>
      <c r="I807" s="98" t="e">
        <f>+VLOOKUP(D807,POA!$A$3:$AU$103,15,FALSE)</f>
        <v>#N/A</v>
      </c>
      <c r="J807" s="94" t="e">
        <f>+VLOOKUP(D807,POA!$A$3:$AU$103,14,FALSE)</f>
        <v>#N/A</v>
      </c>
      <c r="K807" s="44"/>
      <c r="L807" s="100"/>
      <c r="M807" s="101"/>
      <c r="N807" s="79"/>
      <c r="O807" s="102"/>
    </row>
    <row r="808" spans="1:15" s="20" customFormat="1" ht="15" customHeight="1">
      <c r="A808" s="46"/>
      <c r="B808" s="45"/>
      <c r="C808" s="47"/>
      <c r="D808" s="46"/>
      <c r="E808" s="97" t="e">
        <f>+VLOOKUP(D808,POA!$A$3:$AU$103,7,FALSE)</f>
        <v>#N/A</v>
      </c>
      <c r="F808" s="97" t="e">
        <f>+VLOOKUP(D808,POA!$A$3:$AU$103,9,FALSE)</f>
        <v>#N/A</v>
      </c>
      <c r="G808" s="97" t="e">
        <f>+VLOOKUP(D808,POA!$A$3:$AU$103,3,FALSE)</f>
        <v>#N/A</v>
      </c>
      <c r="H808" s="94" t="e">
        <f>+VLOOKUP(D808,POA!$A$3:$AU$103,12,FALSE)</f>
        <v>#N/A</v>
      </c>
      <c r="I808" s="98" t="e">
        <f>+VLOOKUP(D808,POA!$A$3:$AU$103,15,FALSE)</f>
        <v>#N/A</v>
      </c>
      <c r="J808" s="94" t="e">
        <f>+VLOOKUP(D808,POA!$A$3:$AU$103,14,FALSE)</f>
        <v>#N/A</v>
      </c>
      <c r="K808" s="44"/>
      <c r="L808" s="100"/>
      <c r="M808" s="101"/>
      <c r="N808" s="79"/>
      <c r="O808" s="102"/>
    </row>
    <row r="809" spans="1:15" s="20" customFormat="1" ht="15" customHeight="1">
      <c r="A809" s="46"/>
      <c r="B809" s="45"/>
      <c r="C809" s="47"/>
      <c r="D809" s="46"/>
      <c r="E809" s="97" t="e">
        <f>+VLOOKUP(D809,POA!$A$3:$AU$103,7,FALSE)</f>
        <v>#N/A</v>
      </c>
      <c r="F809" s="97" t="e">
        <f>+VLOOKUP(D809,POA!$A$3:$AU$103,9,FALSE)</f>
        <v>#N/A</v>
      </c>
      <c r="G809" s="97" t="e">
        <f>+VLOOKUP(D809,POA!$A$3:$AU$103,3,FALSE)</f>
        <v>#N/A</v>
      </c>
      <c r="H809" s="94" t="e">
        <f>+VLOOKUP(D809,POA!$A$3:$AU$103,12,FALSE)</f>
        <v>#N/A</v>
      </c>
      <c r="I809" s="98" t="e">
        <f>+VLOOKUP(D809,POA!$A$3:$AU$103,15,FALSE)</f>
        <v>#N/A</v>
      </c>
      <c r="J809" s="94" t="e">
        <f>+VLOOKUP(D809,POA!$A$3:$AU$103,14,FALSE)</f>
        <v>#N/A</v>
      </c>
      <c r="K809" s="44"/>
      <c r="L809" s="100"/>
      <c r="M809" s="101"/>
      <c r="N809" s="79"/>
      <c r="O809" s="102"/>
    </row>
    <row r="810" spans="1:15" s="20" customFormat="1" ht="15" customHeight="1">
      <c r="A810" s="46"/>
      <c r="B810" s="45"/>
      <c r="C810" s="47"/>
      <c r="D810" s="46"/>
      <c r="E810" s="97" t="e">
        <f>+VLOOKUP(D810,POA!$A$3:$AU$103,7,FALSE)</f>
        <v>#N/A</v>
      </c>
      <c r="F810" s="97" t="e">
        <f>+VLOOKUP(D810,POA!$A$3:$AU$103,9,FALSE)</f>
        <v>#N/A</v>
      </c>
      <c r="G810" s="97" t="e">
        <f>+VLOOKUP(D810,POA!$A$3:$AU$103,3,FALSE)</f>
        <v>#N/A</v>
      </c>
      <c r="H810" s="94" t="e">
        <f>+VLOOKUP(D810,POA!$A$3:$AU$103,12,FALSE)</f>
        <v>#N/A</v>
      </c>
      <c r="I810" s="98" t="e">
        <f>+VLOOKUP(D810,POA!$A$3:$AU$103,15,FALSE)</f>
        <v>#N/A</v>
      </c>
      <c r="J810" s="94" t="e">
        <f>+VLOOKUP(D810,POA!$A$3:$AU$103,14,FALSE)</f>
        <v>#N/A</v>
      </c>
      <c r="K810" s="44"/>
      <c r="L810" s="100"/>
      <c r="M810" s="101"/>
      <c r="N810" s="79"/>
      <c r="O810" s="102"/>
    </row>
    <row r="811" spans="1:15" s="20" customFormat="1" ht="15" customHeight="1">
      <c r="A811" s="46"/>
      <c r="B811" s="45"/>
      <c r="C811" s="47"/>
      <c r="D811" s="46"/>
      <c r="E811" s="97" t="e">
        <f>+VLOOKUP(D811,POA!$A$3:$AU$103,7,FALSE)</f>
        <v>#N/A</v>
      </c>
      <c r="F811" s="97" t="e">
        <f>+VLOOKUP(D811,POA!$A$3:$AU$103,9,FALSE)</f>
        <v>#N/A</v>
      </c>
      <c r="G811" s="97" t="e">
        <f>+VLOOKUP(D811,POA!$A$3:$AU$103,3,FALSE)</f>
        <v>#N/A</v>
      </c>
      <c r="H811" s="94" t="e">
        <f>+VLOOKUP(D811,POA!$A$3:$AU$103,12,FALSE)</f>
        <v>#N/A</v>
      </c>
      <c r="I811" s="98" t="e">
        <f>+VLOOKUP(D811,POA!$A$3:$AU$103,15,FALSE)</f>
        <v>#N/A</v>
      </c>
      <c r="J811" s="94" t="e">
        <f>+VLOOKUP(D811,POA!$A$3:$AU$103,14,FALSE)</f>
        <v>#N/A</v>
      </c>
      <c r="K811" s="44"/>
      <c r="L811" s="100"/>
      <c r="M811" s="101"/>
      <c r="N811" s="79"/>
      <c r="O811" s="102"/>
    </row>
    <row r="812" spans="1:15" s="20" customFormat="1" ht="15" customHeight="1">
      <c r="A812" s="46"/>
      <c r="B812" s="45"/>
      <c r="C812" s="47"/>
      <c r="D812" s="46"/>
      <c r="E812" s="97" t="e">
        <f>+VLOOKUP(D812,POA!$A$3:$AU$103,7,FALSE)</f>
        <v>#N/A</v>
      </c>
      <c r="F812" s="97" t="e">
        <f>+VLOOKUP(D812,POA!$A$3:$AU$103,9,FALSE)</f>
        <v>#N/A</v>
      </c>
      <c r="G812" s="97" t="e">
        <f>+VLOOKUP(D812,POA!$A$3:$AU$103,3,FALSE)</f>
        <v>#N/A</v>
      </c>
      <c r="H812" s="94" t="e">
        <f>+VLOOKUP(D812,POA!$A$3:$AU$103,12,FALSE)</f>
        <v>#N/A</v>
      </c>
      <c r="I812" s="98" t="e">
        <f>+VLOOKUP(D812,POA!$A$3:$AU$103,15,FALSE)</f>
        <v>#N/A</v>
      </c>
      <c r="J812" s="94" t="e">
        <f>+VLOOKUP(D812,POA!$A$3:$AU$103,14,FALSE)</f>
        <v>#N/A</v>
      </c>
      <c r="K812" s="44"/>
      <c r="L812" s="100"/>
      <c r="M812" s="101"/>
      <c r="N812" s="79"/>
      <c r="O812" s="102"/>
    </row>
    <row r="813" spans="1:15" s="20" customFormat="1" ht="15" customHeight="1">
      <c r="A813" s="46"/>
      <c r="B813" s="45"/>
      <c r="C813" s="47"/>
      <c r="D813" s="46"/>
      <c r="E813" s="97" t="e">
        <f>+VLOOKUP(D813,POA!$A$3:$AU$103,7,FALSE)</f>
        <v>#N/A</v>
      </c>
      <c r="F813" s="97" t="e">
        <f>+VLOOKUP(D813,POA!$A$3:$AU$103,9,FALSE)</f>
        <v>#N/A</v>
      </c>
      <c r="G813" s="97" t="e">
        <f>+VLOOKUP(D813,POA!$A$3:$AU$103,3,FALSE)</f>
        <v>#N/A</v>
      </c>
      <c r="H813" s="94" t="e">
        <f>+VLOOKUP(D813,POA!$A$3:$AU$103,12,FALSE)</f>
        <v>#N/A</v>
      </c>
      <c r="I813" s="98" t="e">
        <f>+VLOOKUP(D813,POA!$A$3:$AU$103,15,FALSE)</f>
        <v>#N/A</v>
      </c>
      <c r="J813" s="94" t="e">
        <f>+VLOOKUP(D813,POA!$A$3:$AU$103,14,FALSE)</f>
        <v>#N/A</v>
      </c>
      <c r="K813" s="44"/>
      <c r="L813" s="100"/>
      <c r="M813" s="101"/>
      <c r="N813" s="79"/>
      <c r="O813" s="102"/>
    </row>
    <row r="814" spans="1:15" s="20" customFormat="1" ht="15" customHeight="1">
      <c r="A814" s="46"/>
      <c r="B814" s="45"/>
      <c r="C814" s="47"/>
      <c r="D814" s="46"/>
      <c r="E814" s="97" t="e">
        <f>+VLOOKUP(D814,POA!$A$3:$AU$103,7,FALSE)</f>
        <v>#N/A</v>
      </c>
      <c r="F814" s="97" t="e">
        <f>+VLOOKUP(D814,POA!$A$3:$AU$103,9,FALSE)</f>
        <v>#N/A</v>
      </c>
      <c r="G814" s="97" t="e">
        <f>+VLOOKUP(D814,POA!$A$3:$AU$103,3,FALSE)</f>
        <v>#N/A</v>
      </c>
      <c r="H814" s="94" t="e">
        <f>+VLOOKUP(D814,POA!$A$3:$AU$103,12,FALSE)</f>
        <v>#N/A</v>
      </c>
      <c r="I814" s="98" t="e">
        <f>+VLOOKUP(D814,POA!$A$3:$AU$103,15,FALSE)</f>
        <v>#N/A</v>
      </c>
      <c r="J814" s="94" t="e">
        <f>+VLOOKUP(D814,POA!$A$3:$AU$103,14,FALSE)</f>
        <v>#N/A</v>
      </c>
      <c r="K814" s="44"/>
      <c r="L814" s="100"/>
      <c r="M814" s="101"/>
      <c r="N814" s="79"/>
      <c r="O814" s="102"/>
    </row>
    <row r="815" spans="1:15" s="20" customFormat="1" ht="15" customHeight="1">
      <c r="A815" s="46"/>
      <c r="B815" s="45"/>
      <c r="C815" s="47"/>
      <c r="D815" s="46"/>
      <c r="E815" s="97" t="e">
        <f>+VLOOKUP(D815,POA!$A$3:$AU$103,7,FALSE)</f>
        <v>#N/A</v>
      </c>
      <c r="F815" s="97" t="e">
        <f>+VLOOKUP(D815,POA!$A$3:$AU$103,9,FALSE)</f>
        <v>#N/A</v>
      </c>
      <c r="G815" s="97" t="e">
        <f>+VLOOKUP(D815,POA!$A$3:$AU$103,3,FALSE)</f>
        <v>#N/A</v>
      </c>
      <c r="H815" s="94" t="e">
        <f>+VLOOKUP(D815,POA!$A$3:$AU$103,12,FALSE)</f>
        <v>#N/A</v>
      </c>
      <c r="I815" s="98" t="e">
        <f>+VLOOKUP(D815,POA!$A$3:$AU$103,15,FALSE)</f>
        <v>#N/A</v>
      </c>
      <c r="J815" s="94" t="e">
        <f>+VLOOKUP(D815,POA!$A$3:$AU$103,14,FALSE)</f>
        <v>#N/A</v>
      </c>
      <c r="K815" s="44"/>
      <c r="L815" s="100"/>
      <c r="M815" s="101"/>
      <c r="N815" s="79"/>
      <c r="O815" s="102"/>
    </row>
    <row r="816" spans="1:15" s="20" customFormat="1" ht="15" customHeight="1">
      <c r="A816" s="46"/>
      <c r="B816" s="45"/>
      <c r="C816" s="47"/>
      <c r="D816" s="46"/>
      <c r="E816" s="97" t="e">
        <f>+VLOOKUP(D816,POA!$A$3:$AU$103,7,FALSE)</f>
        <v>#N/A</v>
      </c>
      <c r="F816" s="97" t="e">
        <f>+VLOOKUP(D816,POA!$A$3:$AU$103,9,FALSE)</f>
        <v>#N/A</v>
      </c>
      <c r="G816" s="97" t="e">
        <f>+VLOOKUP(D816,POA!$A$3:$AU$103,3,FALSE)</f>
        <v>#N/A</v>
      </c>
      <c r="H816" s="94" t="e">
        <f>+VLOOKUP(D816,POA!$A$3:$AU$103,12,FALSE)</f>
        <v>#N/A</v>
      </c>
      <c r="I816" s="98" t="e">
        <f>+VLOOKUP(D816,POA!$A$3:$AU$103,15,FALSE)</f>
        <v>#N/A</v>
      </c>
      <c r="J816" s="94" t="e">
        <f>+VLOOKUP(D816,POA!$A$3:$AU$103,14,FALSE)</f>
        <v>#N/A</v>
      </c>
      <c r="K816" s="44"/>
      <c r="L816" s="100"/>
      <c r="M816" s="101"/>
      <c r="N816" s="79"/>
      <c r="O816" s="102"/>
    </row>
    <row r="817" spans="1:15" s="20" customFormat="1" ht="15" customHeight="1">
      <c r="A817" s="46"/>
      <c r="B817" s="45"/>
      <c r="C817" s="47"/>
      <c r="D817" s="46"/>
      <c r="E817" s="97" t="e">
        <f>+VLOOKUP(D817,POA!$A$3:$AU$103,7,FALSE)</f>
        <v>#N/A</v>
      </c>
      <c r="F817" s="97" t="e">
        <f>+VLOOKUP(D817,POA!$A$3:$AU$103,9,FALSE)</f>
        <v>#N/A</v>
      </c>
      <c r="G817" s="97" t="e">
        <f>+VLOOKUP(D817,POA!$A$3:$AU$103,3,FALSE)</f>
        <v>#N/A</v>
      </c>
      <c r="H817" s="94" t="e">
        <f>+VLOOKUP(D817,POA!$A$3:$AU$103,12,FALSE)</f>
        <v>#N/A</v>
      </c>
      <c r="I817" s="98" t="e">
        <f>+VLOOKUP(D817,POA!$A$3:$AU$103,15,FALSE)</f>
        <v>#N/A</v>
      </c>
      <c r="J817" s="94" t="e">
        <f>+VLOOKUP(D817,POA!$A$3:$AU$103,14,FALSE)</f>
        <v>#N/A</v>
      </c>
      <c r="K817" s="44"/>
      <c r="L817" s="100"/>
      <c r="M817" s="101"/>
      <c r="N817" s="79"/>
      <c r="O817" s="102"/>
    </row>
    <row r="818" spans="1:15" s="20" customFormat="1" ht="15" customHeight="1">
      <c r="A818" s="46"/>
      <c r="B818" s="45"/>
      <c r="C818" s="47"/>
      <c r="D818" s="46"/>
      <c r="E818" s="97" t="e">
        <f>+VLOOKUP(D818,POA!$A$3:$AU$103,7,FALSE)</f>
        <v>#N/A</v>
      </c>
      <c r="F818" s="97" t="e">
        <f>+VLOOKUP(D818,POA!$A$3:$AU$103,9,FALSE)</f>
        <v>#N/A</v>
      </c>
      <c r="G818" s="97" t="e">
        <f>+VLOOKUP(D818,POA!$A$3:$AU$103,3,FALSE)</f>
        <v>#N/A</v>
      </c>
      <c r="H818" s="94" t="e">
        <f>+VLOOKUP(D818,POA!$A$3:$AU$103,12,FALSE)</f>
        <v>#N/A</v>
      </c>
      <c r="I818" s="98" t="e">
        <f>+VLOOKUP(D818,POA!$A$3:$AU$103,15,FALSE)</f>
        <v>#N/A</v>
      </c>
      <c r="J818" s="94" t="e">
        <f>+VLOOKUP(D818,POA!$A$3:$AU$103,14,FALSE)</f>
        <v>#N/A</v>
      </c>
      <c r="K818" s="44"/>
      <c r="L818" s="100"/>
      <c r="M818" s="101"/>
      <c r="N818" s="79"/>
      <c r="O818" s="102"/>
    </row>
    <row r="819" spans="1:15" s="20" customFormat="1" ht="15" customHeight="1">
      <c r="A819" s="46"/>
      <c r="B819" s="45"/>
      <c r="C819" s="47"/>
      <c r="D819" s="46"/>
      <c r="E819" s="97" t="e">
        <f>+VLOOKUP(D819,POA!$A$3:$AU$103,7,FALSE)</f>
        <v>#N/A</v>
      </c>
      <c r="F819" s="97" t="e">
        <f>+VLOOKUP(D819,POA!$A$3:$AU$103,9,FALSE)</f>
        <v>#N/A</v>
      </c>
      <c r="G819" s="97" t="e">
        <f>+VLOOKUP(D819,POA!$A$3:$AU$103,3,FALSE)</f>
        <v>#N/A</v>
      </c>
      <c r="H819" s="94" t="e">
        <f>+VLOOKUP(D819,POA!$A$3:$AU$103,12,FALSE)</f>
        <v>#N/A</v>
      </c>
      <c r="I819" s="98" t="e">
        <f>+VLOOKUP(D819,POA!$A$3:$AU$103,15,FALSE)</f>
        <v>#N/A</v>
      </c>
      <c r="J819" s="94" t="e">
        <f>+VLOOKUP(D819,POA!$A$3:$AU$103,14,FALSE)</f>
        <v>#N/A</v>
      </c>
      <c r="K819" s="44"/>
      <c r="L819" s="100"/>
      <c r="M819" s="101"/>
      <c r="N819" s="79"/>
      <c r="O819" s="102"/>
    </row>
    <row r="820" spans="1:15" s="20" customFormat="1" ht="15" customHeight="1">
      <c r="A820" s="46"/>
      <c r="B820" s="45"/>
      <c r="C820" s="47"/>
      <c r="D820" s="46"/>
      <c r="E820" s="97" t="e">
        <f>+VLOOKUP(D820,POA!$A$3:$AU$103,7,FALSE)</f>
        <v>#N/A</v>
      </c>
      <c r="F820" s="97" t="e">
        <f>+VLOOKUP(D820,POA!$A$3:$AU$103,9,FALSE)</f>
        <v>#N/A</v>
      </c>
      <c r="G820" s="97" t="e">
        <f>+VLOOKUP(D820,POA!$A$3:$AU$103,3,FALSE)</f>
        <v>#N/A</v>
      </c>
      <c r="H820" s="94" t="e">
        <f>+VLOOKUP(D820,POA!$A$3:$AU$103,12,FALSE)</f>
        <v>#N/A</v>
      </c>
      <c r="I820" s="98" t="e">
        <f>+VLOOKUP(D820,POA!$A$3:$AU$103,15,FALSE)</f>
        <v>#N/A</v>
      </c>
      <c r="J820" s="94" t="e">
        <f>+VLOOKUP(D820,POA!$A$3:$AU$103,14,FALSE)</f>
        <v>#N/A</v>
      </c>
      <c r="K820" s="44"/>
      <c r="L820" s="100"/>
      <c r="M820" s="101"/>
      <c r="N820" s="79"/>
      <c r="O820" s="102"/>
    </row>
    <row r="821" spans="1:15" s="20" customFormat="1" ht="15" customHeight="1">
      <c r="A821" s="46"/>
      <c r="B821" s="45"/>
      <c r="C821" s="47"/>
      <c r="D821" s="46"/>
      <c r="E821" s="97" t="e">
        <f>+VLOOKUP(D821,POA!$A$3:$AU$103,7,FALSE)</f>
        <v>#N/A</v>
      </c>
      <c r="F821" s="97" t="e">
        <f>+VLOOKUP(D821,POA!$A$3:$AU$103,9,FALSE)</f>
        <v>#N/A</v>
      </c>
      <c r="G821" s="97" t="e">
        <f>+VLOOKUP(D821,POA!$A$3:$AU$103,3,FALSE)</f>
        <v>#N/A</v>
      </c>
      <c r="H821" s="94" t="e">
        <f>+VLOOKUP(D821,POA!$A$3:$AU$103,12,FALSE)</f>
        <v>#N/A</v>
      </c>
      <c r="I821" s="98" t="e">
        <f>+VLOOKUP(D821,POA!$A$3:$AU$103,15,FALSE)</f>
        <v>#N/A</v>
      </c>
      <c r="J821" s="94" t="e">
        <f>+VLOOKUP(D821,POA!$A$3:$AU$103,14,FALSE)</f>
        <v>#N/A</v>
      </c>
      <c r="K821" s="44"/>
      <c r="L821" s="100"/>
      <c r="M821" s="101"/>
      <c r="N821" s="79"/>
      <c r="O821" s="102"/>
    </row>
    <row r="822" spans="1:15" s="20" customFormat="1" ht="15" customHeight="1">
      <c r="A822" s="46"/>
      <c r="B822" s="45"/>
      <c r="C822" s="47"/>
      <c r="D822" s="46"/>
      <c r="E822" s="97" t="e">
        <f>+VLOOKUP(D822,POA!$A$3:$AU$103,7,FALSE)</f>
        <v>#N/A</v>
      </c>
      <c r="F822" s="97" t="e">
        <f>+VLOOKUP(D822,POA!$A$3:$AU$103,9,FALSE)</f>
        <v>#N/A</v>
      </c>
      <c r="G822" s="97" t="e">
        <f>+VLOOKUP(D822,POA!$A$3:$AU$103,3,FALSE)</f>
        <v>#N/A</v>
      </c>
      <c r="H822" s="94" t="e">
        <f>+VLOOKUP(D822,POA!$A$3:$AU$103,12,FALSE)</f>
        <v>#N/A</v>
      </c>
      <c r="I822" s="98" t="e">
        <f>+VLOOKUP(D822,POA!$A$3:$AU$103,15,FALSE)</f>
        <v>#N/A</v>
      </c>
      <c r="J822" s="94" t="e">
        <f>+VLOOKUP(D822,POA!$A$3:$AU$103,14,FALSE)</f>
        <v>#N/A</v>
      </c>
      <c r="K822" s="44"/>
      <c r="L822" s="100"/>
      <c r="M822" s="101"/>
      <c r="N822" s="79"/>
      <c r="O822" s="102"/>
    </row>
    <row r="823" spans="1:15" s="20" customFormat="1" ht="15" customHeight="1">
      <c r="A823" s="46"/>
      <c r="B823" s="45"/>
      <c r="C823" s="47"/>
      <c r="D823" s="46"/>
      <c r="E823" s="97" t="e">
        <f>+VLOOKUP(D823,POA!$A$3:$AU$103,7,FALSE)</f>
        <v>#N/A</v>
      </c>
      <c r="F823" s="97" t="e">
        <f>+VLOOKUP(D823,POA!$A$3:$AU$103,9,FALSE)</f>
        <v>#N/A</v>
      </c>
      <c r="G823" s="97" t="e">
        <f>+VLOOKUP(D823,POA!$A$3:$AU$103,3,FALSE)</f>
        <v>#N/A</v>
      </c>
      <c r="H823" s="94" t="e">
        <f>+VLOOKUP(D823,POA!$A$3:$AU$103,12,FALSE)</f>
        <v>#N/A</v>
      </c>
      <c r="I823" s="98" t="e">
        <f>+VLOOKUP(D823,POA!$A$3:$AU$103,15,FALSE)</f>
        <v>#N/A</v>
      </c>
      <c r="J823" s="94" t="e">
        <f>+VLOOKUP(D823,POA!$A$3:$AU$103,14,FALSE)</f>
        <v>#N/A</v>
      </c>
      <c r="K823" s="44"/>
      <c r="L823" s="100"/>
      <c r="M823" s="101"/>
      <c r="N823" s="79"/>
      <c r="O823" s="102"/>
    </row>
    <row r="824" spans="1:15" s="20" customFormat="1" ht="15" customHeight="1">
      <c r="A824" s="46"/>
      <c r="B824" s="45"/>
      <c r="C824" s="47"/>
      <c r="D824" s="46"/>
      <c r="E824" s="97" t="e">
        <f>+VLOOKUP(D824,POA!$A$3:$AU$103,7,FALSE)</f>
        <v>#N/A</v>
      </c>
      <c r="F824" s="97" t="e">
        <f>+VLOOKUP(D824,POA!$A$3:$AU$103,9,FALSE)</f>
        <v>#N/A</v>
      </c>
      <c r="G824" s="97" t="e">
        <f>+VLOOKUP(D824,POA!$A$3:$AU$103,3,FALSE)</f>
        <v>#N/A</v>
      </c>
      <c r="H824" s="94" t="e">
        <f>+VLOOKUP(D824,POA!$A$3:$AU$103,12,FALSE)</f>
        <v>#N/A</v>
      </c>
      <c r="I824" s="98" t="e">
        <f>+VLOOKUP(D824,POA!$A$3:$AU$103,15,FALSE)</f>
        <v>#N/A</v>
      </c>
      <c r="J824" s="94" t="e">
        <f>+VLOOKUP(D824,POA!$A$3:$AU$103,14,FALSE)</f>
        <v>#N/A</v>
      </c>
      <c r="K824" s="44"/>
      <c r="L824" s="100"/>
      <c r="M824" s="101"/>
      <c r="N824" s="79"/>
      <c r="O824" s="102"/>
    </row>
    <row r="825" spans="1:15" s="20" customFormat="1" ht="15" customHeight="1">
      <c r="A825" s="46"/>
      <c r="B825" s="45"/>
      <c r="C825" s="47"/>
      <c r="D825" s="46"/>
      <c r="E825" s="97" t="e">
        <f>+VLOOKUP(D825,POA!$A$3:$AU$103,7,FALSE)</f>
        <v>#N/A</v>
      </c>
      <c r="F825" s="97" t="e">
        <f>+VLOOKUP(D825,POA!$A$3:$AU$103,9,FALSE)</f>
        <v>#N/A</v>
      </c>
      <c r="G825" s="97" t="e">
        <f>+VLOOKUP(D825,POA!$A$3:$AU$103,3,FALSE)</f>
        <v>#N/A</v>
      </c>
      <c r="H825" s="94" t="e">
        <f>+VLOOKUP(D825,POA!$A$3:$AU$103,12,FALSE)</f>
        <v>#N/A</v>
      </c>
      <c r="I825" s="98" t="e">
        <f>+VLOOKUP(D825,POA!$A$3:$AU$103,15,FALSE)</f>
        <v>#N/A</v>
      </c>
      <c r="J825" s="94" t="e">
        <f>+VLOOKUP(D825,POA!$A$3:$AU$103,14,FALSE)</f>
        <v>#N/A</v>
      </c>
      <c r="K825" s="44"/>
      <c r="L825" s="100"/>
      <c r="M825" s="101"/>
      <c r="N825" s="79"/>
      <c r="O825" s="102"/>
    </row>
    <row r="826" spans="1:15" s="20" customFormat="1" ht="15" customHeight="1">
      <c r="A826" s="46"/>
      <c r="B826" s="45"/>
      <c r="C826" s="47"/>
      <c r="D826" s="46"/>
      <c r="E826" s="97" t="e">
        <f>+VLOOKUP(D826,POA!$A$3:$AU$103,7,FALSE)</f>
        <v>#N/A</v>
      </c>
      <c r="F826" s="97" t="e">
        <f>+VLOOKUP(D826,POA!$A$3:$AU$103,9,FALSE)</f>
        <v>#N/A</v>
      </c>
      <c r="G826" s="97" t="e">
        <f>+VLOOKUP(D826,POA!$A$3:$AU$103,3,FALSE)</f>
        <v>#N/A</v>
      </c>
      <c r="H826" s="94" t="e">
        <f>+VLOOKUP(D826,POA!$A$3:$AU$103,12,FALSE)</f>
        <v>#N/A</v>
      </c>
      <c r="I826" s="98" t="e">
        <f>+VLOOKUP(D826,POA!$A$3:$AU$103,15,FALSE)</f>
        <v>#N/A</v>
      </c>
      <c r="J826" s="94" t="e">
        <f>+VLOOKUP(D826,POA!$A$3:$AU$103,14,FALSE)</f>
        <v>#N/A</v>
      </c>
      <c r="K826" s="44"/>
      <c r="L826" s="100"/>
      <c r="M826" s="101"/>
      <c r="N826" s="79"/>
      <c r="O826" s="102"/>
    </row>
    <row r="827" spans="1:15" s="21" customFormat="1" ht="15" customHeight="1">
      <c r="A827" s="103"/>
      <c r="B827" s="105"/>
      <c r="C827" s="107"/>
      <c r="D827" s="103"/>
      <c r="E827" s="83" t="e">
        <f>+VLOOKUP(D827,POA!$A$3:$AU$103,7,FALSE)</f>
        <v>#N/A</v>
      </c>
      <c r="F827" s="83" t="e">
        <f>+VLOOKUP(D827,POA!$A$3:$AU$103,9,FALSE)</f>
        <v>#N/A</v>
      </c>
      <c r="G827" s="97" t="e">
        <f>+VLOOKUP(D827,POA!$A$3:$AU$103,3,FALSE)</f>
        <v>#N/A</v>
      </c>
      <c r="H827" s="22" t="e">
        <f>+VLOOKUP(D827,POA!$A$3:$AU$103,12,FALSE)</f>
        <v>#N/A</v>
      </c>
      <c r="I827" s="98" t="e">
        <f>+VLOOKUP(D827,POA!$A$3:$AU$103,15,FALSE)</f>
        <v>#N/A</v>
      </c>
      <c r="J827" s="94" t="e">
        <f>+VLOOKUP(D827,POA!$A$3:$AU$103,14,FALSE)</f>
        <v>#N/A</v>
      </c>
      <c r="K827" s="104"/>
      <c r="L827" s="100"/>
      <c r="M827" s="101"/>
      <c r="N827" s="79"/>
      <c r="O827" s="106"/>
    </row>
    <row r="828" spans="1:15" s="21" customFormat="1" ht="15" customHeight="1">
      <c r="A828" s="103"/>
      <c r="B828" s="105"/>
      <c r="C828" s="107"/>
      <c r="D828" s="103"/>
      <c r="E828" s="83" t="e">
        <f>+VLOOKUP(D828,POA!$A$3:$AU$103,7,FALSE)</f>
        <v>#N/A</v>
      </c>
      <c r="F828" s="83" t="e">
        <f>+VLOOKUP(D828,POA!$A$3:$AU$103,9,FALSE)</f>
        <v>#N/A</v>
      </c>
      <c r="G828" s="97" t="e">
        <f>+VLOOKUP(D828,POA!$A$3:$AU$103,3,FALSE)</f>
        <v>#N/A</v>
      </c>
      <c r="H828" s="22" t="e">
        <f>+VLOOKUP(D828,POA!$A$3:$AU$103,12,FALSE)</f>
        <v>#N/A</v>
      </c>
      <c r="I828" s="98" t="e">
        <f>+VLOOKUP(D828,POA!$A$3:$AU$103,15,FALSE)</f>
        <v>#N/A</v>
      </c>
      <c r="J828" s="94" t="e">
        <f>+VLOOKUP(D828,POA!$A$3:$AU$103,14,FALSE)</f>
        <v>#N/A</v>
      </c>
      <c r="K828" s="104"/>
      <c r="L828" s="100"/>
      <c r="M828" s="101"/>
      <c r="N828" s="79"/>
      <c r="O828" s="106"/>
    </row>
    <row r="829" spans="1:15" s="21" customFormat="1" ht="15" customHeight="1">
      <c r="A829" s="103"/>
      <c r="B829" s="105"/>
      <c r="C829" s="107"/>
      <c r="D829" s="103"/>
      <c r="E829" s="83" t="e">
        <f>+VLOOKUP(D829,POA!$A$3:$AU$103,7,FALSE)</f>
        <v>#N/A</v>
      </c>
      <c r="F829" s="83" t="e">
        <f>+VLOOKUP(D829,POA!$A$3:$AU$103,9,FALSE)</f>
        <v>#N/A</v>
      </c>
      <c r="G829" s="97" t="e">
        <f>+VLOOKUP(D829,POA!$A$3:$AU$103,3,FALSE)</f>
        <v>#N/A</v>
      </c>
      <c r="H829" s="22" t="e">
        <f>+VLOOKUP(D829,POA!$A$3:$AU$103,12,FALSE)</f>
        <v>#N/A</v>
      </c>
      <c r="I829" s="98" t="e">
        <f>+VLOOKUP(D829,POA!$A$3:$AU$103,15,FALSE)</f>
        <v>#N/A</v>
      </c>
      <c r="J829" s="94" t="e">
        <f>+VLOOKUP(D829,POA!$A$3:$AU$103,14,FALSE)</f>
        <v>#N/A</v>
      </c>
      <c r="K829" s="104"/>
      <c r="L829" s="100"/>
      <c r="M829" s="101"/>
      <c r="N829" s="79"/>
      <c r="O829" s="106"/>
    </row>
    <row r="830" spans="1:15" s="21" customFormat="1" ht="15" customHeight="1">
      <c r="A830" s="103"/>
      <c r="B830" s="105"/>
      <c r="C830" s="107"/>
      <c r="D830" s="103"/>
      <c r="E830" s="83" t="e">
        <f>+VLOOKUP(D830,POA!$A$3:$AU$103,7,FALSE)</f>
        <v>#N/A</v>
      </c>
      <c r="F830" s="83" t="e">
        <f>+VLOOKUP(D830,POA!$A$3:$AU$103,9,FALSE)</f>
        <v>#N/A</v>
      </c>
      <c r="G830" s="97" t="e">
        <f>+VLOOKUP(D830,POA!$A$3:$AU$103,3,FALSE)</f>
        <v>#N/A</v>
      </c>
      <c r="H830" s="22" t="e">
        <f>+VLOOKUP(D830,POA!$A$3:$AU$103,12,FALSE)</f>
        <v>#N/A</v>
      </c>
      <c r="I830" s="98" t="e">
        <f>+VLOOKUP(D830,POA!$A$3:$AU$103,15,FALSE)</f>
        <v>#N/A</v>
      </c>
      <c r="J830" s="94" t="e">
        <f>+VLOOKUP(D830,POA!$A$3:$AU$103,14,FALSE)</f>
        <v>#N/A</v>
      </c>
      <c r="K830" s="104"/>
      <c r="L830" s="100"/>
      <c r="M830" s="101"/>
      <c r="N830" s="79"/>
      <c r="O830" s="106"/>
    </row>
    <row r="831" spans="1:15" s="20" customFormat="1" ht="15" customHeight="1">
      <c r="A831" s="46"/>
      <c r="B831" s="45"/>
      <c r="C831" s="47"/>
      <c r="D831" s="46"/>
      <c r="E831" s="97" t="e">
        <f>+VLOOKUP(D831,POA!$A$3:$AU$103,7,FALSE)</f>
        <v>#N/A</v>
      </c>
      <c r="F831" s="97" t="e">
        <f>+VLOOKUP(D831,POA!$A$3:$AU$103,9,FALSE)</f>
        <v>#N/A</v>
      </c>
      <c r="G831" s="97" t="e">
        <f>+VLOOKUP(D831,POA!$A$3:$AU$103,3,FALSE)</f>
        <v>#N/A</v>
      </c>
      <c r="H831" s="94" t="e">
        <f>+VLOOKUP(D831,POA!$A$3:$AU$103,12,FALSE)</f>
        <v>#N/A</v>
      </c>
      <c r="I831" s="98" t="e">
        <f>+VLOOKUP(D831,POA!$A$3:$AU$103,15,FALSE)</f>
        <v>#N/A</v>
      </c>
      <c r="J831" s="94" t="e">
        <f>+VLOOKUP(D831,POA!$A$3:$AU$103,14,FALSE)</f>
        <v>#N/A</v>
      </c>
      <c r="K831" s="44"/>
      <c r="L831" s="100"/>
      <c r="M831" s="101"/>
      <c r="N831" s="79"/>
      <c r="O831" s="102"/>
    </row>
    <row r="832" spans="1:15" s="20" customFormat="1" ht="15" customHeight="1">
      <c r="A832" s="46"/>
      <c r="B832" s="45"/>
      <c r="C832" s="47"/>
      <c r="D832" s="46"/>
      <c r="E832" s="97" t="e">
        <f>+VLOOKUP(D832,POA!$A$3:$AU$103,7,FALSE)</f>
        <v>#N/A</v>
      </c>
      <c r="F832" s="97" t="e">
        <f>+VLOOKUP(D832,POA!$A$3:$AU$103,9,FALSE)</f>
        <v>#N/A</v>
      </c>
      <c r="G832" s="97" t="e">
        <f>+VLOOKUP(D832,POA!$A$3:$AU$103,3,FALSE)</f>
        <v>#N/A</v>
      </c>
      <c r="H832" s="94" t="e">
        <f>+VLOOKUP(D832,POA!$A$3:$AU$103,12,FALSE)</f>
        <v>#N/A</v>
      </c>
      <c r="I832" s="98" t="e">
        <f>+VLOOKUP(D832,POA!$A$3:$AU$103,15,FALSE)</f>
        <v>#N/A</v>
      </c>
      <c r="J832" s="94" t="e">
        <f>+VLOOKUP(D832,POA!$A$3:$AU$103,14,FALSE)</f>
        <v>#N/A</v>
      </c>
      <c r="K832" s="44"/>
      <c r="L832" s="100"/>
      <c r="M832" s="101"/>
      <c r="N832" s="79"/>
      <c r="O832" s="102"/>
    </row>
    <row r="833" spans="1:15" s="20" customFormat="1" ht="15" customHeight="1">
      <c r="A833" s="46"/>
      <c r="B833" s="45"/>
      <c r="C833" s="47"/>
      <c r="D833" s="46"/>
      <c r="E833" s="97" t="e">
        <f>+VLOOKUP(D833,POA!$A$3:$AU$103,7,FALSE)</f>
        <v>#N/A</v>
      </c>
      <c r="F833" s="97" t="e">
        <f>+VLOOKUP(D833,POA!$A$3:$AU$103,9,FALSE)</f>
        <v>#N/A</v>
      </c>
      <c r="G833" s="97" t="e">
        <f>+VLOOKUP(D833,POA!$A$3:$AU$103,3,FALSE)</f>
        <v>#N/A</v>
      </c>
      <c r="H833" s="94" t="e">
        <f>+VLOOKUP(D833,POA!$A$3:$AU$103,12,FALSE)</f>
        <v>#N/A</v>
      </c>
      <c r="I833" s="98" t="e">
        <f>+VLOOKUP(D833,POA!$A$3:$AU$103,15,FALSE)</f>
        <v>#N/A</v>
      </c>
      <c r="J833" s="94" t="e">
        <f>+VLOOKUP(D833,POA!$A$3:$AU$103,14,FALSE)</f>
        <v>#N/A</v>
      </c>
      <c r="K833" s="44"/>
      <c r="L833" s="100"/>
      <c r="M833" s="101"/>
      <c r="N833" s="79"/>
      <c r="O833" s="102"/>
    </row>
    <row r="834" spans="1:15" s="20" customFormat="1" ht="15" customHeight="1">
      <c r="A834" s="46"/>
      <c r="B834" s="45"/>
      <c r="C834" s="47"/>
      <c r="D834" s="46"/>
      <c r="E834" s="97" t="e">
        <f>+VLOOKUP(D834,POA!$A$3:$AU$103,7,FALSE)</f>
        <v>#N/A</v>
      </c>
      <c r="F834" s="97" t="e">
        <f>+VLOOKUP(D834,POA!$A$3:$AU$103,9,FALSE)</f>
        <v>#N/A</v>
      </c>
      <c r="G834" s="97" t="e">
        <f>+VLOOKUP(D834,POA!$A$3:$AU$103,3,FALSE)</f>
        <v>#N/A</v>
      </c>
      <c r="H834" s="94" t="e">
        <f>+VLOOKUP(D834,POA!$A$3:$AU$103,12,FALSE)</f>
        <v>#N/A</v>
      </c>
      <c r="I834" s="98" t="e">
        <f>+VLOOKUP(D834,POA!$A$3:$AU$103,15,FALSE)</f>
        <v>#N/A</v>
      </c>
      <c r="J834" s="94" t="e">
        <f>+VLOOKUP(D834,POA!$A$3:$AU$103,14,FALSE)</f>
        <v>#N/A</v>
      </c>
      <c r="K834" s="44"/>
      <c r="L834" s="100"/>
      <c r="M834" s="101"/>
      <c r="N834" s="79"/>
      <c r="O834" s="102"/>
    </row>
    <row r="835" spans="1:15" s="20" customFormat="1" ht="15" customHeight="1">
      <c r="A835" s="46"/>
      <c r="B835" s="45"/>
      <c r="C835" s="47"/>
      <c r="D835" s="46"/>
      <c r="E835" s="97" t="e">
        <f>+VLOOKUP(D835,POA!$A$3:$AU$103,7,FALSE)</f>
        <v>#N/A</v>
      </c>
      <c r="F835" s="97" t="e">
        <f>+VLOOKUP(D835,POA!$A$3:$AU$103,9,FALSE)</f>
        <v>#N/A</v>
      </c>
      <c r="G835" s="97" t="e">
        <f>+VLOOKUP(D835,POA!$A$3:$AU$103,3,FALSE)</f>
        <v>#N/A</v>
      </c>
      <c r="H835" s="94" t="e">
        <f>+VLOOKUP(D835,POA!$A$3:$AU$103,12,FALSE)</f>
        <v>#N/A</v>
      </c>
      <c r="I835" s="98" t="e">
        <f>+VLOOKUP(D835,POA!$A$3:$AU$103,15,FALSE)</f>
        <v>#N/A</v>
      </c>
      <c r="J835" s="94" t="e">
        <f>+VLOOKUP(D835,POA!$A$3:$AU$103,14,FALSE)</f>
        <v>#N/A</v>
      </c>
      <c r="K835" s="44"/>
      <c r="L835" s="100"/>
      <c r="M835" s="101"/>
      <c r="N835" s="79"/>
      <c r="O835" s="102"/>
    </row>
    <row r="836" spans="1:15" s="20" customFormat="1" ht="15" customHeight="1">
      <c r="A836" s="46"/>
      <c r="B836" s="45"/>
      <c r="C836" s="47"/>
      <c r="D836" s="46"/>
      <c r="E836" s="97" t="e">
        <f>+VLOOKUP(D836,POA!$A$3:$AU$103,7,FALSE)</f>
        <v>#N/A</v>
      </c>
      <c r="F836" s="97" t="e">
        <f>+VLOOKUP(D836,POA!$A$3:$AU$103,9,FALSE)</f>
        <v>#N/A</v>
      </c>
      <c r="G836" s="97" t="e">
        <f>+VLOOKUP(D836,POA!$A$3:$AU$103,3,FALSE)</f>
        <v>#N/A</v>
      </c>
      <c r="H836" s="94" t="e">
        <f>+VLOOKUP(D836,POA!$A$3:$AU$103,12,FALSE)</f>
        <v>#N/A</v>
      </c>
      <c r="I836" s="98" t="e">
        <f>+VLOOKUP(D836,POA!$A$3:$AU$103,15,FALSE)</f>
        <v>#N/A</v>
      </c>
      <c r="J836" s="94" t="e">
        <f>+VLOOKUP(D836,POA!$A$3:$AU$103,14,FALSE)</f>
        <v>#N/A</v>
      </c>
      <c r="K836" s="44"/>
      <c r="L836" s="100"/>
      <c r="M836" s="101"/>
      <c r="N836" s="79"/>
      <c r="O836" s="102"/>
    </row>
    <row r="837" spans="1:15" s="20" customFormat="1" ht="15" customHeight="1">
      <c r="A837" s="46"/>
      <c r="B837" s="45"/>
      <c r="C837" s="47"/>
      <c r="D837" s="46"/>
      <c r="E837" s="97" t="e">
        <f>+VLOOKUP(D837,POA!$A$3:$AU$103,7,FALSE)</f>
        <v>#N/A</v>
      </c>
      <c r="F837" s="97" t="e">
        <f>+VLOOKUP(D837,POA!$A$3:$AU$103,9,FALSE)</f>
        <v>#N/A</v>
      </c>
      <c r="G837" s="97" t="e">
        <f>+VLOOKUP(D837,POA!$A$3:$AU$103,3,FALSE)</f>
        <v>#N/A</v>
      </c>
      <c r="H837" s="94" t="e">
        <f>+VLOOKUP(D837,POA!$A$3:$AU$103,12,FALSE)</f>
        <v>#N/A</v>
      </c>
      <c r="I837" s="98" t="e">
        <f>+VLOOKUP(D837,POA!$A$3:$AU$103,15,FALSE)</f>
        <v>#N/A</v>
      </c>
      <c r="J837" s="94" t="e">
        <f>+VLOOKUP(D837,POA!$A$3:$AU$103,14,FALSE)</f>
        <v>#N/A</v>
      </c>
      <c r="K837" s="44"/>
      <c r="L837" s="100"/>
      <c r="M837" s="101"/>
      <c r="N837" s="79"/>
      <c r="O837" s="102"/>
    </row>
    <row r="838" spans="1:15" s="20" customFormat="1" ht="15" customHeight="1">
      <c r="A838" s="46"/>
      <c r="B838" s="45"/>
      <c r="C838" s="47"/>
      <c r="D838" s="46"/>
      <c r="E838" s="97" t="e">
        <f>+VLOOKUP(D838,POA!$A$3:$AU$103,7,FALSE)</f>
        <v>#N/A</v>
      </c>
      <c r="F838" s="97" t="e">
        <f>+VLOOKUP(D838,POA!$A$3:$AU$103,9,FALSE)</f>
        <v>#N/A</v>
      </c>
      <c r="G838" s="97" t="e">
        <f>+VLOOKUP(D838,POA!$A$3:$AU$103,3,FALSE)</f>
        <v>#N/A</v>
      </c>
      <c r="H838" s="94" t="e">
        <f>+VLOOKUP(D838,POA!$A$3:$AU$103,12,FALSE)</f>
        <v>#N/A</v>
      </c>
      <c r="I838" s="98" t="e">
        <f>+VLOOKUP(D838,POA!$A$3:$AU$103,15,FALSE)</f>
        <v>#N/A</v>
      </c>
      <c r="J838" s="94" t="e">
        <f>+VLOOKUP(D838,POA!$A$3:$AU$103,14,FALSE)</f>
        <v>#N/A</v>
      </c>
      <c r="K838" s="44"/>
      <c r="L838" s="100"/>
      <c r="M838" s="101"/>
      <c r="N838" s="79"/>
      <c r="O838" s="102"/>
    </row>
    <row r="839" spans="1:15" s="20" customFormat="1" ht="15" customHeight="1">
      <c r="A839" s="46"/>
      <c r="B839" s="45"/>
      <c r="C839" s="47"/>
      <c r="D839" s="46"/>
      <c r="E839" s="97" t="e">
        <f>+VLOOKUP(D839,POA!$A$3:$AU$103,7,FALSE)</f>
        <v>#N/A</v>
      </c>
      <c r="F839" s="97" t="e">
        <f>+VLOOKUP(D839,POA!$A$3:$AU$103,9,FALSE)</f>
        <v>#N/A</v>
      </c>
      <c r="G839" s="97" t="e">
        <f>+VLOOKUP(D839,POA!$A$3:$AU$103,3,FALSE)</f>
        <v>#N/A</v>
      </c>
      <c r="H839" s="94" t="e">
        <f>+VLOOKUP(D839,POA!$A$3:$AU$103,12,FALSE)</f>
        <v>#N/A</v>
      </c>
      <c r="I839" s="98" t="e">
        <f>+VLOOKUP(D839,POA!$A$3:$AU$103,15,FALSE)</f>
        <v>#N/A</v>
      </c>
      <c r="J839" s="94" t="e">
        <f>+VLOOKUP(D839,POA!$A$3:$AU$103,14,FALSE)</f>
        <v>#N/A</v>
      </c>
      <c r="K839" s="44"/>
      <c r="L839" s="100"/>
      <c r="M839" s="101"/>
      <c r="N839" s="79"/>
      <c r="O839" s="102"/>
    </row>
    <row r="840" spans="1:15" s="20" customFormat="1" ht="15" customHeight="1">
      <c r="A840" s="46"/>
      <c r="B840" s="45"/>
      <c r="C840" s="47"/>
      <c r="D840" s="46"/>
      <c r="E840" s="97" t="e">
        <f>+VLOOKUP(D840,POA!$A$3:$AU$103,7,FALSE)</f>
        <v>#N/A</v>
      </c>
      <c r="F840" s="97" t="e">
        <f>+VLOOKUP(D840,POA!$A$3:$AU$103,9,FALSE)</f>
        <v>#N/A</v>
      </c>
      <c r="G840" s="97" t="e">
        <f>+VLOOKUP(D840,POA!$A$3:$AU$103,3,FALSE)</f>
        <v>#N/A</v>
      </c>
      <c r="H840" s="94" t="e">
        <f>+VLOOKUP(D840,POA!$A$3:$AU$103,12,FALSE)</f>
        <v>#N/A</v>
      </c>
      <c r="I840" s="98" t="e">
        <f>+VLOOKUP(D840,POA!$A$3:$AU$103,15,FALSE)</f>
        <v>#N/A</v>
      </c>
      <c r="J840" s="94" t="e">
        <f>+VLOOKUP(D840,POA!$A$3:$AU$103,14,FALSE)</f>
        <v>#N/A</v>
      </c>
      <c r="K840" s="44"/>
      <c r="L840" s="100"/>
      <c r="M840" s="101"/>
      <c r="N840" s="79"/>
      <c r="O840" s="102"/>
    </row>
    <row r="841" spans="1:15" s="20" customFormat="1" ht="15" customHeight="1">
      <c r="A841" s="46"/>
      <c r="B841" s="45"/>
      <c r="C841" s="47"/>
      <c r="D841" s="46"/>
      <c r="E841" s="97" t="e">
        <f>+VLOOKUP(D841,POA!$A$3:$AU$103,7,FALSE)</f>
        <v>#N/A</v>
      </c>
      <c r="F841" s="97" t="e">
        <f>+VLOOKUP(D841,POA!$A$3:$AU$103,9,FALSE)</f>
        <v>#N/A</v>
      </c>
      <c r="G841" s="97" t="e">
        <f>+VLOOKUP(D841,POA!$A$3:$AU$103,3,FALSE)</f>
        <v>#N/A</v>
      </c>
      <c r="H841" s="94" t="e">
        <f>+VLOOKUP(D841,POA!$A$3:$AU$103,12,FALSE)</f>
        <v>#N/A</v>
      </c>
      <c r="I841" s="98" t="e">
        <f>+VLOOKUP(D841,POA!$A$3:$AU$103,15,FALSE)</f>
        <v>#N/A</v>
      </c>
      <c r="J841" s="94" t="e">
        <f>+VLOOKUP(D841,POA!$A$3:$AU$103,14,FALSE)</f>
        <v>#N/A</v>
      </c>
      <c r="K841" s="44"/>
      <c r="L841" s="100"/>
      <c r="M841" s="101"/>
      <c r="N841" s="79"/>
      <c r="O841" s="102"/>
    </row>
    <row r="842" spans="1:15" s="20" customFormat="1" ht="15" customHeight="1">
      <c r="A842" s="46"/>
      <c r="B842" s="45"/>
      <c r="C842" s="47"/>
      <c r="D842" s="46"/>
      <c r="E842" s="97" t="e">
        <f>+VLOOKUP(D842,POA!$A$3:$AU$103,7,FALSE)</f>
        <v>#N/A</v>
      </c>
      <c r="F842" s="97" t="e">
        <f>+VLOOKUP(D842,POA!$A$3:$AU$103,9,FALSE)</f>
        <v>#N/A</v>
      </c>
      <c r="G842" s="97" t="e">
        <f>+VLOOKUP(D842,POA!$A$3:$AU$103,3,FALSE)</f>
        <v>#N/A</v>
      </c>
      <c r="H842" s="94" t="e">
        <f>+VLOOKUP(D842,POA!$A$3:$AU$103,12,FALSE)</f>
        <v>#N/A</v>
      </c>
      <c r="I842" s="98" t="e">
        <f>+VLOOKUP(D842,POA!$A$3:$AU$103,15,FALSE)</f>
        <v>#N/A</v>
      </c>
      <c r="J842" s="94" t="e">
        <f>+VLOOKUP(D842,POA!$A$3:$AU$103,14,FALSE)</f>
        <v>#N/A</v>
      </c>
      <c r="K842" s="44"/>
      <c r="L842" s="100"/>
      <c r="M842" s="101"/>
      <c r="N842" s="79"/>
      <c r="O842" s="102"/>
    </row>
    <row r="843" spans="1:15" s="20" customFormat="1" ht="15" customHeight="1">
      <c r="A843" s="46"/>
      <c r="B843" s="45"/>
      <c r="C843" s="47"/>
      <c r="D843" s="46"/>
      <c r="E843" s="97" t="e">
        <f>+VLOOKUP(D843,POA!$A$3:$AU$103,7,FALSE)</f>
        <v>#N/A</v>
      </c>
      <c r="F843" s="97" t="e">
        <f>+VLOOKUP(D843,POA!$A$3:$AU$103,9,FALSE)</f>
        <v>#N/A</v>
      </c>
      <c r="G843" s="97" t="e">
        <f>+VLOOKUP(D843,POA!$A$3:$AU$103,3,FALSE)</f>
        <v>#N/A</v>
      </c>
      <c r="H843" s="94" t="e">
        <f>+VLOOKUP(D843,POA!$A$3:$AU$103,12,FALSE)</f>
        <v>#N/A</v>
      </c>
      <c r="I843" s="98" t="e">
        <f>+VLOOKUP(D843,POA!$A$3:$AU$103,15,FALSE)</f>
        <v>#N/A</v>
      </c>
      <c r="J843" s="94" t="e">
        <f>+VLOOKUP(D843,POA!$A$3:$AU$103,14,FALSE)</f>
        <v>#N/A</v>
      </c>
      <c r="K843" s="44"/>
      <c r="L843" s="100"/>
      <c r="M843" s="101"/>
      <c r="N843" s="79"/>
      <c r="O843" s="102"/>
    </row>
    <row r="844" spans="1:15" s="20" customFormat="1" ht="15" customHeight="1">
      <c r="A844" s="46"/>
      <c r="B844" s="45"/>
      <c r="C844" s="47"/>
      <c r="D844" s="46"/>
      <c r="E844" s="97" t="e">
        <f>+VLOOKUP(D844,POA!$A$3:$AU$103,7,FALSE)</f>
        <v>#N/A</v>
      </c>
      <c r="F844" s="97" t="e">
        <f>+VLOOKUP(D844,POA!$A$3:$AU$103,9,FALSE)</f>
        <v>#N/A</v>
      </c>
      <c r="G844" s="97" t="e">
        <f>+VLOOKUP(D844,POA!$A$3:$AU$103,3,FALSE)</f>
        <v>#N/A</v>
      </c>
      <c r="H844" s="94" t="e">
        <f>+VLOOKUP(D844,POA!$A$3:$AU$103,12,FALSE)</f>
        <v>#N/A</v>
      </c>
      <c r="I844" s="98" t="e">
        <f>+VLOOKUP(D844,POA!$A$3:$AU$103,15,FALSE)</f>
        <v>#N/A</v>
      </c>
      <c r="J844" s="94" t="e">
        <f>+VLOOKUP(D844,POA!$A$3:$AU$103,14,FALSE)</f>
        <v>#N/A</v>
      </c>
      <c r="K844" s="44"/>
      <c r="L844" s="100"/>
      <c r="M844" s="101"/>
      <c r="N844" s="79"/>
      <c r="O844" s="102"/>
    </row>
    <row r="845" spans="1:15" s="20" customFormat="1" ht="15" customHeight="1">
      <c r="A845" s="46"/>
      <c r="B845" s="45"/>
      <c r="C845" s="47"/>
      <c r="D845" s="46"/>
      <c r="E845" s="97" t="e">
        <f>+VLOOKUP(D845,POA!$A$3:$AU$103,7,FALSE)</f>
        <v>#N/A</v>
      </c>
      <c r="F845" s="97" t="e">
        <f>+VLOOKUP(D845,POA!$A$3:$AU$103,9,FALSE)</f>
        <v>#N/A</v>
      </c>
      <c r="G845" s="97" t="e">
        <f>+VLOOKUP(D845,POA!$A$3:$AU$103,3,FALSE)</f>
        <v>#N/A</v>
      </c>
      <c r="H845" s="94" t="e">
        <f>+VLOOKUP(D845,POA!$A$3:$AU$103,12,FALSE)</f>
        <v>#N/A</v>
      </c>
      <c r="I845" s="98" t="e">
        <f>+VLOOKUP(D845,POA!$A$3:$AU$103,15,FALSE)</f>
        <v>#N/A</v>
      </c>
      <c r="J845" s="94" t="e">
        <f>+VLOOKUP(D845,POA!$A$3:$AU$103,14,FALSE)</f>
        <v>#N/A</v>
      </c>
      <c r="K845" s="44"/>
      <c r="L845" s="100"/>
      <c r="M845" s="101"/>
      <c r="N845" s="79"/>
      <c r="O845" s="102"/>
    </row>
    <row r="846" spans="1:15" s="20" customFormat="1" ht="15" customHeight="1">
      <c r="A846" s="46"/>
      <c r="B846" s="45"/>
      <c r="C846" s="47"/>
      <c r="D846" s="46"/>
      <c r="E846" s="97" t="e">
        <f>+VLOOKUP(D846,POA!$A$3:$AU$103,7,FALSE)</f>
        <v>#N/A</v>
      </c>
      <c r="F846" s="97" t="e">
        <f>+VLOOKUP(D846,POA!$A$3:$AU$103,9,FALSE)</f>
        <v>#N/A</v>
      </c>
      <c r="G846" s="97" t="e">
        <f>+VLOOKUP(D846,POA!$A$3:$AU$103,3,FALSE)</f>
        <v>#N/A</v>
      </c>
      <c r="H846" s="94" t="e">
        <f>+VLOOKUP(D846,POA!$A$3:$AU$103,12,FALSE)</f>
        <v>#N/A</v>
      </c>
      <c r="I846" s="98" t="e">
        <f>+VLOOKUP(D846,POA!$A$3:$AU$103,15,FALSE)</f>
        <v>#N/A</v>
      </c>
      <c r="J846" s="94" t="e">
        <f>+VLOOKUP(D846,POA!$A$3:$AU$103,14,FALSE)</f>
        <v>#N/A</v>
      </c>
      <c r="K846" s="44"/>
      <c r="L846" s="100"/>
      <c r="M846" s="101"/>
      <c r="N846" s="79"/>
      <c r="O846" s="102"/>
    </row>
    <row r="847" spans="1:15" s="20" customFormat="1" ht="15" customHeight="1">
      <c r="A847" s="46"/>
      <c r="B847" s="45"/>
      <c r="C847" s="47"/>
      <c r="D847" s="46"/>
      <c r="E847" s="97" t="e">
        <f>+VLOOKUP(D847,POA!$A$3:$AU$103,7,FALSE)</f>
        <v>#N/A</v>
      </c>
      <c r="F847" s="97" t="e">
        <f>+VLOOKUP(D847,POA!$A$3:$AU$103,9,FALSE)</f>
        <v>#N/A</v>
      </c>
      <c r="G847" s="97" t="e">
        <f>+VLOOKUP(D847,POA!$A$3:$AU$103,3,FALSE)</f>
        <v>#N/A</v>
      </c>
      <c r="H847" s="94" t="e">
        <f>+VLOOKUP(D847,POA!$A$3:$AU$103,12,FALSE)</f>
        <v>#N/A</v>
      </c>
      <c r="I847" s="98" t="e">
        <f>+VLOOKUP(D847,POA!$A$3:$AU$103,15,FALSE)</f>
        <v>#N/A</v>
      </c>
      <c r="J847" s="94" t="e">
        <f>+VLOOKUP(D847,POA!$A$3:$AU$103,14,FALSE)</f>
        <v>#N/A</v>
      </c>
      <c r="K847" s="44"/>
      <c r="L847" s="100"/>
      <c r="M847" s="101"/>
      <c r="N847" s="79"/>
      <c r="O847" s="102"/>
    </row>
    <row r="848" spans="1:15" s="20" customFormat="1" ht="15" customHeight="1">
      <c r="A848" s="46"/>
      <c r="B848" s="45"/>
      <c r="C848" s="47"/>
      <c r="D848" s="46"/>
      <c r="E848" s="97" t="e">
        <f>+VLOOKUP(D848,POA!$A$3:$AU$103,7,FALSE)</f>
        <v>#N/A</v>
      </c>
      <c r="F848" s="97" t="e">
        <f>+VLOOKUP(D848,POA!$A$3:$AU$103,9,FALSE)</f>
        <v>#N/A</v>
      </c>
      <c r="G848" s="97" t="e">
        <f>+VLOOKUP(D848,POA!$A$3:$AU$103,3,FALSE)</f>
        <v>#N/A</v>
      </c>
      <c r="H848" s="94" t="e">
        <f>+VLOOKUP(D848,POA!$A$3:$AU$103,12,FALSE)</f>
        <v>#N/A</v>
      </c>
      <c r="I848" s="98" t="e">
        <f>+VLOOKUP(D848,POA!$A$3:$AU$103,15,FALSE)</f>
        <v>#N/A</v>
      </c>
      <c r="J848" s="94" t="e">
        <f>+VLOOKUP(D848,POA!$A$3:$AU$103,14,FALSE)</f>
        <v>#N/A</v>
      </c>
      <c r="K848" s="44"/>
      <c r="L848" s="100"/>
      <c r="M848" s="101"/>
      <c r="N848" s="79"/>
      <c r="O848" s="102"/>
    </row>
    <row r="849" spans="1:15" s="20" customFormat="1" ht="15" customHeight="1">
      <c r="A849" s="46"/>
      <c r="B849" s="45"/>
      <c r="C849" s="47"/>
      <c r="D849" s="46"/>
      <c r="E849" s="97" t="e">
        <f>+VLOOKUP(D849,POA!$A$3:$AU$103,7,FALSE)</f>
        <v>#N/A</v>
      </c>
      <c r="F849" s="97" t="e">
        <f>+VLOOKUP(D849,POA!$A$3:$AU$103,9,FALSE)</f>
        <v>#N/A</v>
      </c>
      <c r="G849" s="97" t="e">
        <f>+VLOOKUP(D849,POA!$A$3:$AU$103,3,FALSE)</f>
        <v>#N/A</v>
      </c>
      <c r="H849" s="94" t="e">
        <f>+VLOOKUP(D849,POA!$A$3:$AU$103,12,FALSE)</f>
        <v>#N/A</v>
      </c>
      <c r="I849" s="98" t="e">
        <f>+VLOOKUP(D849,POA!$A$3:$AU$103,15,FALSE)</f>
        <v>#N/A</v>
      </c>
      <c r="J849" s="94" t="e">
        <f>+VLOOKUP(D849,POA!$A$3:$AU$103,14,FALSE)</f>
        <v>#N/A</v>
      </c>
      <c r="K849" s="44"/>
      <c r="L849" s="100"/>
      <c r="M849" s="101"/>
      <c r="N849" s="79"/>
      <c r="O849" s="102"/>
    </row>
    <row r="850" spans="1:15" s="20" customFormat="1" ht="15" customHeight="1">
      <c r="A850" s="46"/>
      <c r="B850" s="45"/>
      <c r="C850" s="47"/>
      <c r="D850" s="46"/>
      <c r="E850" s="97" t="e">
        <f>+VLOOKUP(D850,POA!$A$3:$AU$103,7,FALSE)</f>
        <v>#N/A</v>
      </c>
      <c r="F850" s="97" t="e">
        <f>+VLOOKUP(D850,POA!$A$3:$AU$103,9,FALSE)</f>
        <v>#N/A</v>
      </c>
      <c r="G850" s="97" t="e">
        <f>+VLOOKUP(D850,POA!$A$3:$AU$103,3,FALSE)</f>
        <v>#N/A</v>
      </c>
      <c r="H850" s="94" t="e">
        <f>+VLOOKUP(D850,POA!$A$3:$AU$103,12,FALSE)</f>
        <v>#N/A</v>
      </c>
      <c r="I850" s="98" t="e">
        <f>+VLOOKUP(D850,POA!$A$3:$AU$103,15,FALSE)</f>
        <v>#N/A</v>
      </c>
      <c r="J850" s="94" t="e">
        <f>+VLOOKUP(D850,POA!$A$3:$AU$103,14,FALSE)</f>
        <v>#N/A</v>
      </c>
      <c r="K850" s="44"/>
      <c r="L850" s="100"/>
      <c r="M850" s="101"/>
      <c r="N850" s="79"/>
      <c r="O850" s="102"/>
    </row>
    <row r="851" spans="1:15" s="20" customFormat="1" ht="15" customHeight="1">
      <c r="A851" s="46"/>
      <c r="B851" s="45"/>
      <c r="C851" s="47"/>
      <c r="D851" s="46"/>
      <c r="E851" s="97" t="e">
        <f>+VLOOKUP(D851,POA!$A$3:$AU$103,7,FALSE)</f>
        <v>#N/A</v>
      </c>
      <c r="F851" s="97" t="e">
        <f>+VLOOKUP(D851,POA!$A$3:$AU$103,9,FALSE)</f>
        <v>#N/A</v>
      </c>
      <c r="G851" s="97" t="e">
        <f>+VLOOKUP(D851,POA!$A$3:$AU$103,3,FALSE)</f>
        <v>#N/A</v>
      </c>
      <c r="H851" s="94" t="e">
        <f>+VLOOKUP(D851,POA!$A$3:$AU$103,12,FALSE)</f>
        <v>#N/A</v>
      </c>
      <c r="I851" s="98" t="e">
        <f>+VLOOKUP(D851,POA!$A$3:$AU$103,15,FALSE)</f>
        <v>#N/A</v>
      </c>
      <c r="J851" s="94" t="e">
        <f>+VLOOKUP(D851,POA!$A$3:$AU$103,14,FALSE)</f>
        <v>#N/A</v>
      </c>
      <c r="K851" s="44"/>
      <c r="L851" s="100"/>
      <c r="M851" s="101"/>
      <c r="N851" s="79"/>
      <c r="O851" s="102"/>
    </row>
    <row r="852" spans="1:15" s="20" customFormat="1" ht="15" customHeight="1">
      <c r="A852" s="46"/>
      <c r="B852" s="45"/>
      <c r="C852" s="47"/>
      <c r="D852" s="46"/>
      <c r="E852" s="97" t="e">
        <f>+VLOOKUP(D852,POA!$A$3:$AU$103,7,FALSE)</f>
        <v>#N/A</v>
      </c>
      <c r="F852" s="97" t="e">
        <f>+VLOOKUP(D852,POA!$A$3:$AU$103,9,FALSE)</f>
        <v>#N/A</v>
      </c>
      <c r="G852" s="97" t="e">
        <f>+VLOOKUP(D852,POA!$A$3:$AU$103,3,FALSE)</f>
        <v>#N/A</v>
      </c>
      <c r="H852" s="94" t="e">
        <f>+VLOOKUP(D852,POA!$A$3:$AU$103,12,FALSE)</f>
        <v>#N/A</v>
      </c>
      <c r="I852" s="98" t="e">
        <f>+VLOOKUP(D852,POA!$A$3:$AU$103,15,FALSE)</f>
        <v>#N/A</v>
      </c>
      <c r="J852" s="94" t="e">
        <f>+VLOOKUP(D852,POA!$A$3:$AU$103,14,FALSE)</f>
        <v>#N/A</v>
      </c>
      <c r="K852" s="44"/>
      <c r="L852" s="100"/>
      <c r="M852" s="101"/>
      <c r="N852" s="79"/>
      <c r="O852" s="102"/>
    </row>
    <row r="853" spans="1:15" s="20" customFormat="1" ht="15" customHeight="1">
      <c r="A853" s="46"/>
      <c r="B853" s="45"/>
      <c r="C853" s="47"/>
      <c r="D853" s="46"/>
      <c r="E853" s="97" t="e">
        <f>+VLOOKUP(D853,POA!$A$3:$AU$103,7,FALSE)</f>
        <v>#N/A</v>
      </c>
      <c r="F853" s="97" t="e">
        <f>+VLOOKUP(D853,POA!$A$3:$AU$103,9,FALSE)</f>
        <v>#N/A</v>
      </c>
      <c r="G853" s="97" t="e">
        <f>+VLOOKUP(D853,POA!$A$3:$AU$103,3,FALSE)</f>
        <v>#N/A</v>
      </c>
      <c r="H853" s="94" t="e">
        <f>+VLOOKUP(D853,POA!$A$3:$AU$103,12,FALSE)</f>
        <v>#N/A</v>
      </c>
      <c r="I853" s="98" t="e">
        <f>+VLOOKUP(D853,POA!$A$3:$AU$103,15,FALSE)</f>
        <v>#N/A</v>
      </c>
      <c r="J853" s="94" t="e">
        <f>+VLOOKUP(D853,POA!$A$3:$AU$103,14,FALSE)</f>
        <v>#N/A</v>
      </c>
      <c r="K853" s="44"/>
      <c r="L853" s="100"/>
      <c r="M853" s="101"/>
      <c r="N853" s="79"/>
      <c r="O853" s="102"/>
    </row>
    <row r="854" spans="1:15" s="20" customFormat="1" ht="15" customHeight="1">
      <c r="A854" s="46"/>
      <c r="B854" s="45"/>
      <c r="C854" s="47"/>
      <c r="D854" s="46"/>
      <c r="E854" s="97" t="e">
        <f>+VLOOKUP(D854,POA!$A$3:$AU$103,7,FALSE)</f>
        <v>#N/A</v>
      </c>
      <c r="F854" s="97" t="e">
        <f>+VLOOKUP(D854,POA!$A$3:$AU$103,9,FALSE)</f>
        <v>#N/A</v>
      </c>
      <c r="G854" s="97" t="e">
        <f>+VLOOKUP(D854,POA!$A$3:$AU$103,3,FALSE)</f>
        <v>#N/A</v>
      </c>
      <c r="H854" s="94" t="e">
        <f>+VLOOKUP(D854,POA!$A$3:$AU$103,12,FALSE)</f>
        <v>#N/A</v>
      </c>
      <c r="I854" s="98" t="e">
        <f>+VLOOKUP(D854,POA!$A$3:$AU$103,15,FALSE)</f>
        <v>#N/A</v>
      </c>
      <c r="J854" s="94" t="e">
        <f>+VLOOKUP(D854,POA!$A$3:$AU$103,14,FALSE)</f>
        <v>#N/A</v>
      </c>
      <c r="K854" s="44"/>
      <c r="L854" s="100"/>
      <c r="M854" s="101"/>
      <c r="N854" s="79"/>
      <c r="O854" s="102"/>
    </row>
    <row r="855" spans="1:15" s="20" customFormat="1" ht="15" customHeight="1">
      <c r="A855" s="46"/>
      <c r="B855" s="45"/>
      <c r="C855" s="47"/>
      <c r="D855" s="46"/>
      <c r="E855" s="97" t="e">
        <f>+VLOOKUP(D855,POA!$A$3:$AU$103,7,FALSE)</f>
        <v>#N/A</v>
      </c>
      <c r="F855" s="97" t="e">
        <f>+VLOOKUP(D855,POA!$A$3:$AU$103,9,FALSE)</f>
        <v>#N/A</v>
      </c>
      <c r="G855" s="97" t="e">
        <f>+VLOOKUP(D855,POA!$A$3:$AU$103,3,FALSE)</f>
        <v>#N/A</v>
      </c>
      <c r="H855" s="94" t="e">
        <f>+VLOOKUP(D855,POA!$A$3:$AU$103,12,FALSE)</f>
        <v>#N/A</v>
      </c>
      <c r="I855" s="98" t="e">
        <f>+VLOOKUP(D855,POA!$A$3:$AU$103,15,FALSE)</f>
        <v>#N/A</v>
      </c>
      <c r="J855" s="94" t="e">
        <f>+VLOOKUP(D855,POA!$A$3:$AU$103,14,FALSE)</f>
        <v>#N/A</v>
      </c>
      <c r="K855" s="44"/>
      <c r="L855" s="100"/>
      <c r="M855" s="101"/>
      <c r="N855" s="79"/>
      <c r="O855" s="102"/>
    </row>
    <row r="856" spans="1:15" s="20" customFormat="1" ht="15" customHeight="1">
      <c r="A856" s="46"/>
      <c r="B856" s="45"/>
      <c r="C856" s="47"/>
      <c r="D856" s="46"/>
      <c r="E856" s="97" t="e">
        <f>+VLOOKUP(D856,POA!$A$3:$AU$103,7,FALSE)</f>
        <v>#N/A</v>
      </c>
      <c r="F856" s="97" t="e">
        <f>+VLOOKUP(D856,POA!$A$3:$AU$103,9,FALSE)</f>
        <v>#N/A</v>
      </c>
      <c r="G856" s="97" t="e">
        <f>+VLOOKUP(D856,POA!$A$3:$AU$103,3,FALSE)</f>
        <v>#N/A</v>
      </c>
      <c r="H856" s="94" t="e">
        <f>+VLOOKUP(D856,POA!$A$3:$AU$103,12,FALSE)</f>
        <v>#N/A</v>
      </c>
      <c r="I856" s="98" t="e">
        <f>+VLOOKUP(D856,POA!$A$3:$AU$103,15,FALSE)</f>
        <v>#N/A</v>
      </c>
      <c r="J856" s="94" t="e">
        <f>+VLOOKUP(D856,POA!$A$3:$AU$103,14,FALSE)</f>
        <v>#N/A</v>
      </c>
      <c r="K856" s="44"/>
      <c r="L856" s="100"/>
      <c r="M856" s="101"/>
      <c r="N856" s="79"/>
      <c r="O856" s="102"/>
    </row>
    <row r="857" spans="1:15" s="20" customFormat="1" ht="15" customHeight="1">
      <c r="A857" s="46"/>
      <c r="B857" s="45"/>
      <c r="C857" s="47"/>
      <c r="D857" s="46"/>
      <c r="E857" s="97" t="e">
        <f>+VLOOKUP(D857,POA!$A$3:$AU$103,7,FALSE)</f>
        <v>#N/A</v>
      </c>
      <c r="F857" s="97" t="e">
        <f>+VLOOKUP(D857,POA!$A$3:$AU$103,9,FALSE)</f>
        <v>#N/A</v>
      </c>
      <c r="G857" s="97" t="e">
        <f>+VLOOKUP(D857,POA!$A$3:$AU$103,3,FALSE)</f>
        <v>#N/A</v>
      </c>
      <c r="H857" s="94" t="e">
        <f>+VLOOKUP(D857,POA!$A$3:$AU$103,12,FALSE)</f>
        <v>#N/A</v>
      </c>
      <c r="I857" s="98" t="e">
        <f>+VLOOKUP(D857,POA!$A$3:$AU$103,15,FALSE)</f>
        <v>#N/A</v>
      </c>
      <c r="J857" s="94" t="e">
        <f>+VLOOKUP(D857,POA!$A$3:$AU$103,14,FALSE)</f>
        <v>#N/A</v>
      </c>
      <c r="K857" s="44"/>
      <c r="L857" s="100"/>
      <c r="M857" s="101"/>
      <c r="N857" s="79"/>
      <c r="O857" s="102"/>
    </row>
    <row r="858" spans="1:15" s="20" customFormat="1" ht="15" customHeight="1">
      <c r="A858" s="46"/>
      <c r="B858" s="45"/>
      <c r="C858" s="47"/>
      <c r="D858" s="46"/>
      <c r="E858" s="97" t="e">
        <f>+VLOOKUP(D858,POA!$A$3:$AU$103,7,FALSE)</f>
        <v>#N/A</v>
      </c>
      <c r="F858" s="97" t="e">
        <f>+VLOOKUP(D858,POA!$A$3:$AU$103,9,FALSE)</f>
        <v>#N/A</v>
      </c>
      <c r="G858" s="97" t="e">
        <f>+VLOOKUP(D858,POA!$A$3:$AU$103,3,FALSE)</f>
        <v>#N/A</v>
      </c>
      <c r="H858" s="94" t="e">
        <f>+VLOOKUP(D858,POA!$A$3:$AU$103,12,FALSE)</f>
        <v>#N/A</v>
      </c>
      <c r="I858" s="98" t="e">
        <f>+VLOOKUP(D858,POA!$A$3:$AU$103,15,FALSE)</f>
        <v>#N/A</v>
      </c>
      <c r="J858" s="94" t="e">
        <f>+VLOOKUP(D858,POA!$A$3:$AU$103,14,FALSE)</f>
        <v>#N/A</v>
      </c>
      <c r="K858" s="44"/>
      <c r="L858" s="100"/>
      <c r="M858" s="101"/>
      <c r="N858" s="79"/>
      <c r="O858" s="102"/>
    </row>
    <row r="859" spans="1:15" s="20" customFormat="1" ht="15" customHeight="1">
      <c r="A859" s="46"/>
      <c r="B859" s="45"/>
      <c r="C859" s="47"/>
      <c r="D859" s="46"/>
      <c r="E859" s="97" t="e">
        <f>+VLOOKUP(D859,POA!$A$3:$AU$103,7,FALSE)</f>
        <v>#N/A</v>
      </c>
      <c r="F859" s="97" t="e">
        <f>+VLOOKUP(D859,POA!$A$3:$AU$103,9,FALSE)</f>
        <v>#N/A</v>
      </c>
      <c r="G859" s="97" t="e">
        <f>+VLOOKUP(D859,POA!$A$3:$AU$103,3,FALSE)</f>
        <v>#N/A</v>
      </c>
      <c r="H859" s="94" t="e">
        <f>+VLOOKUP(D859,POA!$A$3:$AU$103,12,FALSE)</f>
        <v>#N/A</v>
      </c>
      <c r="I859" s="98" t="e">
        <f>+VLOOKUP(D859,POA!$A$3:$AU$103,15,FALSE)</f>
        <v>#N/A</v>
      </c>
      <c r="J859" s="94" t="e">
        <f>+VLOOKUP(D859,POA!$A$3:$AU$103,14,FALSE)</f>
        <v>#N/A</v>
      </c>
      <c r="K859" s="44"/>
      <c r="L859" s="100"/>
      <c r="M859" s="101"/>
      <c r="N859" s="79"/>
      <c r="O859" s="102"/>
    </row>
    <row r="860" spans="1:15" s="20" customFormat="1" ht="15" customHeight="1">
      <c r="A860" s="46"/>
      <c r="B860" s="45"/>
      <c r="C860" s="47"/>
      <c r="D860" s="46"/>
      <c r="E860" s="97" t="e">
        <f>+VLOOKUP(D860,POA!$A$3:$AU$103,7,FALSE)</f>
        <v>#N/A</v>
      </c>
      <c r="F860" s="97" t="e">
        <f>+VLOOKUP(D860,POA!$A$3:$AU$103,9,FALSE)</f>
        <v>#N/A</v>
      </c>
      <c r="G860" s="97" t="e">
        <f>+VLOOKUP(D860,POA!$A$3:$AU$103,3,FALSE)</f>
        <v>#N/A</v>
      </c>
      <c r="H860" s="94" t="e">
        <f>+VLOOKUP(D860,POA!$A$3:$AU$103,12,FALSE)</f>
        <v>#N/A</v>
      </c>
      <c r="I860" s="98" t="e">
        <f>+VLOOKUP(D860,POA!$A$3:$AU$103,15,FALSE)</f>
        <v>#N/A</v>
      </c>
      <c r="J860" s="94" t="e">
        <f>+VLOOKUP(D860,POA!$A$3:$AU$103,14,FALSE)</f>
        <v>#N/A</v>
      </c>
      <c r="K860" s="44"/>
      <c r="L860" s="100"/>
      <c r="M860" s="101"/>
      <c r="N860" s="79"/>
      <c r="O860" s="102"/>
    </row>
    <row r="861" spans="1:15" s="20" customFormat="1" ht="15" customHeight="1">
      <c r="A861" s="46"/>
      <c r="B861" s="45"/>
      <c r="C861" s="47"/>
      <c r="D861" s="46"/>
      <c r="E861" s="97" t="e">
        <f>+VLOOKUP(D861,POA!$A$3:$AU$103,7,FALSE)</f>
        <v>#N/A</v>
      </c>
      <c r="F861" s="97" t="e">
        <f>+VLOOKUP(D861,POA!$A$3:$AU$103,9,FALSE)</f>
        <v>#N/A</v>
      </c>
      <c r="G861" s="97" t="e">
        <f>+VLOOKUP(D861,POA!$A$3:$AU$103,3,FALSE)</f>
        <v>#N/A</v>
      </c>
      <c r="H861" s="94" t="e">
        <f>+VLOOKUP(D861,POA!$A$3:$AU$103,12,FALSE)</f>
        <v>#N/A</v>
      </c>
      <c r="I861" s="98" t="e">
        <f>+VLOOKUP(D861,POA!$A$3:$AU$103,15,FALSE)</f>
        <v>#N/A</v>
      </c>
      <c r="J861" s="94" t="e">
        <f>+VLOOKUP(D861,POA!$A$3:$AU$103,14,FALSE)</f>
        <v>#N/A</v>
      </c>
      <c r="K861" s="44"/>
      <c r="L861" s="100"/>
      <c r="M861" s="101"/>
      <c r="N861" s="79"/>
      <c r="O861" s="102"/>
    </row>
    <row r="862" spans="1:15" s="20" customFormat="1" ht="15" customHeight="1">
      <c r="A862" s="46"/>
      <c r="B862" s="45"/>
      <c r="C862" s="47"/>
      <c r="D862" s="46"/>
      <c r="E862" s="97" t="e">
        <f>+VLOOKUP(D862,POA!$A$3:$AU$103,7,FALSE)</f>
        <v>#N/A</v>
      </c>
      <c r="F862" s="97" t="e">
        <f>+VLOOKUP(D862,POA!$A$3:$AU$103,9,FALSE)</f>
        <v>#N/A</v>
      </c>
      <c r="G862" s="97" t="e">
        <f>+VLOOKUP(D862,POA!$A$3:$AU$103,3,FALSE)</f>
        <v>#N/A</v>
      </c>
      <c r="H862" s="94" t="e">
        <f>+VLOOKUP(D862,POA!$A$3:$AU$103,12,FALSE)</f>
        <v>#N/A</v>
      </c>
      <c r="I862" s="98" t="e">
        <f>+VLOOKUP(D862,POA!$A$3:$AU$103,15,FALSE)</f>
        <v>#N/A</v>
      </c>
      <c r="J862" s="94" t="e">
        <f>+VLOOKUP(D862,POA!$A$3:$AU$103,14,FALSE)</f>
        <v>#N/A</v>
      </c>
      <c r="K862" s="44"/>
      <c r="L862" s="100"/>
      <c r="M862" s="101"/>
      <c r="N862" s="79"/>
      <c r="O862" s="102"/>
    </row>
    <row r="863" spans="1:15" s="20" customFormat="1" ht="15" customHeight="1">
      <c r="A863" s="46"/>
      <c r="B863" s="45"/>
      <c r="C863" s="47"/>
      <c r="D863" s="46"/>
      <c r="E863" s="97" t="e">
        <f>+VLOOKUP(D863,POA!$A$3:$AU$103,7,FALSE)</f>
        <v>#N/A</v>
      </c>
      <c r="F863" s="97" t="e">
        <f>+VLOOKUP(D863,POA!$A$3:$AU$103,9,FALSE)</f>
        <v>#N/A</v>
      </c>
      <c r="G863" s="97" t="e">
        <f>+VLOOKUP(D863,POA!$A$3:$AU$103,3,FALSE)</f>
        <v>#N/A</v>
      </c>
      <c r="H863" s="94" t="e">
        <f>+VLOOKUP(D863,POA!$A$3:$AU$103,12,FALSE)</f>
        <v>#N/A</v>
      </c>
      <c r="I863" s="98" t="e">
        <f>+VLOOKUP(D863,POA!$A$3:$AU$103,15,FALSE)</f>
        <v>#N/A</v>
      </c>
      <c r="J863" s="94" t="e">
        <f>+VLOOKUP(D863,POA!$A$3:$AU$103,14,FALSE)</f>
        <v>#N/A</v>
      </c>
      <c r="K863" s="44"/>
      <c r="L863" s="100"/>
      <c r="M863" s="101"/>
      <c r="N863" s="79"/>
      <c r="O863" s="102"/>
    </row>
    <row r="864" spans="1:15" s="20" customFormat="1" ht="15" customHeight="1">
      <c r="A864" s="46"/>
      <c r="B864" s="45"/>
      <c r="C864" s="47"/>
      <c r="D864" s="46"/>
      <c r="E864" s="97" t="e">
        <f>+VLOOKUP(D864,POA!$A$3:$AU$103,7,FALSE)</f>
        <v>#N/A</v>
      </c>
      <c r="F864" s="97" t="e">
        <f>+VLOOKUP(D864,POA!$A$3:$AU$103,9,FALSE)</f>
        <v>#N/A</v>
      </c>
      <c r="G864" s="97" t="e">
        <f>+VLOOKUP(D864,POA!$A$3:$AU$103,3,FALSE)</f>
        <v>#N/A</v>
      </c>
      <c r="H864" s="94" t="e">
        <f>+VLOOKUP(D864,POA!$A$3:$AU$103,12,FALSE)</f>
        <v>#N/A</v>
      </c>
      <c r="I864" s="98" t="e">
        <f>+VLOOKUP(D864,POA!$A$3:$AU$103,15,FALSE)</f>
        <v>#N/A</v>
      </c>
      <c r="J864" s="94" t="e">
        <f>+VLOOKUP(D864,POA!$A$3:$AU$103,14,FALSE)</f>
        <v>#N/A</v>
      </c>
      <c r="K864" s="44"/>
      <c r="L864" s="100"/>
      <c r="M864" s="101"/>
      <c r="N864" s="79"/>
      <c r="O864" s="102"/>
    </row>
    <row r="865" spans="1:15" s="20" customFormat="1" ht="15" customHeight="1">
      <c r="A865" s="46"/>
      <c r="B865" s="45"/>
      <c r="C865" s="47"/>
      <c r="D865" s="46"/>
      <c r="E865" s="97" t="e">
        <f>+VLOOKUP(D865,POA!$A$3:$AU$103,7,FALSE)</f>
        <v>#N/A</v>
      </c>
      <c r="F865" s="97" t="e">
        <f>+VLOOKUP(D865,POA!$A$3:$AU$103,9,FALSE)</f>
        <v>#N/A</v>
      </c>
      <c r="G865" s="97" t="e">
        <f>+VLOOKUP(D865,POA!$A$3:$AU$103,3,FALSE)</f>
        <v>#N/A</v>
      </c>
      <c r="H865" s="94" t="e">
        <f>+VLOOKUP(D865,POA!$A$3:$AU$103,12,FALSE)</f>
        <v>#N/A</v>
      </c>
      <c r="I865" s="98" t="e">
        <f>+VLOOKUP(D865,POA!$A$3:$AU$103,15,FALSE)</f>
        <v>#N/A</v>
      </c>
      <c r="J865" s="94" t="e">
        <f>+VLOOKUP(D865,POA!$A$3:$AU$103,14,FALSE)</f>
        <v>#N/A</v>
      </c>
      <c r="K865" s="44"/>
      <c r="L865" s="100"/>
      <c r="M865" s="101"/>
      <c r="N865" s="79"/>
      <c r="O865" s="102"/>
    </row>
    <row r="866" spans="1:15" s="20" customFormat="1" ht="15" customHeight="1">
      <c r="A866" s="46"/>
      <c r="B866" s="45"/>
      <c r="C866" s="47"/>
      <c r="D866" s="46"/>
      <c r="E866" s="97" t="e">
        <f>+VLOOKUP(D866,POA!$A$3:$AU$103,7,FALSE)</f>
        <v>#N/A</v>
      </c>
      <c r="F866" s="97" t="e">
        <f>+VLOOKUP(D866,POA!$A$3:$AU$103,9,FALSE)</f>
        <v>#N/A</v>
      </c>
      <c r="G866" s="97" t="e">
        <f>+VLOOKUP(D866,POA!$A$3:$AU$103,3,FALSE)</f>
        <v>#N/A</v>
      </c>
      <c r="H866" s="94" t="e">
        <f>+VLOOKUP(D866,POA!$A$3:$AU$103,12,FALSE)</f>
        <v>#N/A</v>
      </c>
      <c r="I866" s="98" t="e">
        <f>+VLOOKUP(D866,POA!$A$3:$AU$103,15,FALSE)</f>
        <v>#N/A</v>
      </c>
      <c r="J866" s="94" t="e">
        <f>+VLOOKUP(D866,POA!$A$3:$AU$103,14,FALSE)</f>
        <v>#N/A</v>
      </c>
      <c r="K866" s="44"/>
      <c r="L866" s="100"/>
      <c r="M866" s="101"/>
      <c r="N866" s="79"/>
      <c r="O866" s="102"/>
    </row>
    <row r="867" spans="1:15" s="20" customFormat="1" ht="15" customHeight="1">
      <c r="A867" s="46"/>
      <c r="B867" s="45"/>
      <c r="C867" s="47"/>
      <c r="D867" s="46"/>
      <c r="E867" s="97" t="e">
        <f>+VLOOKUP(D867,POA!$A$3:$AU$103,7,FALSE)</f>
        <v>#N/A</v>
      </c>
      <c r="F867" s="97" t="e">
        <f>+VLOOKUP(D867,POA!$A$3:$AU$103,9,FALSE)</f>
        <v>#N/A</v>
      </c>
      <c r="G867" s="97" t="e">
        <f>+VLOOKUP(D867,POA!$A$3:$AU$103,3,FALSE)</f>
        <v>#N/A</v>
      </c>
      <c r="H867" s="94" t="e">
        <f>+VLOOKUP(D867,POA!$A$3:$AU$103,12,FALSE)</f>
        <v>#N/A</v>
      </c>
      <c r="I867" s="98" t="e">
        <f>+VLOOKUP(D867,POA!$A$3:$AU$103,15,FALSE)</f>
        <v>#N/A</v>
      </c>
      <c r="J867" s="94" t="e">
        <f>+VLOOKUP(D867,POA!$A$3:$AU$103,14,FALSE)</f>
        <v>#N/A</v>
      </c>
      <c r="K867" s="44"/>
      <c r="L867" s="100"/>
      <c r="M867" s="101"/>
      <c r="N867" s="79"/>
      <c r="O867" s="102"/>
    </row>
    <row r="868" spans="1:15" s="20" customFormat="1" ht="15" customHeight="1">
      <c r="A868" s="46"/>
      <c r="B868" s="45"/>
      <c r="C868" s="47"/>
      <c r="D868" s="46"/>
      <c r="E868" s="97" t="e">
        <f>+VLOOKUP(D868,POA!$A$3:$AU$103,7,FALSE)</f>
        <v>#N/A</v>
      </c>
      <c r="F868" s="97" t="e">
        <f>+VLOOKUP(D868,POA!$A$3:$AU$103,9,FALSE)</f>
        <v>#N/A</v>
      </c>
      <c r="G868" s="97" t="e">
        <f>+VLOOKUP(D868,POA!$A$3:$AU$103,3,FALSE)</f>
        <v>#N/A</v>
      </c>
      <c r="H868" s="94" t="e">
        <f>+VLOOKUP(D868,POA!$A$3:$AU$103,12,FALSE)</f>
        <v>#N/A</v>
      </c>
      <c r="I868" s="98" t="e">
        <f>+VLOOKUP(D868,POA!$A$3:$AU$103,15,FALSE)</f>
        <v>#N/A</v>
      </c>
      <c r="J868" s="94" t="e">
        <f>+VLOOKUP(D868,POA!$A$3:$AU$103,14,FALSE)</f>
        <v>#N/A</v>
      </c>
      <c r="K868" s="44"/>
      <c r="L868" s="100"/>
      <c r="M868" s="101"/>
      <c r="N868" s="79"/>
      <c r="O868" s="102"/>
    </row>
    <row r="869" spans="1:15" s="20" customFormat="1" ht="15" customHeight="1">
      <c r="A869" s="46"/>
      <c r="B869" s="45"/>
      <c r="C869" s="47"/>
      <c r="D869" s="46"/>
      <c r="E869" s="97" t="e">
        <f>+VLOOKUP(D869,POA!$A$3:$AU$103,7,FALSE)</f>
        <v>#N/A</v>
      </c>
      <c r="F869" s="97" t="e">
        <f>+VLOOKUP(D869,POA!$A$3:$AU$103,9,FALSE)</f>
        <v>#N/A</v>
      </c>
      <c r="G869" s="97" t="e">
        <f>+VLOOKUP(D869,POA!$A$3:$AU$103,3,FALSE)</f>
        <v>#N/A</v>
      </c>
      <c r="H869" s="94" t="e">
        <f>+VLOOKUP(D869,POA!$A$3:$AU$103,12,FALSE)</f>
        <v>#N/A</v>
      </c>
      <c r="I869" s="98" t="e">
        <f>+VLOOKUP(D869,POA!$A$3:$AU$103,15,FALSE)</f>
        <v>#N/A</v>
      </c>
      <c r="J869" s="94" t="e">
        <f>+VLOOKUP(D869,POA!$A$3:$AU$103,14,FALSE)</f>
        <v>#N/A</v>
      </c>
      <c r="K869" s="44"/>
      <c r="L869" s="100"/>
      <c r="M869" s="101"/>
      <c r="N869" s="79"/>
      <c r="O869" s="102"/>
    </row>
    <row r="870" spans="1:15" s="20" customFormat="1" ht="15" customHeight="1">
      <c r="A870" s="46"/>
      <c r="B870" s="45"/>
      <c r="C870" s="47"/>
      <c r="D870" s="46"/>
      <c r="E870" s="97" t="e">
        <f>+VLOOKUP(D870,POA!$A$3:$AU$103,7,FALSE)</f>
        <v>#N/A</v>
      </c>
      <c r="F870" s="97" t="e">
        <f>+VLOOKUP(D870,POA!$A$3:$AU$103,9,FALSE)</f>
        <v>#N/A</v>
      </c>
      <c r="G870" s="97" t="e">
        <f>+VLOOKUP(D870,POA!$A$3:$AU$103,3,FALSE)</f>
        <v>#N/A</v>
      </c>
      <c r="H870" s="94" t="e">
        <f>+VLOOKUP(D870,POA!$A$3:$AU$103,12,FALSE)</f>
        <v>#N/A</v>
      </c>
      <c r="I870" s="98" t="e">
        <f>+VLOOKUP(D870,POA!$A$3:$AU$103,15,FALSE)</f>
        <v>#N/A</v>
      </c>
      <c r="J870" s="94" t="e">
        <f>+VLOOKUP(D870,POA!$A$3:$AU$103,14,FALSE)</f>
        <v>#N/A</v>
      </c>
      <c r="K870" s="44"/>
      <c r="L870" s="100"/>
      <c r="M870" s="101"/>
      <c r="N870" s="79"/>
      <c r="O870" s="102"/>
    </row>
    <row r="871" spans="1:15" s="20" customFormat="1" ht="15" customHeight="1">
      <c r="A871" s="46"/>
      <c r="B871" s="45"/>
      <c r="C871" s="47"/>
      <c r="D871" s="46"/>
      <c r="E871" s="97" t="e">
        <f>+VLOOKUP(D871,POA!$A$3:$AU$103,7,FALSE)</f>
        <v>#N/A</v>
      </c>
      <c r="F871" s="97" t="e">
        <f>+VLOOKUP(D871,POA!$A$3:$AU$103,9,FALSE)</f>
        <v>#N/A</v>
      </c>
      <c r="G871" s="97" t="e">
        <f>+VLOOKUP(D871,POA!$A$3:$AU$103,3,FALSE)</f>
        <v>#N/A</v>
      </c>
      <c r="H871" s="94" t="e">
        <f>+VLOOKUP(D871,POA!$A$3:$AU$103,12,FALSE)</f>
        <v>#N/A</v>
      </c>
      <c r="I871" s="98" t="e">
        <f>+VLOOKUP(D871,POA!$A$3:$AU$103,15,FALSE)</f>
        <v>#N/A</v>
      </c>
      <c r="J871" s="94" t="e">
        <f>+VLOOKUP(D871,POA!$A$3:$AU$103,14,FALSE)</f>
        <v>#N/A</v>
      </c>
      <c r="K871" s="44"/>
      <c r="L871" s="100"/>
      <c r="M871" s="101"/>
      <c r="N871" s="79"/>
      <c r="O871" s="102"/>
    </row>
    <row r="872" spans="1:15" s="20" customFormat="1" ht="15" customHeight="1">
      <c r="A872" s="46"/>
      <c r="B872" s="45"/>
      <c r="C872" s="47"/>
      <c r="D872" s="46"/>
      <c r="E872" s="97" t="e">
        <f>+VLOOKUP(D872,POA!$A$3:$AU$103,7,FALSE)</f>
        <v>#N/A</v>
      </c>
      <c r="F872" s="97" t="e">
        <f>+VLOOKUP(D872,POA!$A$3:$AU$103,9,FALSE)</f>
        <v>#N/A</v>
      </c>
      <c r="G872" s="97" t="e">
        <f>+VLOOKUP(D872,POA!$A$3:$AU$103,3,FALSE)</f>
        <v>#N/A</v>
      </c>
      <c r="H872" s="94" t="e">
        <f>+VLOOKUP(D872,POA!$A$3:$AU$103,12,FALSE)</f>
        <v>#N/A</v>
      </c>
      <c r="I872" s="98" t="e">
        <f>+VLOOKUP(D872,POA!$A$3:$AU$103,15,FALSE)</f>
        <v>#N/A</v>
      </c>
      <c r="J872" s="94" t="e">
        <f>+VLOOKUP(D872,POA!$A$3:$AU$103,14,FALSE)</f>
        <v>#N/A</v>
      </c>
      <c r="K872" s="44"/>
      <c r="L872" s="100"/>
      <c r="M872" s="101"/>
      <c r="N872" s="79"/>
      <c r="O872" s="102"/>
    </row>
    <row r="873" spans="1:15" s="20" customFormat="1" ht="15" customHeight="1">
      <c r="A873" s="46"/>
      <c r="B873" s="45"/>
      <c r="C873" s="47"/>
      <c r="D873" s="46"/>
      <c r="E873" s="97" t="e">
        <f>+VLOOKUP(D873,POA!$A$3:$AU$103,7,FALSE)</f>
        <v>#N/A</v>
      </c>
      <c r="F873" s="97" t="e">
        <f>+VLOOKUP(D873,POA!$A$3:$AU$103,9,FALSE)</f>
        <v>#N/A</v>
      </c>
      <c r="G873" s="97" t="e">
        <f>+VLOOKUP(D873,POA!$A$3:$AU$103,3,FALSE)</f>
        <v>#N/A</v>
      </c>
      <c r="H873" s="94" t="e">
        <f>+VLOOKUP(D873,POA!$A$3:$AU$103,12,FALSE)</f>
        <v>#N/A</v>
      </c>
      <c r="I873" s="98" t="e">
        <f>+VLOOKUP(D873,POA!$A$3:$AU$103,15,FALSE)</f>
        <v>#N/A</v>
      </c>
      <c r="J873" s="94" t="e">
        <f>+VLOOKUP(D873,POA!$A$3:$AU$103,14,FALSE)</f>
        <v>#N/A</v>
      </c>
      <c r="K873" s="44"/>
      <c r="L873" s="100"/>
      <c r="M873" s="101"/>
      <c r="N873" s="79"/>
      <c r="O873" s="102"/>
    </row>
    <row r="874" spans="1:15" s="20" customFormat="1" ht="15" customHeight="1">
      <c r="A874" s="46"/>
      <c r="B874" s="45"/>
      <c r="C874" s="47"/>
      <c r="D874" s="46"/>
      <c r="E874" s="97" t="e">
        <f>+VLOOKUP(D874,POA!$A$3:$AU$103,7,FALSE)</f>
        <v>#N/A</v>
      </c>
      <c r="F874" s="97" t="e">
        <f>+VLOOKUP(D874,POA!$A$3:$AU$103,9,FALSE)</f>
        <v>#N/A</v>
      </c>
      <c r="G874" s="97" t="e">
        <f>+VLOOKUP(D874,POA!$A$3:$AU$103,3,FALSE)</f>
        <v>#N/A</v>
      </c>
      <c r="H874" s="94" t="e">
        <f>+VLOOKUP(D874,POA!$A$3:$AU$103,12,FALSE)</f>
        <v>#N/A</v>
      </c>
      <c r="I874" s="98" t="e">
        <f>+VLOOKUP(D874,POA!$A$3:$AU$103,15,FALSE)</f>
        <v>#N/A</v>
      </c>
      <c r="J874" s="94" t="e">
        <f>+VLOOKUP(D874,POA!$A$3:$AU$103,14,FALSE)</f>
        <v>#N/A</v>
      </c>
      <c r="K874" s="44"/>
      <c r="L874" s="100"/>
      <c r="M874" s="101"/>
      <c r="N874" s="79"/>
      <c r="O874" s="102"/>
    </row>
    <row r="875" spans="1:15" s="20" customFormat="1" ht="15" customHeight="1">
      <c r="A875" s="46"/>
      <c r="B875" s="45"/>
      <c r="C875" s="47"/>
      <c r="D875" s="46"/>
      <c r="E875" s="97" t="e">
        <f>+VLOOKUP(D875,POA!$A$3:$AU$103,7,FALSE)</f>
        <v>#N/A</v>
      </c>
      <c r="F875" s="97" t="e">
        <f>+VLOOKUP(D875,POA!$A$3:$AU$103,9,FALSE)</f>
        <v>#N/A</v>
      </c>
      <c r="G875" s="97" t="e">
        <f>+VLOOKUP(D875,POA!$A$3:$AU$103,3,FALSE)</f>
        <v>#N/A</v>
      </c>
      <c r="H875" s="94" t="e">
        <f>+VLOOKUP(D875,POA!$A$3:$AU$103,12,FALSE)</f>
        <v>#N/A</v>
      </c>
      <c r="I875" s="98" t="e">
        <f>+VLOOKUP(D875,POA!$A$3:$AU$103,15,FALSE)</f>
        <v>#N/A</v>
      </c>
      <c r="J875" s="94" t="e">
        <f>+VLOOKUP(D875,POA!$A$3:$AU$103,14,FALSE)</f>
        <v>#N/A</v>
      </c>
      <c r="K875" s="44"/>
      <c r="L875" s="100"/>
      <c r="M875" s="101"/>
      <c r="N875" s="79"/>
      <c r="O875" s="102"/>
    </row>
    <row r="876" spans="1:15" s="20" customFormat="1" ht="15" customHeight="1">
      <c r="A876" s="46"/>
      <c r="B876" s="45"/>
      <c r="C876" s="47"/>
      <c r="D876" s="46"/>
      <c r="E876" s="97" t="e">
        <f>+VLOOKUP(D876,POA!$A$3:$AU$103,7,FALSE)</f>
        <v>#N/A</v>
      </c>
      <c r="F876" s="97" t="e">
        <f>+VLOOKUP(D876,POA!$A$3:$AU$103,9,FALSE)</f>
        <v>#N/A</v>
      </c>
      <c r="G876" s="97" t="e">
        <f>+VLOOKUP(D876,POA!$A$3:$AU$103,3,FALSE)</f>
        <v>#N/A</v>
      </c>
      <c r="H876" s="94" t="e">
        <f>+VLOOKUP(D876,POA!$A$3:$AU$103,12,FALSE)</f>
        <v>#N/A</v>
      </c>
      <c r="I876" s="98" t="e">
        <f>+VLOOKUP(D876,POA!$A$3:$AU$103,15,FALSE)</f>
        <v>#N/A</v>
      </c>
      <c r="J876" s="94" t="e">
        <f>+VLOOKUP(D876,POA!$A$3:$AU$103,14,FALSE)</f>
        <v>#N/A</v>
      </c>
      <c r="K876" s="44"/>
      <c r="L876" s="100"/>
      <c r="M876" s="101"/>
      <c r="N876" s="79"/>
      <c r="O876" s="102"/>
    </row>
    <row r="877" spans="1:15" s="20" customFormat="1" ht="15" customHeight="1">
      <c r="A877" s="46"/>
      <c r="B877" s="45"/>
      <c r="C877" s="47"/>
      <c r="D877" s="46"/>
      <c r="E877" s="97" t="e">
        <f>+VLOOKUP(D877,POA!$A$3:$AU$103,7,FALSE)</f>
        <v>#N/A</v>
      </c>
      <c r="F877" s="97" t="e">
        <f>+VLOOKUP(D877,POA!$A$3:$AU$103,9,FALSE)</f>
        <v>#N/A</v>
      </c>
      <c r="G877" s="97" t="e">
        <f>+VLOOKUP(D877,POA!$A$3:$AU$103,3,FALSE)</f>
        <v>#N/A</v>
      </c>
      <c r="H877" s="94" t="e">
        <f>+VLOOKUP(D877,POA!$A$3:$AU$103,12,FALSE)</f>
        <v>#N/A</v>
      </c>
      <c r="I877" s="98" t="e">
        <f>+VLOOKUP(D877,POA!$A$3:$AU$103,15,FALSE)</f>
        <v>#N/A</v>
      </c>
      <c r="J877" s="94" t="e">
        <f>+VLOOKUP(D877,POA!$A$3:$AU$103,14,FALSE)</f>
        <v>#N/A</v>
      </c>
      <c r="K877" s="44"/>
      <c r="L877" s="100"/>
      <c r="M877" s="101"/>
      <c r="N877" s="79"/>
      <c r="O877" s="102"/>
    </row>
    <row r="878" spans="1:15" s="20" customFormat="1" ht="15" customHeight="1">
      <c r="A878" s="46"/>
      <c r="B878" s="45"/>
      <c r="C878" s="47"/>
      <c r="D878" s="46"/>
      <c r="E878" s="97" t="e">
        <f>+VLOOKUP(D878,POA!$A$3:$AU$103,7,FALSE)</f>
        <v>#N/A</v>
      </c>
      <c r="F878" s="97" t="e">
        <f>+VLOOKUP(D878,POA!$A$3:$AU$103,9,FALSE)</f>
        <v>#N/A</v>
      </c>
      <c r="G878" s="97" t="e">
        <f>+VLOOKUP(D878,POA!$A$3:$AU$103,3,FALSE)</f>
        <v>#N/A</v>
      </c>
      <c r="H878" s="94" t="e">
        <f>+VLOOKUP(D878,POA!$A$3:$AU$103,12,FALSE)</f>
        <v>#N/A</v>
      </c>
      <c r="I878" s="98" t="e">
        <f>+VLOOKUP(D878,POA!$A$3:$AU$103,15,FALSE)</f>
        <v>#N/A</v>
      </c>
      <c r="J878" s="94" t="e">
        <f>+VLOOKUP(D878,POA!$A$3:$AU$103,14,FALSE)</f>
        <v>#N/A</v>
      </c>
      <c r="K878" s="44"/>
      <c r="L878" s="100"/>
      <c r="M878" s="101"/>
      <c r="N878" s="79"/>
      <c r="O878" s="102"/>
    </row>
    <row r="879" spans="1:15" s="20" customFormat="1" ht="15" customHeight="1">
      <c r="A879" s="46"/>
      <c r="B879" s="45"/>
      <c r="C879" s="47"/>
      <c r="D879" s="46"/>
      <c r="E879" s="97" t="e">
        <f>+VLOOKUP(D879,POA!$A$3:$AU$103,7,FALSE)</f>
        <v>#N/A</v>
      </c>
      <c r="F879" s="97" t="e">
        <f>+VLOOKUP(D879,POA!$A$3:$AU$103,9,FALSE)</f>
        <v>#N/A</v>
      </c>
      <c r="G879" s="97" t="e">
        <f>+VLOOKUP(D879,POA!$A$3:$AU$103,3,FALSE)</f>
        <v>#N/A</v>
      </c>
      <c r="H879" s="94" t="e">
        <f>+VLOOKUP(D879,POA!$A$3:$AU$103,12,FALSE)</f>
        <v>#N/A</v>
      </c>
      <c r="I879" s="98" t="e">
        <f>+VLOOKUP(D879,POA!$A$3:$AU$103,15,FALSE)</f>
        <v>#N/A</v>
      </c>
      <c r="J879" s="94" t="e">
        <f>+VLOOKUP(D879,POA!$A$3:$AU$103,14,FALSE)</f>
        <v>#N/A</v>
      </c>
      <c r="K879" s="44"/>
      <c r="L879" s="100"/>
      <c r="M879" s="101"/>
      <c r="N879" s="79"/>
      <c r="O879" s="102"/>
    </row>
    <row r="880" spans="1:15" s="20" customFormat="1" ht="15" customHeight="1">
      <c r="A880" s="46"/>
      <c r="B880" s="45"/>
      <c r="C880" s="47"/>
      <c r="D880" s="46"/>
      <c r="E880" s="97" t="e">
        <f>+VLOOKUP(D880,POA!$A$3:$AU$103,7,FALSE)</f>
        <v>#N/A</v>
      </c>
      <c r="F880" s="97" t="e">
        <f>+VLOOKUP(D880,POA!$A$3:$AU$103,9,FALSE)</f>
        <v>#N/A</v>
      </c>
      <c r="G880" s="97" t="e">
        <f>+VLOOKUP(D880,POA!$A$3:$AU$103,3,FALSE)</f>
        <v>#N/A</v>
      </c>
      <c r="H880" s="94" t="e">
        <f>+VLOOKUP(D880,POA!$A$3:$AU$103,12,FALSE)</f>
        <v>#N/A</v>
      </c>
      <c r="I880" s="98" t="e">
        <f>+VLOOKUP(D880,POA!$A$3:$AU$103,15,FALSE)</f>
        <v>#N/A</v>
      </c>
      <c r="J880" s="94" t="e">
        <f>+VLOOKUP(D880,POA!$A$3:$AU$103,14,FALSE)</f>
        <v>#N/A</v>
      </c>
      <c r="K880" s="44"/>
      <c r="L880" s="100"/>
      <c r="M880" s="101"/>
      <c r="N880" s="79"/>
      <c r="O880" s="102"/>
    </row>
    <row r="881" spans="1:15" s="20" customFormat="1" ht="15" customHeight="1">
      <c r="A881" s="46"/>
      <c r="B881" s="45"/>
      <c r="C881" s="47"/>
      <c r="D881" s="46"/>
      <c r="E881" s="97" t="e">
        <f>+VLOOKUP(D881,POA!$A$3:$AU$103,7,FALSE)</f>
        <v>#N/A</v>
      </c>
      <c r="F881" s="97" t="e">
        <f>+VLOOKUP(D881,POA!$A$3:$AU$103,9,FALSE)</f>
        <v>#N/A</v>
      </c>
      <c r="G881" s="97" t="e">
        <f>+VLOOKUP(D881,POA!$A$3:$AU$103,3,FALSE)</f>
        <v>#N/A</v>
      </c>
      <c r="H881" s="94" t="e">
        <f>+VLOOKUP(D881,POA!$A$3:$AU$103,12,FALSE)</f>
        <v>#N/A</v>
      </c>
      <c r="I881" s="98" t="e">
        <f>+VLOOKUP(D881,POA!$A$3:$AU$103,15,FALSE)</f>
        <v>#N/A</v>
      </c>
      <c r="J881" s="94" t="e">
        <f>+VLOOKUP(D881,POA!$A$3:$AU$103,14,FALSE)</f>
        <v>#N/A</v>
      </c>
      <c r="K881" s="44"/>
      <c r="L881" s="100"/>
      <c r="M881" s="101"/>
      <c r="N881" s="79"/>
      <c r="O881" s="102"/>
    </row>
    <row r="882" spans="1:15" s="20" customFormat="1" ht="15" customHeight="1">
      <c r="A882" s="46"/>
      <c r="B882" s="45"/>
      <c r="C882" s="47"/>
      <c r="D882" s="46"/>
      <c r="E882" s="97" t="e">
        <f>+VLOOKUP(D882,POA!$A$3:$AU$103,7,FALSE)</f>
        <v>#N/A</v>
      </c>
      <c r="F882" s="97" t="e">
        <f>+VLOOKUP(D882,POA!$A$3:$AU$103,9,FALSE)</f>
        <v>#N/A</v>
      </c>
      <c r="G882" s="97" t="e">
        <f>+VLOOKUP(D882,POA!$A$3:$AU$103,3,FALSE)</f>
        <v>#N/A</v>
      </c>
      <c r="H882" s="94" t="e">
        <f>+VLOOKUP(D882,POA!$A$3:$AU$103,12,FALSE)</f>
        <v>#N/A</v>
      </c>
      <c r="I882" s="98" t="e">
        <f>+VLOOKUP(D882,POA!$A$3:$AU$103,15,FALSE)</f>
        <v>#N/A</v>
      </c>
      <c r="J882" s="94" t="e">
        <f>+VLOOKUP(D882,POA!$A$3:$AU$103,14,FALSE)</f>
        <v>#N/A</v>
      </c>
      <c r="K882" s="44"/>
      <c r="L882" s="100"/>
      <c r="M882" s="101"/>
      <c r="N882" s="79"/>
      <c r="O882" s="102"/>
    </row>
    <row r="883" spans="1:15" s="20" customFormat="1" ht="15" customHeight="1">
      <c r="A883" s="46"/>
      <c r="B883" s="45"/>
      <c r="C883" s="47"/>
      <c r="D883" s="46"/>
      <c r="E883" s="97" t="e">
        <f>+VLOOKUP(D883,POA!$A$3:$AU$103,7,FALSE)</f>
        <v>#N/A</v>
      </c>
      <c r="F883" s="97" t="e">
        <f>+VLOOKUP(D883,POA!$A$3:$AU$103,9,FALSE)</f>
        <v>#N/A</v>
      </c>
      <c r="G883" s="97" t="e">
        <f>+VLOOKUP(D883,POA!$A$3:$AU$103,3,FALSE)</f>
        <v>#N/A</v>
      </c>
      <c r="H883" s="94" t="e">
        <f>+VLOOKUP(D883,POA!$A$3:$AU$103,12,FALSE)</f>
        <v>#N/A</v>
      </c>
      <c r="I883" s="98" t="e">
        <f>+VLOOKUP(D883,POA!$A$3:$AU$103,15,FALSE)</f>
        <v>#N/A</v>
      </c>
      <c r="J883" s="94" t="e">
        <f>+VLOOKUP(D883,POA!$A$3:$AU$103,14,FALSE)</f>
        <v>#N/A</v>
      </c>
      <c r="K883" s="44"/>
      <c r="L883" s="100"/>
      <c r="M883" s="101"/>
      <c r="N883" s="79"/>
      <c r="O883" s="102"/>
    </row>
    <row r="884" spans="1:15" s="20" customFormat="1" ht="15" customHeight="1">
      <c r="A884" s="46"/>
      <c r="B884" s="45"/>
      <c r="C884" s="47"/>
      <c r="D884" s="46"/>
      <c r="E884" s="97" t="e">
        <f>+VLOOKUP(D884,POA!$A$3:$AU$103,7,FALSE)</f>
        <v>#N/A</v>
      </c>
      <c r="F884" s="97" t="e">
        <f>+VLOOKUP(D884,POA!$A$3:$AU$103,9,FALSE)</f>
        <v>#N/A</v>
      </c>
      <c r="G884" s="97" t="e">
        <f>+VLOOKUP(D884,POA!$A$3:$AU$103,3,FALSE)</f>
        <v>#N/A</v>
      </c>
      <c r="H884" s="94" t="e">
        <f>+VLOOKUP(D884,POA!$A$3:$AU$103,12,FALSE)</f>
        <v>#N/A</v>
      </c>
      <c r="I884" s="98" t="e">
        <f>+VLOOKUP(D884,POA!$A$3:$AU$103,15,FALSE)</f>
        <v>#N/A</v>
      </c>
      <c r="J884" s="94" t="e">
        <f>+VLOOKUP(D884,POA!$A$3:$AU$103,14,FALSE)</f>
        <v>#N/A</v>
      </c>
      <c r="K884" s="44"/>
      <c r="L884" s="100"/>
      <c r="M884" s="101"/>
      <c r="N884" s="79"/>
      <c r="O884" s="102"/>
    </row>
    <row r="885" spans="1:15" s="20" customFormat="1" ht="15" customHeight="1">
      <c r="A885" s="46"/>
      <c r="B885" s="45"/>
      <c r="C885" s="47"/>
      <c r="D885" s="46"/>
      <c r="E885" s="97" t="e">
        <f>+VLOOKUP(D885,POA!$A$3:$AU$103,7,FALSE)</f>
        <v>#N/A</v>
      </c>
      <c r="F885" s="97" t="e">
        <f>+VLOOKUP(D885,POA!$A$3:$AU$103,9,FALSE)</f>
        <v>#N/A</v>
      </c>
      <c r="G885" s="97" t="e">
        <f>+VLOOKUP(D885,POA!$A$3:$AU$103,3,FALSE)</f>
        <v>#N/A</v>
      </c>
      <c r="H885" s="94" t="e">
        <f>+VLOOKUP(D885,POA!$A$3:$AU$103,12,FALSE)</f>
        <v>#N/A</v>
      </c>
      <c r="I885" s="98" t="e">
        <f>+VLOOKUP(D885,POA!$A$3:$AU$103,15,FALSE)</f>
        <v>#N/A</v>
      </c>
      <c r="J885" s="94" t="e">
        <f>+VLOOKUP(D885,POA!$A$3:$AU$103,14,FALSE)</f>
        <v>#N/A</v>
      </c>
      <c r="K885" s="44"/>
      <c r="L885" s="100"/>
      <c r="M885" s="101"/>
      <c r="N885" s="79"/>
      <c r="O885" s="102"/>
    </row>
    <row r="886" spans="1:15" s="20" customFormat="1" ht="15" customHeight="1">
      <c r="A886" s="46"/>
      <c r="B886" s="45"/>
      <c r="C886" s="47"/>
      <c r="D886" s="46"/>
      <c r="E886" s="97" t="e">
        <f>+VLOOKUP(D886,POA!$A$3:$AU$103,7,FALSE)</f>
        <v>#N/A</v>
      </c>
      <c r="F886" s="97" t="e">
        <f>+VLOOKUP(D886,POA!$A$3:$AU$103,9,FALSE)</f>
        <v>#N/A</v>
      </c>
      <c r="G886" s="97" t="e">
        <f>+VLOOKUP(D886,POA!$A$3:$AU$103,3,FALSE)</f>
        <v>#N/A</v>
      </c>
      <c r="H886" s="94" t="e">
        <f>+VLOOKUP(D886,POA!$A$3:$AU$103,12,FALSE)</f>
        <v>#N/A</v>
      </c>
      <c r="I886" s="98" t="e">
        <f>+VLOOKUP(D886,POA!$A$3:$AU$103,15,FALSE)</f>
        <v>#N/A</v>
      </c>
      <c r="J886" s="94" t="e">
        <f>+VLOOKUP(D886,POA!$A$3:$AU$103,14,FALSE)</f>
        <v>#N/A</v>
      </c>
      <c r="K886" s="44"/>
      <c r="L886" s="100"/>
      <c r="M886" s="101"/>
      <c r="N886" s="79"/>
      <c r="O886" s="102"/>
    </row>
    <row r="887" spans="1:15" s="20" customFormat="1" ht="15" customHeight="1">
      <c r="A887" s="46"/>
      <c r="B887" s="45"/>
      <c r="C887" s="47"/>
      <c r="D887" s="46"/>
      <c r="E887" s="97" t="e">
        <f>+VLOOKUP(D887,POA!$A$3:$AU$103,7,FALSE)</f>
        <v>#N/A</v>
      </c>
      <c r="F887" s="97" t="e">
        <f>+VLOOKUP(D887,POA!$A$3:$AU$103,9,FALSE)</f>
        <v>#N/A</v>
      </c>
      <c r="G887" s="97" t="e">
        <f>+VLOOKUP(D887,POA!$A$3:$AU$103,3,FALSE)</f>
        <v>#N/A</v>
      </c>
      <c r="H887" s="94" t="e">
        <f>+VLOOKUP(D887,POA!$A$3:$AU$103,12,FALSE)</f>
        <v>#N/A</v>
      </c>
      <c r="I887" s="98" t="e">
        <f>+VLOOKUP(D887,POA!$A$3:$AU$103,15,FALSE)</f>
        <v>#N/A</v>
      </c>
      <c r="J887" s="94" t="e">
        <f>+VLOOKUP(D887,POA!$A$3:$AU$103,14,FALSE)</f>
        <v>#N/A</v>
      </c>
      <c r="K887" s="44"/>
      <c r="L887" s="100"/>
      <c r="M887" s="101"/>
      <c r="N887" s="79"/>
      <c r="O887" s="102"/>
    </row>
    <row r="888" spans="1:15" s="20" customFormat="1" ht="15" customHeight="1">
      <c r="A888" s="46"/>
      <c r="B888" s="45"/>
      <c r="C888" s="47"/>
      <c r="D888" s="46"/>
      <c r="E888" s="97" t="e">
        <f>+VLOOKUP(D888,POA!$A$3:$AU$103,7,FALSE)</f>
        <v>#N/A</v>
      </c>
      <c r="F888" s="97" t="e">
        <f>+VLOOKUP(D888,POA!$A$3:$AU$103,9,FALSE)</f>
        <v>#N/A</v>
      </c>
      <c r="G888" s="97" t="e">
        <f>+VLOOKUP(D888,POA!$A$3:$AU$103,3,FALSE)</f>
        <v>#N/A</v>
      </c>
      <c r="H888" s="94" t="e">
        <f>+VLOOKUP(D888,POA!$A$3:$AU$103,12,FALSE)</f>
        <v>#N/A</v>
      </c>
      <c r="I888" s="98" t="e">
        <f>+VLOOKUP(D888,POA!$A$3:$AU$103,15,FALSE)</f>
        <v>#N/A</v>
      </c>
      <c r="J888" s="94" t="e">
        <f>+VLOOKUP(D888,POA!$A$3:$AU$103,14,FALSE)</f>
        <v>#N/A</v>
      </c>
      <c r="K888" s="44"/>
      <c r="L888" s="100"/>
      <c r="M888" s="101"/>
      <c r="N888" s="79"/>
      <c r="O888" s="102"/>
    </row>
    <row r="889" spans="1:15" s="20" customFormat="1" ht="15" customHeight="1">
      <c r="A889" s="46"/>
      <c r="B889" s="45"/>
      <c r="C889" s="47"/>
      <c r="D889" s="46"/>
      <c r="E889" s="97" t="e">
        <f>+VLOOKUP(D889,POA!$A$3:$AU$103,7,FALSE)</f>
        <v>#N/A</v>
      </c>
      <c r="F889" s="97" t="e">
        <f>+VLOOKUP(D889,POA!$A$3:$AU$103,9,FALSE)</f>
        <v>#N/A</v>
      </c>
      <c r="G889" s="97" t="e">
        <f>+VLOOKUP(D889,POA!$A$3:$AU$103,3,FALSE)</f>
        <v>#N/A</v>
      </c>
      <c r="H889" s="94" t="e">
        <f>+VLOOKUP(D889,POA!$A$3:$AU$103,12,FALSE)</f>
        <v>#N/A</v>
      </c>
      <c r="I889" s="98" t="e">
        <f>+VLOOKUP(D889,POA!$A$3:$AU$103,15,FALSE)</f>
        <v>#N/A</v>
      </c>
      <c r="J889" s="94" t="e">
        <f>+VLOOKUP(D889,POA!$A$3:$AU$103,14,FALSE)</f>
        <v>#N/A</v>
      </c>
      <c r="K889" s="44"/>
      <c r="L889" s="100"/>
      <c r="M889" s="101"/>
      <c r="N889" s="79"/>
      <c r="O889" s="102"/>
    </row>
    <row r="890" spans="1:15" s="20" customFormat="1" ht="15" customHeight="1">
      <c r="A890" s="46"/>
      <c r="B890" s="45"/>
      <c r="C890" s="47"/>
      <c r="D890" s="46"/>
      <c r="E890" s="97" t="e">
        <f>+VLOOKUP(D890,POA!$A$3:$AU$103,7,FALSE)</f>
        <v>#N/A</v>
      </c>
      <c r="F890" s="97" t="e">
        <f>+VLOOKUP(D890,POA!$A$3:$AU$103,9,FALSE)</f>
        <v>#N/A</v>
      </c>
      <c r="G890" s="97" t="e">
        <f>+VLOOKUP(D890,POA!$A$3:$AU$103,3,FALSE)</f>
        <v>#N/A</v>
      </c>
      <c r="H890" s="94" t="e">
        <f>+VLOOKUP(D890,POA!$A$3:$AU$103,12,FALSE)</f>
        <v>#N/A</v>
      </c>
      <c r="I890" s="98" t="e">
        <f>+VLOOKUP(D890,POA!$A$3:$AU$103,15,FALSE)</f>
        <v>#N/A</v>
      </c>
      <c r="J890" s="94" t="e">
        <f>+VLOOKUP(D890,POA!$A$3:$AU$103,14,FALSE)</f>
        <v>#N/A</v>
      </c>
      <c r="K890" s="44"/>
      <c r="L890" s="100"/>
      <c r="M890" s="101"/>
      <c r="N890" s="79"/>
      <c r="O890" s="102"/>
    </row>
    <row r="891" spans="1:15" s="20" customFormat="1" ht="15" customHeight="1">
      <c r="A891" s="46"/>
      <c r="B891" s="45"/>
      <c r="C891" s="47"/>
      <c r="D891" s="103"/>
      <c r="E891" s="97" t="e">
        <f>+VLOOKUP(D891,POA!$A$3:$AU$103,7,FALSE)</f>
        <v>#N/A</v>
      </c>
      <c r="F891" s="97" t="e">
        <f>+VLOOKUP(D891,POA!$A$3:$AU$103,9,FALSE)</f>
        <v>#N/A</v>
      </c>
      <c r="G891" s="97" t="e">
        <f>+VLOOKUP(D891,POA!$A$3:$AU$103,3,FALSE)</f>
        <v>#N/A</v>
      </c>
      <c r="H891" s="94" t="e">
        <f>+VLOOKUP(D891,POA!$A$3:$AU$103,12,FALSE)</f>
        <v>#N/A</v>
      </c>
      <c r="I891" s="98" t="e">
        <f>+VLOOKUP(D891,POA!$A$3:$AU$103,15,FALSE)</f>
        <v>#N/A</v>
      </c>
      <c r="J891" s="94" t="e">
        <f>+VLOOKUP(D891,POA!$A$3:$AU$103,14,FALSE)</f>
        <v>#N/A</v>
      </c>
      <c r="K891" s="44"/>
      <c r="L891" s="100"/>
      <c r="M891" s="101"/>
      <c r="N891" s="79"/>
      <c r="O891" s="102"/>
    </row>
    <row r="892" spans="1:15" s="20" customFormat="1" ht="15" customHeight="1">
      <c r="A892" s="46"/>
      <c r="B892" s="45"/>
      <c r="C892" s="47"/>
      <c r="D892" s="46"/>
      <c r="E892" s="97" t="e">
        <f>+VLOOKUP(D892,POA!$A$3:$AU$103,7,FALSE)</f>
        <v>#N/A</v>
      </c>
      <c r="F892" s="97" t="e">
        <f>+VLOOKUP(D892,POA!$A$3:$AU$103,9,FALSE)</f>
        <v>#N/A</v>
      </c>
      <c r="G892" s="97" t="e">
        <f>+VLOOKUP(D892,POA!$A$3:$AU$103,3,FALSE)</f>
        <v>#N/A</v>
      </c>
      <c r="H892" s="94" t="e">
        <f>+VLOOKUP(D892,POA!$A$3:$AU$103,12,FALSE)</f>
        <v>#N/A</v>
      </c>
      <c r="I892" s="98" t="e">
        <f>+VLOOKUP(D892,POA!$A$3:$AU$103,15,FALSE)</f>
        <v>#N/A</v>
      </c>
      <c r="J892" s="94" t="e">
        <f>+VLOOKUP(D892,POA!$A$3:$AU$103,14,FALSE)</f>
        <v>#N/A</v>
      </c>
      <c r="K892" s="44"/>
      <c r="L892" s="100"/>
      <c r="M892" s="101"/>
      <c r="N892" s="79"/>
      <c r="O892" s="102"/>
    </row>
    <row r="893" spans="1:15" s="20" customFormat="1" ht="15" customHeight="1">
      <c r="A893" s="46"/>
      <c r="B893" s="45"/>
      <c r="C893" s="47"/>
      <c r="D893" s="103"/>
      <c r="E893" s="97" t="e">
        <f>+VLOOKUP(D893,POA!$A$3:$AU$103,7,FALSE)</f>
        <v>#N/A</v>
      </c>
      <c r="F893" s="97" t="e">
        <f>+VLOOKUP(D893,POA!$A$3:$AU$103,9,FALSE)</f>
        <v>#N/A</v>
      </c>
      <c r="G893" s="97" t="e">
        <f>+VLOOKUP(D893,POA!$A$3:$AU$103,3,FALSE)</f>
        <v>#N/A</v>
      </c>
      <c r="H893" s="94" t="e">
        <f>+VLOOKUP(D893,POA!$A$3:$AU$103,12,FALSE)</f>
        <v>#N/A</v>
      </c>
      <c r="I893" s="98" t="e">
        <f>+VLOOKUP(D893,POA!$A$3:$AU$103,15,FALSE)</f>
        <v>#N/A</v>
      </c>
      <c r="J893" s="94" t="e">
        <f>+VLOOKUP(D893,POA!$A$3:$AU$103,14,FALSE)</f>
        <v>#N/A</v>
      </c>
      <c r="K893" s="44"/>
      <c r="L893" s="100"/>
      <c r="M893" s="101"/>
      <c r="N893" s="79"/>
      <c r="O893" s="102"/>
    </row>
    <row r="894" spans="1:15" s="20" customFormat="1" ht="15" customHeight="1">
      <c r="A894" s="46"/>
      <c r="B894" s="45"/>
      <c r="C894" s="47"/>
      <c r="D894" s="46"/>
      <c r="E894" s="97" t="e">
        <f>+VLOOKUP(D894,POA!$A$3:$AU$103,7,FALSE)</f>
        <v>#N/A</v>
      </c>
      <c r="F894" s="97" t="e">
        <f>+VLOOKUP(D894,POA!$A$3:$AU$103,9,FALSE)</f>
        <v>#N/A</v>
      </c>
      <c r="G894" s="97" t="e">
        <f>+VLOOKUP(D894,POA!$A$3:$AU$103,3,FALSE)</f>
        <v>#N/A</v>
      </c>
      <c r="H894" s="94" t="e">
        <f>+VLOOKUP(D894,POA!$A$3:$AU$103,12,FALSE)</f>
        <v>#N/A</v>
      </c>
      <c r="I894" s="98" t="e">
        <f>+VLOOKUP(D894,POA!$A$3:$AU$103,15,FALSE)</f>
        <v>#N/A</v>
      </c>
      <c r="J894" s="94" t="e">
        <f>+VLOOKUP(D894,POA!$A$3:$AU$103,14,FALSE)</f>
        <v>#N/A</v>
      </c>
      <c r="K894" s="44"/>
      <c r="L894" s="100"/>
      <c r="M894" s="101"/>
      <c r="N894" s="79"/>
      <c r="O894" s="102"/>
    </row>
    <row r="895" spans="1:15" s="20" customFormat="1" ht="15" customHeight="1">
      <c r="A895" s="46"/>
      <c r="B895" s="45"/>
      <c r="C895" s="47"/>
      <c r="D895" s="46"/>
      <c r="E895" s="97" t="e">
        <f>+VLOOKUP(D895,POA!$A$3:$AU$103,7,FALSE)</f>
        <v>#N/A</v>
      </c>
      <c r="F895" s="97" t="e">
        <f>+VLOOKUP(D895,POA!$A$3:$AU$103,9,FALSE)</f>
        <v>#N/A</v>
      </c>
      <c r="G895" s="97" t="e">
        <f>+VLOOKUP(D895,POA!$A$3:$AU$103,3,FALSE)</f>
        <v>#N/A</v>
      </c>
      <c r="H895" s="94" t="e">
        <f>+VLOOKUP(D895,POA!$A$3:$AU$103,12,FALSE)</f>
        <v>#N/A</v>
      </c>
      <c r="I895" s="98" t="e">
        <f>+VLOOKUP(D895,POA!$A$3:$AU$103,15,FALSE)</f>
        <v>#N/A</v>
      </c>
      <c r="J895" s="94" t="e">
        <f>+VLOOKUP(D895,POA!$A$3:$AU$103,14,FALSE)</f>
        <v>#N/A</v>
      </c>
      <c r="K895" s="44"/>
      <c r="L895" s="100"/>
      <c r="M895" s="101"/>
      <c r="N895" s="79"/>
      <c r="O895" s="102"/>
    </row>
    <row r="896" spans="1:15" s="20" customFormat="1" ht="15" customHeight="1">
      <c r="A896" s="46"/>
      <c r="B896" s="45"/>
      <c r="C896" s="47"/>
      <c r="D896" s="46"/>
      <c r="E896" s="97" t="e">
        <f>+VLOOKUP(D896,POA!$A$3:$AU$103,7,FALSE)</f>
        <v>#N/A</v>
      </c>
      <c r="F896" s="97" t="e">
        <f>+VLOOKUP(D896,POA!$A$3:$AU$103,9,FALSE)</f>
        <v>#N/A</v>
      </c>
      <c r="G896" s="97" t="e">
        <f>+VLOOKUP(D896,POA!$A$3:$AU$103,3,FALSE)</f>
        <v>#N/A</v>
      </c>
      <c r="H896" s="94" t="e">
        <f>+VLOOKUP(D896,POA!$A$3:$AU$103,12,FALSE)</f>
        <v>#N/A</v>
      </c>
      <c r="I896" s="98" t="e">
        <f>+VLOOKUP(D896,POA!$A$3:$AU$103,15,FALSE)</f>
        <v>#N/A</v>
      </c>
      <c r="J896" s="94" t="e">
        <f>+VLOOKUP(D896,POA!$A$3:$AU$103,14,FALSE)</f>
        <v>#N/A</v>
      </c>
      <c r="K896" s="44"/>
      <c r="L896" s="100"/>
      <c r="M896" s="101"/>
      <c r="N896" s="79"/>
      <c r="O896" s="102"/>
    </row>
    <row r="897" spans="1:15" s="20" customFormat="1" ht="15" customHeight="1">
      <c r="A897" s="46"/>
      <c r="B897" s="45"/>
      <c r="C897" s="47"/>
      <c r="D897" s="46"/>
      <c r="E897" s="97" t="e">
        <f>+VLOOKUP(D897,POA!$A$3:$AU$103,7,FALSE)</f>
        <v>#N/A</v>
      </c>
      <c r="F897" s="97" t="e">
        <f>+VLOOKUP(D897,POA!$A$3:$AU$103,9,FALSE)</f>
        <v>#N/A</v>
      </c>
      <c r="G897" s="97" t="e">
        <f>+VLOOKUP(D897,POA!$A$3:$AU$103,3,FALSE)</f>
        <v>#N/A</v>
      </c>
      <c r="H897" s="94" t="e">
        <f>+VLOOKUP(D897,POA!$A$3:$AU$103,12,FALSE)</f>
        <v>#N/A</v>
      </c>
      <c r="I897" s="98" t="e">
        <f>+VLOOKUP(D897,POA!$A$3:$AU$103,15,FALSE)</f>
        <v>#N/A</v>
      </c>
      <c r="J897" s="94" t="e">
        <f>+VLOOKUP(D897,POA!$A$3:$AU$103,14,FALSE)</f>
        <v>#N/A</v>
      </c>
      <c r="K897" s="44"/>
      <c r="L897" s="100"/>
      <c r="M897" s="101"/>
      <c r="N897" s="79"/>
      <c r="O897" s="102"/>
    </row>
    <row r="898" spans="1:15" s="20" customFormat="1" ht="15" customHeight="1">
      <c r="A898" s="46"/>
      <c r="B898" s="45"/>
      <c r="C898" s="47"/>
      <c r="D898" s="46"/>
      <c r="E898" s="97" t="e">
        <f>+VLOOKUP(D898,POA!$A$3:$AU$103,7,FALSE)</f>
        <v>#N/A</v>
      </c>
      <c r="F898" s="97" t="e">
        <f>+VLOOKUP(D898,POA!$A$3:$AU$103,9,FALSE)</f>
        <v>#N/A</v>
      </c>
      <c r="G898" s="97" t="e">
        <f>+VLOOKUP(D898,POA!$A$3:$AU$103,3,FALSE)</f>
        <v>#N/A</v>
      </c>
      <c r="H898" s="94" t="e">
        <f>+VLOOKUP(D898,POA!$A$3:$AU$103,12,FALSE)</f>
        <v>#N/A</v>
      </c>
      <c r="I898" s="98" t="e">
        <f>+VLOOKUP(D898,POA!$A$3:$AU$103,15,FALSE)</f>
        <v>#N/A</v>
      </c>
      <c r="J898" s="94" t="e">
        <f>+VLOOKUP(D898,POA!$A$3:$AU$103,14,FALSE)</f>
        <v>#N/A</v>
      </c>
      <c r="K898" s="44"/>
      <c r="L898" s="100"/>
      <c r="M898" s="101"/>
      <c r="N898" s="79"/>
      <c r="O898" s="102"/>
    </row>
    <row r="899" spans="1:15" s="20" customFormat="1" ht="15" customHeight="1">
      <c r="A899" s="46"/>
      <c r="B899" s="45"/>
      <c r="C899" s="47"/>
      <c r="D899" s="46"/>
      <c r="E899" s="97" t="e">
        <f>+VLOOKUP(D899,POA!$A$3:$AU$103,7,FALSE)</f>
        <v>#N/A</v>
      </c>
      <c r="F899" s="97" t="e">
        <f>+VLOOKUP(D899,POA!$A$3:$AU$103,9,FALSE)</f>
        <v>#N/A</v>
      </c>
      <c r="G899" s="97" t="e">
        <f>+VLOOKUP(D899,POA!$A$3:$AU$103,3,FALSE)</f>
        <v>#N/A</v>
      </c>
      <c r="H899" s="94" t="e">
        <f>+VLOOKUP(D899,POA!$A$3:$AU$103,12,FALSE)</f>
        <v>#N/A</v>
      </c>
      <c r="I899" s="98" t="e">
        <f>+VLOOKUP(D899,POA!$A$3:$AU$103,15,FALSE)</f>
        <v>#N/A</v>
      </c>
      <c r="J899" s="94" t="e">
        <f>+VLOOKUP(D899,POA!$A$3:$AU$103,14,FALSE)</f>
        <v>#N/A</v>
      </c>
      <c r="K899" s="44"/>
      <c r="L899" s="100"/>
      <c r="M899" s="101"/>
      <c r="N899" s="79"/>
      <c r="O899" s="102"/>
    </row>
    <row r="900" spans="1:15" s="20" customFormat="1" ht="15" customHeight="1">
      <c r="A900" s="46"/>
      <c r="B900" s="45"/>
      <c r="C900" s="47"/>
      <c r="D900" s="46"/>
      <c r="E900" s="97" t="e">
        <f>+VLOOKUP(D900,POA!$A$3:$AU$103,7,FALSE)</f>
        <v>#N/A</v>
      </c>
      <c r="F900" s="97" t="e">
        <f>+VLOOKUP(D900,POA!$A$3:$AU$103,9,FALSE)</f>
        <v>#N/A</v>
      </c>
      <c r="G900" s="97" t="e">
        <f>+VLOOKUP(D900,POA!$A$3:$AU$103,3,FALSE)</f>
        <v>#N/A</v>
      </c>
      <c r="H900" s="94" t="e">
        <f>+VLOOKUP(D900,POA!$A$3:$AU$103,12,FALSE)</f>
        <v>#N/A</v>
      </c>
      <c r="I900" s="98" t="e">
        <f>+VLOOKUP(D900,POA!$A$3:$AU$103,15,FALSE)</f>
        <v>#N/A</v>
      </c>
      <c r="J900" s="94" t="e">
        <f>+VLOOKUP(D900,POA!$A$3:$AU$103,14,FALSE)</f>
        <v>#N/A</v>
      </c>
      <c r="K900" s="44"/>
      <c r="L900" s="100"/>
      <c r="M900" s="101"/>
      <c r="N900" s="79"/>
      <c r="O900" s="102"/>
    </row>
    <row r="901" spans="1:15" s="20" customFormat="1" ht="15" customHeight="1">
      <c r="A901" s="46"/>
      <c r="B901" s="45"/>
      <c r="C901" s="47"/>
      <c r="D901" s="46"/>
      <c r="E901" s="97" t="e">
        <f>+VLOOKUP(D901,POA!$A$3:$AU$103,7,FALSE)</f>
        <v>#N/A</v>
      </c>
      <c r="F901" s="97" t="e">
        <f>+VLOOKUP(D901,POA!$A$3:$AU$103,9,FALSE)</f>
        <v>#N/A</v>
      </c>
      <c r="G901" s="97" t="e">
        <f>+VLOOKUP(D901,POA!$A$3:$AU$103,3,FALSE)</f>
        <v>#N/A</v>
      </c>
      <c r="H901" s="94" t="e">
        <f>+VLOOKUP(D901,POA!$A$3:$AU$103,12,FALSE)</f>
        <v>#N/A</v>
      </c>
      <c r="I901" s="98" t="e">
        <f>+VLOOKUP(D901,POA!$A$3:$AU$103,15,FALSE)</f>
        <v>#N/A</v>
      </c>
      <c r="J901" s="94" t="e">
        <f>+VLOOKUP(D901,POA!$A$3:$AU$103,14,FALSE)</f>
        <v>#N/A</v>
      </c>
      <c r="K901" s="44"/>
      <c r="L901" s="100"/>
      <c r="M901" s="101"/>
      <c r="N901" s="79"/>
      <c r="O901" s="102"/>
    </row>
    <row r="902" spans="1:15" s="20" customFormat="1" ht="15" customHeight="1">
      <c r="A902" s="46"/>
      <c r="B902" s="45"/>
      <c r="C902" s="47"/>
      <c r="D902" s="46"/>
      <c r="E902" s="97" t="e">
        <f>+VLOOKUP(D902,POA!$A$3:$AU$103,7,FALSE)</f>
        <v>#N/A</v>
      </c>
      <c r="F902" s="97" t="e">
        <f>+VLOOKUP(D902,POA!$A$3:$AU$103,9,FALSE)</f>
        <v>#N/A</v>
      </c>
      <c r="G902" s="97" t="e">
        <f>+VLOOKUP(D902,POA!$A$3:$AU$103,3,FALSE)</f>
        <v>#N/A</v>
      </c>
      <c r="H902" s="94" t="e">
        <f>+VLOOKUP(D902,POA!$A$3:$AU$103,12,FALSE)</f>
        <v>#N/A</v>
      </c>
      <c r="I902" s="98" t="e">
        <f>+VLOOKUP(D902,POA!$A$3:$AU$103,15,FALSE)</f>
        <v>#N/A</v>
      </c>
      <c r="J902" s="94" t="e">
        <f>+VLOOKUP(D902,POA!$A$3:$AU$103,14,FALSE)</f>
        <v>#N/A</v>
      </c>
      <c r="K902" s="44"/>
      <c r="L902" s="100"/>
      <c r="M902" s="101"/>
      <c r="N902" s="79"/>
      <c r="O902" s="102"/>
    </row>
    <row r="903" spans="1:15" s="20" customFormat="1" ht="15" customHeight="1">
      <c r="A903" s="46"/>
      <c r="B903" s="45"/>
      <c r="C903" s="47"/>
      <c r="D903" s="46"/>
      <c r="E903" s="97" t="e">
        <f>+VLOOKUP(D903,POA!$A$3:$AU$103,7,FALSE)</f>
        <v>#N/A</v>
      </c>
      <c r="F903" s="97" t="e">
        <f>+VLOOKUP(D903,POA!$A$3:$AU$103,9,FALSE)</f>
        <v>#N/A</v>
      </c>
      <c r="G903" s="97" t="e">
        <f>+VLOOKUP(D903,POA!$A$3:$AU$103,3,FALSE)</f>
        <v>#N/A</v>
      </c>
      <c r="H903" s="94" t="e">
        <f>+VLOOKUP(D903,POA!$A$3:$AU$103,12,FALSE)</f>
        <v>#N/A</v>
      </c>
      <c r="I903" s="98" t="e">
        <f>+VLOOKUP(D903,POA!$A$3:$AU$103,15,FALSE)</f>
        <v>#N/A</v>
      </c>
      <c r="J903" s="94" t="e">
        <f>+VLOOKUP(D903,POA!$A$3:$AU$103,14,FALSE)</f>
        <v>#N/A</v>
      </c>
      <c r="K903" s="44"/>
      <c r="L903" s="100"/>
      <c r="M903" s="101"/>
      <c r="N903" s="79"/>
      <c r="O903" s="102"/>
    </row>
    <row r="904" spans="1:15" s="20" customFormat="1" ht="15" customHeight="1">
      <c r="A904" s="46"/>
      <c r="B904" s="45"/>
      <c r="C904" s="47"/>
      <c r="D904" s="46"/>
      <c r="E904" s="97" t="e">
        <f>+VLOOKUP(D904,POA!$A$3:$AU$103,7,FALSE)</f>
        <v>#N/A</v>
      </c>
      <c r="F904" s="97" t="e">
        <f>+VLOOKUP(D904,POA!$A$3:$AU$103,9,FALSE)</f>
        <v>#N/A</v>
      </c>
      <c r="G904" s="97" t="e">
        <f>+VLOOKUP(D904,POA!$A$3:$AU$103,3,FALSE)</f>
        <v>#N/A</v>
      </c>
      <c r="H904" s="94" t="e">
        <f>+VLOOKUP(D904,POA!$A$3:$AU$103,12,FALSE)</f>
        <v>#N/A</v>
      </c>
      <c r="I904" s="98" t="e">
        <f>+VLOOKUP(D904,POA!$A$3:$AU$103,15,FALSE)</f>
        <v>#N/A</v>
      </c>
      <c r="J904" s="94" t="e">
        <f>+VLOOKUP(D904,POA!$A$3:$AU$103,14,FALSE)</f>
        <v>#N/A</v>
      </c>
      <c r="K904" s="44"/>
      <c r="L904" s="100"/>
      <c r="M904" s="101"/>
      <c r="N904" s="79"/>
      <c r="O904" s="102"/>
    </row>
    <row r="905" spans="1:15" s="20" customFormat="1" ht="15" customHeight="1">
      <c r="A905" s="46"/>
      <c r="B905" s="45"/>
      <c r="C905" s="47"/>
      <c r="D905" s="46"/>
      <c r="E905" s="97" t="e">
        <f>+VLOOKUP(D905,POA!$A$3:$AU$103,7,FALSE)</f>
        <v>#N/A</v>
      </c>
      <c r="F905" s="97" t="e">
        <f>+VLOOKUP(D905,POA!$A$3:$AU$103,9,FALSE)</f>
        <v>#N/A</v>
      </c>
      <c r="G905" s="97" t="e">
        <f>+VLOOKUP(D905,POA!$A$3:$AU$103,3,FALSE)</f>
        <v>#N/A</v>
      </c>
      <c r="H905" s="94" t="e">
        <f>+VLOOKUP(D905,POA!$A$3:$AU$103,12,FALSE)</f>
        <v>#N/A</v>
      </c>
      <c r="I905" s="98" t="e">
        <f>+VLOOKUP(D905,POA!$A$3:$AU$103,15,FALSE)</f>
        <v>#N/A</v>
      </c>
      <c r="J905" s="94" t="e">
        <f>+VLOOKUP(D905,POA!$A$3:$AU$103,14,FALSE)</f>
        <v>#N/A</v>
      </c>
      <c r="K905" s="44"/>
      <c r="L905" s="100"/>
      <c r="M905" s="101"/>
      <c r="N905" s="79"/>
      <c r="O905" s="102"/>
    </row>
    <row r="906" spans="1:15" s="20" customFormat="1" ht="15" customHeight="1">
      <c r="A906" s="46"/>
      <c r="B906" s="45"/>
      <c r="C906" s="47"/>
      <c r="D906" s="46"/>
      <c r="E906" s="97" t="e">
        <f>+VLOOKUP(D906,POA!$A$3:$AU$103,7,FALSE)</f>
        <v>#N/A</v>
      </c>
      <c r="F906" s="97" t="e">
        <f>+VLOOKUP(D906,POA!$A$3:$AU$103,9,FALSE)</f>
        <v>#N/A</v>
      </c>
      <c r="G906" s="97" t="e">
        <f>+VLOOKUP(D906,POA!$A$3:$AU$103,3,FALSE)</f>
        <v>#N/A</v>
      </c>
      <c r="H906" s="94" t="e">
        <f>+VLOOKUP(D906,POA!$A$3:$AU$103,12,FALSE)</f>
        <v>#N/A</v>
      </c>
      <c r="I906" s="98" t="e">
        <f>+VLOOKUP(D906,POA!$A$3:$AU$103,15,FALSE)</f>
        <v>#N/A</v>
      </c>
      <c r="J906" s="94" t="e">
        <f>+VLOOKUP(D906,POA!$A$3:$AU$103,14,FALSE)</f>
        <v>#N/A</v>
      </c>
      <c r="K906" s="44"/>
      <c r="L906" s="100"/>
      <c r="M906" s="101"/>
      <c r="N906" s="79"/>
      <c r="O906" s="102"/>
    </row>
    <row r="907" spans="1:15" s="20" customFormat="1" ht="15" customHeight="1">
      <c r="A907" s="46"/>
      <c r="B907" s="45"/>
      <c r="C907" s="47"/>
      <c r="D907" s="46"/>
      <c r="E907" s="97" t="e">
        <f>+VLOOKUP(D907,POA!$A$3:$AU$103,7,FALSE)</f>
        <v>#N/A</v>
      </c>
      <c r="F907" s="97" t="e">
        <f>+VLOOKUP(D907,POA!$A$3:$AU$103,9,FALSE)</f>
        <v>#N/A</v>
      </c>
      <c r="G907" s="97" t="e">
        <f>+VLOOKUP(D907,POA!$A$3:$AU$103,3,FALSE)</f>
        <v>#N/A</v>
      </c>
      <c r="H907" s="94" t="e">
        <f>+VLOOKUP(D907,POA!$A$3:$AU$103,12,FALSE)</f>
        <v>#N/A</v>
      </c>
      <c r="I907" s="98" t="e">
        <f>+VLOOKUP(D907,POA!$A$3:$AU$103,15,FALSE)</f>
        <v>#N/A</v>
      </c>
      <c r="J907" s="94" t="e">
        <f>+VLOOKUP(D907,POA!$A$3:$AU$103,14,FALSE)</f>
        <v>#N/A</v>
      </c>
      <c r="K907" s="44"/>
      <c r="L907" s="100"/>
      <c r="M907" s="101"/>
      <c r="N907" s="79"/>
      <c r="O907" s="102"/>
    </row>
    <row r="908" spans="1:15" s="20" customFormat="1" ht="15" customHeight="1">
      <c r="A908" s="46"/>
      <c r="B908" s="45"/>
      <c r="C908" s="47"/>
      <c r="D908" s="46"/>
      <c r="E908" s="97" t="e">
        <f>+VLOOKUP(D908,POA!$A$3:$AU$103,7,FALSE)</f>
        <v>#N/A</v>
      </c>
      <c r="F908" s="97" t="e">
        <f>+VLOOKUP(D908,POA!$A$3:$AU$103,9,FALSE)</f>
        <v>#N/A</v>
      </c>
      <c r="G908" s="97" t="e">
        <f>+VLOOKUP(D908,POA!$A$3:$AU$103,3,FALSE)</f>
        <v>#N/A</v>
      </c>
      <c r="H908" s="94" t="e">
        <f>+VLOOKUP(D908,POA!$A$3:$AU$103,12,FALSE)</f>
        <v>#N/A</v>
      </c>
      <c r="I908" s="98" t="e">
        <f>+VLOOKUP(D908,POA!$A$3:$AU$103,15,FALSE)</f>
        <v>#N/A</v>
      </c>
      <c r="J908" s="94" t="e">
        <f>+VLOOKUP(D908,POA!$A$3:$AU$103,14,FALSE)</f>
        <v>#N/A</v>
      </c>
      <c r="K908" s="44"/>
      <c r="L908" s="100"/>
      <c r="M908" s="101"/>
      <c r="N908" s="79"/>
      <c r="O908" s="102"/>
    </row>
    <row r="909" spans="1:15" s="20" customFormat="1" ht="15" customHeight="1">
      <c r="A909" s="46"/>
      <c r="B909" s="45"/>
      <c r="C909" s="47"/>
      <c r="D909" s="46"/>
      <c r="E909" s="97" t="e">
        <f>+VLOOKUP(D909,POA!$A$3:$AU$103,7,FALSE)</f>
        <v>#N/A</v>
      </c>
      <c r="F909" s="97" t="e">
        <f>+VLOOKUP(D909,POA!$A$3:$AU$103,9,FALSE)</f>
        <v>#N/A</v>
      </c>
      <c r="G909" s="97" t="e">
        <f>+VLOOKUP(D909,POA!$A$3:$AU$103,3,FALSE)</f>
        <v>#N/A</v>
      </c>
      <c r="H909" s="94" t="e">
        <f>+VLOOKUP(D909,POA!$A$3:$AU$103,12,FALSE)</f>
        <v>#N/A</v>
      </c>
      <c r="I909" s="98" t="e">
        <f>+VLOOKUP(D909,POA!$A$3:$AU$103,15,FALSE)</f>
        <v>#N/A</v>
      </c>
      <c r="J909" s="94" t="e">
        <f>+VLOOKUP(D909,POA!$A$3:$AU$103,14,FALSE)</f>
        <v>#N/A</v>
      </c>
      <c r="K909" s="44"/>
      <c r="L909" s="100"/>
      <c r="M909" s="101"/>
      <c r="N909" s="79"/>
      <c r="O909" s="102"/>
    </row>
    <row r="910" spans="1:15" s="20" customFormat="1" ht="15" customHeight="1">
      <c r="A910" s="46"/>
      <c r="B910" s="45"/>
      <c r="C910" s="47"/>
      <c r="D910" s="46"/>
      <c r="E910" s="97" t="e">
        <f>+VLOOKUP(D910,POA!$A$3:$AU$103,7,FALSE)</f>
        <v>#N/A</v>
      </c>
      <c r="F910" s="97" t="e">
        <f>+VLOOKUP(D910,POA!$A$3:$AU$103,9,FALSE)</f>
        <v>#N/A</v>
      </c>
      <c r="G910" s="97" t="e">
        <f>+VLOOKUP(D910,POA!$A$3:$AU$103,3,FALSE)</f>
        <v>#N/A</v>
      </c>
      <c r="H910" s="94" t="e">
        <f>+VLOOKUP(D910,POA!$A$3:$AU$103,12,FALSE)</f>
        <v>#N/A</v>
      </c>
      <c r="I910" s="98" t="e">
        <f>+VLOOKUP(D910,POA!$A$3:$AU$103,15,FALSE)</f>
        <v>#N/A</v>
      </c>
      <c r="J910" s="94" t="e">
        <f>+VLOOKUP(D910,POA!$A$3:$AU$103,14,FALSE)</f>
        <v>#N/A</v>
      </c>
      <c r="K910" s="44"/>
      <c r="L910" s="100"/>
      <c r="M910" s="101"/>
      <c r="N910" s="79"/>
      <c r="O910" s="102"/>
    </row>
    <row r="911" spans="1:15" s="20" customFormat="1" ht="15" customHeight="1">
      <c r="A911" s="46"/>
      <c r="B911" s="45"/>
      <c r="C911" s="47"/>
      <c r="D911" s="46"/>
      <c r="E911" s="97" t="e">
        <f>+VLOOKUP(D911,POA!$A$3:$AU$103,7,FALSE)</f>
        <v>#N/A</v>
      </c>
      <c r="F911" s="97" t="e">
        <f>+VLOOKUP(D911,POA!$A$3:$AU$103,9,FALSE)</f>
        <v>#N/A</v>
      </c>
      <c r="G911" s="97" t="e">
        <f>+VLOOKUP(D911,POA!$A$3:$AU$103,3,FALSE)</f>
        <v>#N/A</v>
      </c>
      <c r="H911" s="94" t="e">
        <f>+VLOOKUP(D911,POA!$A$3:$AU$103,12,FALSE)</f>
        <v>#N/A</v>
      </c>
      <c r="I911" s="98" t="e">
        <f>+VLOOKUP(D911,POA!$A$3:$AU$103,15,FALSE)</f>
        <v>#N/A</v>
      </c>
      <c r="J911" s="94" t="e">
        <f>+VLOOKUP(D911,POA!$A$3:$AU$103,14,FALSE)</f>
        <v>#N/A</v>
      </c>
      <c r="K911" s="44"/>
      <c r="L911" s="100"/>
      <c r="M911" s="101"/>
      <c r="N911" s="79"/>
      <c r="O911" s="102"/>
    </row>
    <row r="912" spans="1:15" s="20" customFormat="1" ht="15" customHeight="1">
      <c r="A912" s="46"/>
      <c r="B912" s="45"/>
      <c r="C912" s="47"/>
      <c r="D912" s="46"/>
      <c r="E912" s="97" t="e">
        <f>+VLOOKUP(D912,POA!$A$3:$AU$103,7,FALSE)</f>
        <v>#N/A</v>
      </c>
      <c r="F912" s="97" t="e">
        <f>+VLOOKUP(D912,POA!$A$3:$AU$103,9,FALSE)</f>
        <v>#N/A</v>
      </c>
      <c r="G912" s="97" t="e">
        <f>+VLOOKUP(D912,POA!$A$3:$AU$103,3,FALSE)</f>
        <v>#N/A</v>
      </c>
      <c r="H912" s="94" t="e">
        <f>+VLOOKUP(D912,POA!$A$3:$AU$103,12,FALSE)</f>
        <v>#N/A</v>
      </c>
      <c r="I912" s="98" t="e">
        <f>+VLOOKUP(D912,POA!$A$3:$AU$103,15,FALSE)</f>
        <v>#N/A</v>
      </c>
      <c r="J912" s="94" t="e">
        <f>+VLOOKUP(D912,POA!$A$3:$AU$103,14,FALSE)</f>
        <v>#N/A</v>
      </c>
      <c r="K912" s="44"/>
      <c r="L912" s="100"/>
      <c r="M912" s="101"/>
      <c r="N912" s="79"/>
      <c r="O912" s="102"/>
    </row>
    <row r="913" spans="1:15" s="20" customFormat="1" ht="15" customHeight="1">
      <c r="A913" s="46"/>
      <c r="B913" s="45"/>
      <c r="C913" s="47"/>
      <c r="D913" s="46"/>
      <c r="E913" s="97" t="e">
        <f>+VLOOKUP(D913,POA!$A$3:$AU$103,7,FALSE)</f>
        <v>#N/A</v>
      </c>
      <c r="F913" s="97" t="e">
        <f>+VLOOKUP(D913,POA!$A$3:$AU$103,9,FALSE)</f>
        <v>#N/A</v>
      </c>
      <c r="G913" s="97" t="e">
        <f>+VLOOKUP(D913,POA!$A$3:$AU$103,3,FALSE)</f>
        <v>#N/A</v>
      </c>
      <c r="H913" s="94" t="e">
        <f>+VLOOKUP(D913,POA!$A$3:$AU$103,12,FALSE)</f>
        <v>#N/A</v>
      </c>
      <c r="I913" s="98" t="e">
        <f>+VLOOKUP(D913,POA!$A$3:$AU$103,15,FALSE)</f>
        <v>#N/A</v>
      </c>
      <c r="J913" s="94" t="e">
        <f>+VLOOKUP(D913,POA!$A$3:$AU$103,14,FALSE)</f>
        <v>#N/A</v>
      </c>
      <c r="K913" s="44"/>
      <c r="L913" s="100"/>
      <c r="M913" s="101"/>
      <c r="N913" s="79"/>
      <c r="O913" s="102"/>
    </row>
    <row r="914" spans="1:15" s="20" customFormat="1" ht="15" customHeight="1">
      <c r="A914" s="46"/>
      <c r="B914" s="45"/>
      <c r="C914" s="47"/>
      <c r="D914" s="46"/>
      <c r="E914" s="97" t="e">
        <f>+VLOOKUP(D914,POA!$A$3:$AU$103,7,FALSE)</f>
        <v>#N/A</v>
      </c>
      <c r="F914" s="97" t="e">
        <f>+VLOOKUP(D914,POA!$A$3:$AU$103,9,FALSE)</f>
        <v>#N/A</v>
      </c>
      <c r="G914" s="97" t="e">
        <f>+VLOOKUP(D914,POA!$A$3:$AU$103,3,FALSE)</f>
        <v>#N/A</v>
      </c>
      <c r="H914" s="94" t="e">
        <f>+VLOOKUP(D914,POA!$A$3:$AU$103,12,FALSE)</f>
        <v>#N/A</v>
      </c>
      <c r="I914" s="98" t="e">
        <f>+VLOOKUP(D914,POA!$A$3:$AU$103,15,FALSE)</f>
        <v>#N/A</v>
      </c>
      <c r="J914" s="94" t="e">
        <f>+VLOOKUP(D914,POA!$A$3:$AU$103,14,FALSE)</f>
        <v>#N/A</v>
      </c>
      <c r="K914" s="44"/>
      <c r="L914" s="100"/>
      <c r="M914" s="101"/>
      <c r="N914" s="79"/>
      <c r="O914" s="102"/>
    </row>
    <row r="915" spans="1:15" s="20" customFormat="1" ht="15" customHeight="1">
      <c r="A915" s="46"/>
      <c r="B915" s="45"/>
      <c r="C915" s="47"/>
      <c r="D915" s="46"/>
      <c r="E915" s="97" t="e">
        <f>+VLOOKUP(D915,POA!$A$3:$AU$103,7,FALSE)</f>
        <v>#N/A</v>
      </c>
      <c r="F915" s="97" t="e">
        <f>+VLOOKUP(D915,POA!$A$3:$AU$103,9,FALSE)</f>
        <v>#N/A</v>
      </c>
      <c r="G915" s="97" t="e">
        <f>+VLOOKUP(D915,POA!$A$3:$AU$103,3,FALSE)</f>
        <v>#N/A</v>
      </c>
      <c r="H915" s="94" t="e">
        <f>+VLOOKUP(D915,POA!$A$3:$AU$103,12,FALSE)</f>
        <v>#N/A</v>
      </c>
      <c r="I915" s="98" t="e">
        <f>+VLOOKUP(D915,POA!$A$3:$AU$103,15,FALSE)</f>
        <v>#N/A</v>
      </c>
      <c r="J915" s="94" t="e">
        <f>+VLOOKUP(D915,POA!$A$3:$AU$103,14,FALSE)</f>
        <v>#N/A</v>
      </c>
      <c r="K915" s="44"/>
      <c r="L915" s="100"/>
      <c r="M915" s="101"/>
      <c r="N915" s="79"/>
      <c r="O915" s="102"/>
    </row>
    <row r="916" spans="1:15" s="20" customFormat="1" ht="15" customHeight="1">
      <c r="A916" s="46"/>
      <c r="B916" s="45"/>
      <c r="C916" s="47"/>
      <c r="D916" s="46"/>
      <c r="E916" s="97" t="e">
        <f>+VLOOKUP(D916,POA!$A$3:$AU$103,7,FALSE)</f>
        <v>#N/A</v>
      </c>
      <c r="F916" s="97" t="e">
        <f>+VLOOKUP(D916,POA!$A$3:$AU$103,9,FALSE)</f>
        <v>#N/A</v>
      </c>
      <c r="G916" s="97" t="e">
        <f>+VLOOKUP(D916,POA!$A$3:$AU$103,3,FALSE)</f>
        <v>#N/A</v>
      </c>
      <c r="H916" s="94" t="e">
        <f>+VLOOKUP(D916,POA!$A$3:$AU$103,12,FALSE)</f>
        <v>#N/A</v>
      </c>
      <c r="I916" s="98" t="e">
        <f>+VLOOKUP(D916,POA!$A$3:$AU$103,15,FALSE)</f>
        <v>#N/A</v>
      </c>
      <c r="J916" s="94" t="e">
        <f>+VLOOKUP(D916,POA!$A$3:$AU$103,14,FALSE)</f>
        <v>#N/A</v>
      </c>
      <c r="K916" s="44"/>
      <c r="L916" s="100"/>
      <c r="M916" s="101"/>
      <c r="N916" s="79"/>
      <c r="O916" s="102"/>
    </row>
    <row r="917" spans="1:15" s="20" customFormat="1" ht="15" customHeight="1">
      <c r="A917" s="46"/>
      <c r="B917" s="45"/>
      <c r="C917" s="47"/>
      <c r="D917" s="46"/>
      <c r="E917" s="97" t="e">
        <f>+VLOOKUP(D917,POA!$A$3:$AU$103,7,FALSE)</f>
        <v>#N/A</v>
      </c>
      <c r="F917" s="97" t="e">
        <f>+VLOOKUP(D917,POA!$A$3:$AU$103,9,FALSE)</f>
        <v>#N/A</v>
      </c>
      <c r="G917" s="97" t="e">
        <f>+VLOOKUP(D917,POA!$A$3:$AU$103,3,FALSE)</f>
        <v>#N/A</v>
      </c>
      <c r="H917" s="94" t="e">
        <f>+VLOOKUP(D917,POA!$A$3:$AU$103,12,FALSE)</f>
        <v>#N/A</v>
      </c>
      <c r="I917" s="98" t="e">
        <f>+VLOOKUP(D917,POA!$A$3:$AU$103,15,FALSE)</f>
        <v>#N/A</v>
      </c>
      <c r="J917" s="94" t="e">
        <f>+VLOOKUP(D917,POA!$A$3:$AU$103,14,FALSE)</f>
        <v>#N/A</v>
      </c>
      <c r="K917" s="44"/>
      <c r="L917" s="100"/>
      <c r="M917" s="101"/>
      <c r="N917" s="79"/>
      <c r="O917" s="102"/>
    </row>
    <row r="918" spans="1:15" s="20" customFormat="1" ht="15" customHeight="1">
      <c r="A918" s="46"/>
      <c r="B918" s="45"/>
      <c r="C918" s="47"/>
      <c r="D918" s="46"/>
      <c r="E918" s="97" t="e">
        <f>+VLOOKUP(D918,POA!$A$3:$AU$103,7,FALSE)</f>
        <v>#N/A</v>
      </c>
      <c r="F918" s="97" t="e">
        <f>+VLOOKUP(D918,POA!$A$3:$AU$103,9,FALSE)</f>
        <v>#N/A</v>
      </c>
      <c r="G918" s="97" t="e">
        <f>+VLOOKUP(D918,POA!$A$3:$AU$103,3,FALSE)</f>
        <v>#N/A</v>
      </c>
      <c r="H918" s="94" t="e">
        <f>+VLOOKUP(D918,POA!$A$3:$AU$103,12,FALSE)</f>
        <v>#N/A</v>
      </c>
      <c r="I918" s="98" t="e">
        <f>+VLOOKUP(D918,POA!$A$3:$AU$103,15,FALSE)</f>
        <v>#N/A</v>
      </c>
      <c r="J918" s="94" t="e">
        <f>+VLOOKUP(D918,POA!$A$3:$AU$103,14,FALSE)</f>
        <v>#N/A</v>
      </c>
      <c r="K918" s="44"/>
      <c r="L918" s="100"/>
      <c r="M918" s="101"/>
      <c r="N918" s="79"/>
      <c r="O918" s="102"/>
    </row>
    <row r="919" spans="1:15" s="20" customFormat="1" ht="15" customHeight="1">
      <c r="A919" s="46"/>
      <c r="B919" s="45"/>
      <c r="C919" s="47"/>
      <c r="D919" s="46"/>
      <c r="E919" s="97" t="e">
        <f>+VLOOKUP(D919,POA!$A$3:$AU$103,7,FALSE)</f>
        <v>#N/A</v>
      </c>
      <c r="F919" s="97" t="e">
        <f>+VLOOKUP(D919,POA!$A$3:$AU$103,9,FALSE)</f>
        <v>#N/A</v>
      </c>
      <c r="G919" s="97" t="e">
        <f>+VLOOKUP(D919,POA!$A$3:$AU$103,3,FALSE)</f>
        <v>#N/A</v>
      </c>
      <c r="H919" s="94" t="e">
        <f>+VLOOKUP(D919,POA!$A$3:$AU$103,12,FALSE)</f>
        <v>#N/A</v>
      </c>
      <c r="I919" s="98" t="e">
        <f>+VLOOKUP(D919,POA!$A$3:$AU$103,15,FALSE)</f>
        <v>#N/A</v>
      </c>
      <c r="J919" s="94" t="e">
        <f>+VLOOKUP(D919,POA!$A$3:$AU$103,14,FALSE)</f>
        <v>#N/A</v>
      </c>
      <c r="K919" s="44"/>
      <c r="L919" s="100"/>
      <c r="M919" s="101"/>
      <c r="N919" s="79"/>
      <c r="O919" s="102"/>
    </row>
    <row r="920" spans="1:15" s="20" customFormat="1" ht="15" customHeight="1">
      <c r="A920" s="46"/>
      <c r="B920" s="45"/>
      <c r="C920" s="47"/>
      <c r="D920" s="46"/>
      <c r="E920" s="97" t="e">
        <f>+VLOOKUP(D920,POA!$A$3:$AU$103,7,FALSE)</f>
        <v>#N/A</v>
      </c>
      <c r="F920" s="97" t="e">
        <f>+VLOOKUP(D920,POA!$A$3:$AU$103,9,FALSE)</f>
        <v>#N/A</v>
      </c>
      <c r="G920" s="97" t="e">
        <f>+VLOOKUP(D920,POA!$A$3:$AU$103,3,FALSE)</f>
        <v>#N/A</v>
      </c>
      <c r="H920" s="94" t="e">
        <f>+VLOOKUP(D920,POA!$A$3:$AU$103,12,FALSE)</f>
        <v>#N/A</v>
      </c>
      <c r="I920" s="98" t="e">
        <f>+VLOOKUP(D920,POA!$A$3:$AU$103,15,FALSE)</f>
        <v>#N/A</v>
      </c>
      <c r="J920" s="94" t="e">
        <f>+VLOOKUP(D920,POA!$A$3:$AU$103,14,FALSE)</f>
        <v>#N/A</v>
      </c>
      <c r="K920" s="44"/>
      <c r="L920" s="100"/>
      <c r="M920" s="101"/>
      <c r="N920" s="79"/>
      <c r="O920" s="102"/>
    </row>
    <row r="921" spans="1:15" s="20" customFormat="1" ht="15" customHeight="1">
      <c r="A921" s="46"/>
      <c r="B921" s="45"/>
      <c r="C921" s="47"/>
      <c r="D921" s="46"/>
      <c r="E921" s="97" t="e">
        <f>+VLOOKUP(D921,POA!$A$3:$AU$103,7,FALSE)</f>
        <v>#N/A</v>
      </c>
      <c r="F921" s="97" t="e">
        <f>+VLOOKUP(D921,POA!$A$3:$AU$103,9,FALSE)</f>
        <v>#N/A</v>
      </c>
      <c r="G921" s="97" t="e">
        <f>+VLOOKUP(D921,POA!$A$3:$AU$103,3,FALSE)</f>
        <v>#N/A</v>
      </c>
      <c r="H921" s="94" t="e">
        <f>+VLOOKUP(D921,POA!$A$3:$AU$103,12,FALSE)</f>
        <v>#N/A</v>
      </c>
      <c r="I921" s="98" t="e">
        <f>+VLOOKUP(D921,POA!$A$3:$AU$103,15,FALSE)</f>
        <v>#N/A</v>
      </c>
      <c r="J921" s="94" t="e">
        <f>+VLOOKUP(D921,POA!$A$3:$AU$103,14,FALSE)</f>
        <v>#N/A</v>
      </c>
      <c r="K921" s="44"/>
      <c r="L921" s="100"/>
      <c r="M921" s="101"/>
      <c r="N921" s="79"/>
      <c r="O921" s="102"/>
    </row>
    <row r="922" spans="1:15" s="20" customFormat="1" ht="15" customHeight="1">
      <c r="A922" s="46"/>
      <c r="B922" s="45"/>
      <c r="C922" s="47"/>
      <c r="D922" s="46"/>
      <c r="E922" s="97" t="e">
        <f>+VLOOKUP(D922,POA!$A$3:$AU$103,7,FALSE)</f>
        <v>#N/A</v>
      </c>
      <c r="F922" s="97" t="e">
        <f>+VLOOKUP(D922,POA!$A$3:$AU$103,9,FALSE)</f>
        <v>#N/A</v>
      </c>
      <c r="G922" s="97" t="e">
        <f>+VLOOKUP(D922,POA!$A$3:$AU$103,3,FALSE)</f>
        <v>#N/A</v>
      </c>
      <c r="H922" s="94" t="e">
        <f>+VLOOKUP(D922,POA!$A$3:$AU$103,12,FALSE)</f>
        <v>#N/A</v>
      </c>
      <c r="I922" s="98" t="e">
        <f>+VLOOKUP(D922,POA!$A$3:$AU$103,15,FALSE)</f>
        <v>#N/A</v>
      </c>
      <c r="J922" s="94" t="e">
        <f>+VLOOKUP(D922,POA!$A$3:$AU$103,14,FALSE)</f>
        <v>#N/A</v>
      </c>
      <c r="K922" s="44"/>
      <c r="L922" s="100"/>
      <c r="M922" s="101"/>
      <c r="N922" s="79"/>
      <c r="O922" s="102"/>
    </row>
    <row r="923" spans="1:15" s="20" customFormat="1" ht="15" customHeight="1">
      <c r="A923" s="46"/>
      <c r="B923" s="45"/>
      <c r="C923" s="47"/>
      <c r="D923" s="46"/>
      <c r="E923" s="97" t="e">
        <f>+VLOOKUP(D923,POA!$A$3:$AU$103,7,FALSE)</f>
        <v>#N/A</v>
      </c>
      <c r="F923" s="97" t="e">
        <f>+VLOOKUP(D923,POA!$A$3:$AU$103,9,FALSE)</f>
        <v>#N/A</v>
      </c>
      <c r="G923" s="97" t="e">
        <f>+VLOOKUP(D923,POA!$A$3:$AU$103,3,FALSE)</f>
        <v>#N/A</v>
      </c>
      <c r="H923" s="94" t="e">
        <f>+VLOOKUP(D923,POA!$A$3:$AU$103,12,FALSE)</f>
        <v>#N/A</v>
      </c>
      <c r="I923" s="98" t="e">
        <f>+VLOOKUP(D923,POA!$A$3:$AU$103,15,FALSE)</f>
        <v>#N/A</v>
      </c>
      <c r="J923" s="94" t="e">
        <f>+VLOOKUP(D923,POA!$A$3:$AU$103,14,FALSE)</f>
        <v>#N/A</v>
      </c>
      <c r="K923" s="44"/>
      <c r="L923" s="100"/>
      <c r="M923" s="101"/>
      <c r="N923" s="79"/>
      <c r="O923" s="102"/>
    </row>
    <row r="924" spans="1:15" s="20" customFormat="1" ht="15" customHeight="1">
      <c r="A924" s="46"/>
      <c r="B924" s="45"/>
      <c r="C924" s="47"/>
      <c r="D924" s="46"/>
      <c r="E924" s="97" t="e">
        <f>+VLOOKUP(D924,POA!$A$3:$AU$103,7,FALSE)</f>
        <v>#N/A</v>
      </c>
      <c r="F924" s="97" t="e">
        <f>+VLOOKUP(D924,POA!$A$3:$AU$103,9,FALSE)</f>
        <v>#N/A</v>
      </c>
      <c r="G924" s="97" t="e">
        <f>+VLOOKUP(D924,POA!$A$3:$AU$103,3,FALSE)</f>
        <v>#N/A</v>
      </c>
      <c r="H924" s="94" t="e">
        <f>+VLOOKUP(D924,POA!$A$3:$AU$103,12,FALSE)</f>
        <v>#N/A</v>
      </c>
      <c r="I924" s="98" t="e">
        <f>+VLOOKUP(D924,POA!$A$3:$AU$103,15,FALSE)</f>
        <v>#N/A</v>
      </c>
      <c r="J924" s="94" t="e">
        <f>+VLOOKUP(D924,POA!$A$3:$AU$103,14,FALSE)</f>
        <v>#N/A</v>
      </c>
      <c r="K924" s="44"/>
      <c r="L924" s="100"/>
      <c r="M924" s="101"/>
      <c r="N924" s="79"/>
      <c r="O924" s="102"/>
    </row>
    <row r="925" spans="1:15" s="20" customFormat="1" ht="15" customHeight="1">
      <c r="A925" s="46"/>
      <c r="B925" s="45"/>
      <c r="C925" s="47"/>
      <c r="D925" s="46"/>
      <c r="E925" s="97" t="e">
        <f>+VLOOKUP(D925,POA!$A$3:$AU$103,7,FALSE)</f>
        <v>#N/A</v>
      </c>
      <c r="F925" s="97" t="e">
        <f>+VLOOKUP(D925,POA!$A$3:$AU$103,9,FALSE)</f>
        <v>#N/A</v>
      </c>
      <c r="G925" s="97" t="e">
        <f>+VLOOKUP(D925,POA!$A$3:$AU$103,3,FALSE)</f>
        <v>#N/A</v>
      </c>
      <c r="H925" s="94" t="e">
        <f>+VLOOKUP(D925,POA!$A$3:$AU$103,12,FALSE)</f>
        <v>#N/A</v>
      </c>
      <c r="I925" s="98" t="e">
        <f>+VLOOKUP(D925,POA!$A$3:$AU$103,15,FALSE)</f>
        <v>#N/A</v>
      </c>
      <c r="J925" s="94" t="e">
        <f>+VLOOKUP(D925,POA!$A$3:$AU$103,14,FALSE)</f>
        <v>#N/A</v>
      </c>
      <c r="K925" s="44"/>
      <c r="L925" s="100"/>
      <c r="M925" s="101"/>
      <c r="N925" s="79"/>
      <c r="O925" s="102"/>
    </row>
    <row r="926" spans="1:15" s="20" customFormat="1" ht="15" customHeight="1">
      <c r="A926" s="46"/>
      <c r="B926" s="45"/>
      <c r="C926" s="47"/>
      <c r="D926" s="46"/>
      <c r="E926" s="97" t="e">
        <f>+VLOOKUP(D926,POA!$A$3:$AU$103,7,FALSE)</f>
        <v>#N/A</v>
      </c>
      <c r="F926" s="97" t="e">
        <f>+VLOOKUP(D926,POA!$A$3:$AU$103,9,FALSE)</f>
        <v>#N/A</v>
      </c>
      <c r="G926" s="97" t="e">
        <f>+VLOOKUP(D926,POA!$A$3:$AU$103,3,FALSE)</f>
        <v>#N/A</v>
      </c>
      <c r="H926" s="94" t="e">
        <f>+VLOOKUP(D926,POA!$A$3:$AU$103,12,FALSE)</f>
        <v>#N/A</v>
      </c>
      <c r="I926" s="98" t="e">
        <f>+VLOOKUP(D926,POA!$A$3:$AU$103,15,FALSE)</f>
        <v>#N/A</v>
      </c>
      <c r="J926" s="94" t="e">
        <f>+VLOOKUP(D926,POA!$A$3:$AU$103,14,FALSE)</f>
        <v>#N/A</v>
      </c>
      <c r="K926" s="44"/>
      <c r="L926" s="100"/>
      <c r="M926" s="101"/>
      <c r="N926" s="79"/>
      <c r="O926" s="102"/>
    </row>
    <row r="927" spans="1:15" s="20" customFormat="1" ht="15" customHeight="1">
      <c r="A927" s="46"/>
      <c r="B927" s="45"/>
      <c r="C927" s="47"/>
      <c r="D927" s="46"/>
      <c r="E927" s="97" t="e">
        <f>+VLOOKUP(D927,POA!$A$3:$AU$103,7,FALSE)</f>
        <v>#N/A</v>
      </c>
      <c r="F927" s="97" t="e">
        <f>+VLOOKUP(D927,POA!$A$3:$AU$103,9,FALSE)</f>
        <v>#N/A</v>
      </c>
      <c r="G927" s="97" t="e">
        <f>+VLOOKUP(D927,POA!$A$3:$AU$103,3,FALSE)</f>
        <v>#N/A</v>
      </c>
      <c r="H927" s="94" t="e">
        <f>+VLOOKUP(D927,POA!$A$3:$AU$103,12,FALSE)</f>
        <v>#N/A</v>
      </c>
      <c r="I927" s="98" t="e">
        <f>+VLOOKUP(D927,POA!$A$3:$AU$103,15,FALSE)</f>
        <v>#N/A</v>
      </c>
      <c r="J927" s="94" t="e">
        <f>+VLOOKUP(D927,POA!$A$3:$AU$103,14,FALSE)</f>
        <v>#N/A</v>
      </c>
      <c r="K927" s="44"/>
      <c r="L927" s="100"/>
      <c r="M927" s="101"/>
      <c r="N927" s="79"/>
      <c r="O927" s="102"/>
    </row>
    <row r="928" spans="1:15" s="20" customFormat="1" ht="15" customHeight="1">
      <c r="A928" s="46"/>
      <c r="B928" s="45"/>
      <c r="C928" s="47"/>
      <c r="D928" s="46"/>
      <c r="E928" s="97" t="e">
        <f>+VLOOKUP(D928,POA!$A$3:$AU$103,7,FALSE)</f>
        <v>#N/A</v>
      </c>
      <c r="F928" s="97" t="e">
        <f>+VLOOKUP(D928,POA!$A$3:$AU$103,9,FALSE)</f>
        <v>#N/A</v>
      </c>
      <c r="G928" s="97" t="e">
        <f>+VLOOKUP(D928,POA!$A$3:$AU$103,3,FALSE)</f>
        <v>#N/A</v>
      </c>
      <c r="H928" s="94" t="e">
        <f>+VLOOKUP(D928,POA!$A$3:$AU$103,12,FALSE)</f>
        <v>#N/A</v>
      </c>
      <c r="I928" s="98" t="e">
        <f>+VLOOKUP(D928,POA!$A$3:$AU$103,15,FALSE)</f>
        <v>#N/A</v>
      </c>
      <c r="J928" s="94" t="e">
        <f>+VLOOKUP(D928,POA!$A$3:$AU$103,14,FALSE)</f>
        <v>#N/A</v>
      </c>
      <c r="K928" s="44"/>
      <c r="L928" s="100"/>
      <c r="M928" s="101"/>
      <c r="N928" s="79"/>
      <c r="O928" s="102"/>
    </row>
    <row r="929" spans="1:15" s="20" customFormat="1" ht="15" customHeight="1">
      <c r="A929" s="46"/>
      <c r="B929" s="45"/>
      <c r="C929" s="47"/>
      <c r="D929" s="46"/>
      <c r="E929" s="97" t="e">
        <f>+VLOOKUP(D929,POA!$A$3:$AU$103,7,FALSE)</f>
        <v>#N/A</v>
      </c>
      <c r="F929" s="97" t="e">
        <f>+VLOOKUP(D929,POA!$A$3:$AU$103,9,FALSE)</f>
        <v>#N/A</v>
      </c>
      <c r="G929" s="97" t="e">
        <f>+VLOOKUP(D929,POA!$A$3:$AU$103,3,FALSE)</f>
        <v>#N/A</v>
      </c>
      <c r="H929" s="94" t="e">
        <f>+VLOOKUP(D929,POA!$A$3:$AU$103,12,FALSE)</f>
        <v>#N/A</v>
      </c>
      <c r="I929" s="98" t="e">
        <f>+VLOOKUP(D929,POA!$A$3:$AU$103,15,FALSE)</f>
        <v>#N/A</v>
      </c>
      <c r="J929" s="94" t="e">
        <f>+VLOOKUP(D929,POA!$A$3:$AU$103,14,FALSE)</f>
        <v>#N/A</v>
      </c>
      <c r="K929" s="44"/>
      <c r="L929" s="100"/>
      <c r="M929" s="101"/>
      <c r="N929" s="79"/>
      <c r="O929" s="102"/>
    </row>
    <row r="930" spans="1:15" s="20" customFormat="1" ht="15" customHeight="1">
      <c r="A930" s="46"/>
      <c r="B930" s="45"/>
      <c r="C930" s="47"/>
      <c r="D930" s="46"/>
      <c r="E930" s="97" t="e">
        <f>+VLOOKUP(D930,POA!$A$3:$AU$103,7,FALSE)</f>
        <v>#N/A</v>
      </c>
      <c r="F930" s="97" t="e">
        <f>+VLOOKUP(D930,POA!$A$3:$AU$103,9,FALSE)</f>
        <v>#N/A</v>
      </c>
      <c r="G930" s="97" t="e">
        <f>+VLOOKUP(D930,POA!$A$3:$AU$103,3,FALSE)</f>
        <v>#N/A</v>
      </c>
      <c r="H930" s="94" t="e">
        <f>+VLOOKUP(D930,POA!$A$3:$AU$103,12,FALSE)</f>
        <v>#N/A</v>
      </c>
      <c r="I930" s="98" t="e">
        <f>+VLOOKUP(D930,POA!$A$3:$AU$103,15,FALSE)</f>
        <v>#N/A</v>
      </c>
      <c r="J930" s="94" t="e">
        <f>+VLOOKUP(D930,POA!$A$3:$AU$103,14,FALSE)</f>
        <v>#N/A</v>
      </c>
      <c r="K930" s="44"/>
      <c r="L930" s="100"/>
      <c r="M930" s="101"/>
      <c r="N930" s="79"/>
      <c r="O930" s="102"/>
    </row>
    <row r="931" spans="1:15" s="20" customFormat="1" ht="15" customHeight="1">
      <c r="A931" s="46"/>
      <c r="B931" s="45"/>
      <c r="C931" s="47"/>
      <c r="D931" s="46"/>
      <c r="E931" s="97" t="e">
        <f>+VLOOKUP(D931,POA!$A$3:$AU$103,7,FALSE)</f>
        <v>#N/A</v>
      </c>
      <c r="F931" s="97" t="e">
        <f>+VLOOKUP(D931,POA!$A$3:$AU$103,9,FALSE)</f>
        <v>#N/A</v>
      </c>
      <c r="G931" s="97" t="e">
        <f>+VLOOKUP(D931,POA!$A$3:$AU$103,3,FALSE)</f>
        <v>#N/A</v>
      </c>
      <c r="H931" s="94" t="e">
        <f>+VLOOKUP(D931,POA!$A$3:$AU$103,12,FALSE)</f>
        <v>#N/A</v>
      </c>
      <c r="I931" s="98" t="e">
        <f>+VLOOKUP(D931,POA!$A$3:$AU$103,15,FALSE)</f>
        <v>#N/A</v>
      </c>
      <c r="J931" s="94" t="e">
        <f>+VLOOKUP(D931,POA!$A$3:$AU$103,14,FALSE)</f>
        <v>#N/A</v>
      </c>
      <c r="K931" s="44"/>
      <c r="L931" s="100"/>
      <c r="M931" s="101"/>
      <c r="N931" s="79"/>
      <c r="O931" s="102"/>
    </row>
    <row r="932" spans="1:15" s="20" customFormat="1" ht="15" customHeight="1">
      <c r="A932" s="46"/>
      <c r="B932" s="45"/>
      <c r="C932" s="47"/>
      <c r="D932" s="46"/>
      <c r="E932" s="97" t="e">
        <f>+VLOOKUP(D932,POA!$A$3:$AU$103,7,FALSE)</f>
        <v>#N/A</v>
      </c>
      <c r="F932" s="97" t="e">
        <f>+VLOOKUP(D932,POA!$A$3:$AU$103,9,FALSE)</f>
        <v>#N/A</v>
      </c>
      <c r="G932" s="97" t="e">
        <f>+VLOOKUP(D932,POA!$A$3:$AU$103,3,FALSE)</f>
        <v>#N/A</v>
      </c>
      <c r="H932" s="94" t="e">
        <f>+VLOOKUP(D932,POA!$A$3:$AU$103,12,FALSE)</f>
        <v>#N/A</v>
      </c>
      <c r="I932" s="98" t="e">
        <f>+VLOOKUP(D932,POA!$A$3:$AU$103,15,FALSE)</f>
        <v>#N/A</v>
      </c>
      <c r="J932" s="94" t="e">
        <f>+VLOOKUP(D932,POA!$A$3:$AU$103,14,FALSE)</f>
        <v>#N/A</v>
      </c>
      <c r="K932" s="44"/>
      <c r="L932" s="100"/>
      <c r="M932" s="101"/>
      <c r="N932" s="79"/>
      <c r="O932" s="102"/>
    </row>
    <row r="933" spans="1:15" s="20" customFormat="1" ht="15" customHeight="1">
      <c r="A933" s="46"/>
      <c r="B933" s="45"/>
      <c r="C933" s="47"/>
      <c r="D933" s="46"/>
      <c r="E933" s="97" t="e">
        <f>+VLOOKUP(D933,POA!$A$3:$AU$103,7,FALSE)</f>
        <v>#N/A</v>
      </c>
      <c r="F933" s="97" t="e">
        <f>+VLOOKUP(D933,POA!$A$3:$AU$103,9,FALSE)</f>
        <v>#N/A</v>
      </c>
      <c r="G933" s="97" t="e">
        <f>+VLOOKUP(D933,POA!$A$3:$AU$103,3,FALSE)</f>
        <v>#N/A</v>
      </c>
      <c r="H933" s="94" t="e">
        <f>+VLOOKUP(D933,POA!$A$3:$AU$103,12,FALSE)</f>
        <v>#N/A</v>
      </c>
      <c r="I933" s="98" t="e">
        <f>+VLOOKUP(D933,POA!$A$3:$AU$103,15,FALSE)</f>
        <v>#N/A</v>
      </c>
      <c r="J933" s="94" t="e">
        <f>+VLOOKUP(D933,POA!$A$3:$AU$103,14,FALSE)</f>
        <v>#N/A</v>
      </c>
      <c r="K933" s="44"/>
      <c r="L933" s="100"/>
      <c r="M933" s="101"/>
      <c r="N933" s="79"/>
      <c r="O933" s="102"/>
    </row>
    <row r="934" spans="1:15" s="20" customFormat="1" ht="15" customHeight="1">
      <c r="A934" s="46"/>
      <c r="B934" s="45"/>
      <c r="C934" s="47"/>
      <c r="D934" s="46"/>
      <c r="E934" s="97" t="e">
        <f>+VLOOKUP(D934,POA!$A$3:$AU$103,7,FALSE)</f>
        <v>#N/A</v>
      </c>
      <c r="F934" s="97" t="e">
        <f>+VLOOKUP(D934,POA!$A$3:$AU$103,9,FALSE)</f>
        <v>#N/A</v>
      </c>
      <c r="G934" s="97" t="e">
        <f>+VLOOKUP(D934,POA!$A$3:$AU$103,3,FALSE)</f>
        <v>#N/A</v>
      </c>
      <c r="H934" s="94" t="e">
        <f>+VLOOKUP(D934,POA!$A$3:$AU$103,12,FALSE)</f>
        <v>#N/A</v>
      </c>
      <c r="I934" s="98" t="e">
        <f>+VLOOKUP(D934,POA!$A$3:$AU$103,15,FALSE)</f>
        <v>#N/A</v>
      </c>
      <c r="J934" s="94" t="e">
        <f>+VLOOKUP(D934,POA!$A$3:$AU$103,14,FALSE)</f>
        <v>#N/A</v>
      </c>
      <c r="K934" s="44"/>
      <c r="L934" s="100"/>
      <c r="M934" s="101"/>
      <c r="N934" s="79"/>
      <c r="O934" s="102"/>
    </row>
    <row r="935" spans="1:15" s="20" customFormat="1" ht="15" customHeight="1">
      <c r="A935" s="46"/>
      <c r="B935" s="45"/>
      <c r="C935" s="47"/>
      <c r="D935" s="46"/>
      <c r="E935" s="97" t="e">
        <f>+VLOOKUP(D935,POA!$A$3:$AU$103,7,FALSE)</f>
        <v>#N/A</v>
      </c>
      <c r="F935" s="97" t="e">
        <f>+VLOOKUP(D935,POA!$A$3:$AU$103,9,FALSE)</f>
        <v>#N/A</v>
      </c>
      <c r="G935" s="97" t="e">
        <f>+VLOOKUP(D935,POA!$A$3:$AU$103,3,FALSE)</f>
        <v>#N/A</v>
      </c>
      <c r="H935" s="94" t="e">
        <f>+VLOOKUP(D935,POA!$A$3:$AU$103,12,FALSE)</f>
        <v>#N/A</v>
      </c>
      <c r="I935" s="98" t="e">
        <f>+VLOOKUP(D935,POA!$A$3:$AU$103,15,FALSE)</f>
        <v>#N/A</v>
      </c>
      <c r="J935" s="94" t="e">
        <f>+VLOOKUP(D935,POA!$A$3:$AU$103,14,FALSE)</f>
        <v>#N/A</v>
      </c>
      <c r="K935" s="44"/>
      <c r="L935" s="100"/>
      <c r="M935" s="101"/>
      <c r="N935" s="79"/>
      <c r="O935" s="102"/>
    </row>
    <row r="936" spans="1:15" s="20" customFormat="1" ht="15" customHeight="1">
      <c r="A936" s="46"/>
      <c r="B936" s="45"/>
      <c r="C936" s="47"/>
      <c r="D936" s="46"/>
      <c r="E936" s="97" t="e">
        <f>+VLOOKUP(D936,POA!$A$3:$AU$103,7,FALSE)</f>
        <v>#N/A</v>
      </c>
      <c r="F936" s="97" t="e">
        <f>+VLOOKUP(D936,POA!$A$3:$AU$103,9,FALSE)</f>
        <v>#N/A</v>
      </c>
      <c r="G936" s="97" t="e">
        <f>+VLOOKUP(D936,POA!$A$3:$AU$103,3,FALSE)</f>
        <v>#N/A</v>
      </c>
      <c r="H936" s="94" t="e">
        <f>+VLOOKUP(D936,POA!$A$3:$AU$103,12,FALSE)</f>
        <v>#N/A</v>
      </c>
      <c r="I936" s="98" t="e">
        <f>+VLOOKUP(D936,POA!$A$3:$AU$103,15,FALSE)</f>
        <v>#N/A</v>
      </c>
      <c r="J936" s="94" t="e">
        <f>+VLOOKUP(D936,POA!$A$3:$AU$103,14,FALSE)</f>
        <v>#N/A</v>
      </c>
      <c r="K936" s="44"/>
      <c r="L936" s="100"/>
      <c r="M936" s="101"/>
      <c r="N936" s="79"/>
      <c r="O936" s="102"/>
    </row>
    <row r="937" spans="1:15" s="20" customFormat="1" ht="15" customHeight="1">
      <c r="A937" s="46"/>
      <c r="B937" s="45"/>
      <c r="C937" s="47"/>
      <c r="D937" s="46"/>
      <c r="E937" s="97" t="e">
        <f>+VLOOKUP(D937,POA!$A$3:$AU$103,7,FALSE)</f>
        <v>#N/A</v>
      </c>
      <c r="F937" s="97" t="e">
        <f>+VLOOKUP(D937,POA!$A$3:$AU$103,9,FALSE)</f>
        <v>#N/A</v>
      </c>
      <c r="G937" s="97" t="e">
        <f>+VLOOKUP(D937,POA!$A$3:$AU$103,3,FALSE)</f>
        <v>#N/A</v>
      </c>
      <c r="H937" s="94" t="e">
        <f>+VLOOKUP(D937,POA!$A$3:$AU$103,12,FALSE)</f>
        <v>#N/A</v>
      </c>
      <c r="I937" s="98" t="e">
        <f>+VLOOKUP(D937,POA!$A$3:$AU$103,15,FALSE)</f>
        <v>#N/A</v>
      </c>
      <c r="J937" s="94" t="e">
        <f>+VLOOKUP(D937,POA!$A$3:$AU$103,14,FALSE)</f>
        <v>#N/A</v>
      </c>
      <c r="K937" s="44"/>
      <c r="L937" s="100"/>
      <c r="M937" s="101"/>
      <c r="N937" s="79"/>
      <c r="O937" s="102"/>
    </row>
    <row r="938" spans="1:15" s="20" customFormat="1" ht="15" customHeight="1">
      <c r="A938" s="46"/>
      <c r="B938" s="45"/>
      <c r="C938" s="47"/>
      <c r="D938" s="46"/>
      <c r="E938" s="97" t="e">
        <f>+VLOOKUP(D938,POA!$A$3:$AU$103,7,FALSE)</f>
        <v>#N/A</v>
      </c>
      <c r="F938" s="97" t="e">
        <f>+VLOOKUP(D938,POA!$A$3:$AU$103,9,FALSE)</f>
        <v>#N/A</v>
      </c>
      <c r="G938" s="97" t="e">
        <f>+VLOOKUP(D938,POA!$A$3:$AU$103,3,FALSE)</f>
        <v>#N/A</v>
      </c>
      <c r="H938" s="94" t="e">
        <f>+VLOOKUP(D938,POA!$A$3:$AU$103,12,FALSE)</f>
        <v>#N/A</v>
      </c>
      <c r="I938" s="98" t="e">
        <f>+VLOOKUP(D938,POA!$A$3:$AU$103,15,FALSE)</f>
        <v>#N/A</v>
      </c>
      <c r="J938" s="94" t="e">
        <f>+VLOOKUP(D938,POA!$A$3:$AU$103,14,FALSE)</f>
        <v>#N/A</v>
      </c>
      <c r="K938" s="44"/>
      <c r="L938" s="100"/>
      <c r="M938" s="101"/>
      <c r="N938" s="79"/>
      <c r="O938" s="102"/>
    </row>
    <row r="939" spans="1:15" s="20" customFormat="1" ht="15" customHeight="1">
      <c r="A939" s="46"/>
      <c r="B939" s="45"/>
      <c r="C939" s="47"/>
      <c r="D939" s="46"/>
      <c r="E939" s="97" t="e">
        <f>+VLOOKUP(D939,POA!$A$3:$AU$103,7,FALSE)</f>
        <v>#N/A</v>
      </c>
      <c r="F939" s="97" t="e">
        <f>+VLOOKUP(D939,POA!$A$3:$AU$103,9,FALSE)</f>
        <v>#N/A</v>
      </c>
      <c r="G939" s="97" t="e">
        <f>+VLOOKUP(D939,POA!$A$3:$AU$103,3,FALSE)</f>
        <v>#N/A</v>
      </c>
      <c r="H939" s="94" t="e">
        <f>+VLOOKUP(D939,POA!$A$3:$AU$103,12,FALSE)</f>
        <v>#N/A</v>
      </c>
      <c r="I939" s="98" t="e">
        <f>+VLOOKUP(D939,POA!$A$3:$AU$103,15,FALSE)</f>
        <v>#N/A</v>
      </c>
      <c r="J939" s="94" t="e">
        <f>+VLOOKUP(D939,POA!$A$3:$AU$103,14,FALSE)</f>
        <v>#N/A</v>
      </c>
      <c r="K939" s="44"/>
      <c r="L939" s="100"/>
      <c r="M939" s="101"/>
      <c r="N939" s="79"/>
      <c r="O939" s="102"/>
    </row>
    <row r="940" spans="1:15" s="20" customFormat="1" ht="15" customHeight="1">
      <c r="A940" s="46"/>
      <c r="B940" s="45"/>
      <c r="C940" s="47"/>
      <c r="D940" s="46"/>
      <c r="E940" s="97" t="e">
        <f>+VLOOKUP(D940,POA!$A$3:$AU$103,7,FALSE)</f>
        <v>#N/A</v>
      </c>
      <c r="F940" s="97" t="e">
        <f>+VLOOKUP(D940,POA!$A$3:$AU$103,9,FALSE)</f>
        <v>#N/A</v>
      </c>
      <c r="G940" s="97" t="e">
        <f>+VLOOKUP(D940,POA!$A$3:$AU$103,3,FALSE)</f>
        <v>#N/A</v>
      </c>
      <c r="H940" s="94" t="e">
        <f>+VLOOKUP(D940,POA!$A$3:$AU$103,12,FALSE)</f>
        <v>#N/A</v>
      </c>
      <c r="I940" s="98" t="e">
        <f>+VLOOKUP(D940,POA!$A$3:$AU$103,15,FALSE)</f>
        <v>#N/A</v>
      </c>
      <c r="J940" s="94" t="e">
        <f>+VLOOKUP(D940,POA!$A$3:$AU$103,14,FALSE)</f>
        <v>#N/A</v>
      </c>
      <c r="K940" s="44"/>
      <c r="L940" s="100"/>
      <c r="M940" s="101"/>
      <c r="N940" s="79"/>
      <c r="O940" s="102"/>
    </row>
    <row r="941" spans="1:15" s="20" customFormat="1" ht="15" customHeight="1">
      <c r="A941" s="46"/>
      <c r="B941" s="45"/>
      <c r="C941" s="47"/>
      <c r="D941" s="46"/>
      <c r="E941" s="97" t="e">
        <f>+VLOOKUP(D941,POA!$A$3:$AU$103,7,FALSE)</f>
        <v>#N/A</v>
      </c>
      <c r="F941" s="97" t="e">
        <f>+VLOOKUP(D941,POA!$A$3:$AU$103,9,FALSE)</f>
        <v>#N/A</v>
      </c>
      <c r="G941" s="97" t="e">
        <f>+VLOOKUP(D941,POA!$A$3:$AU$103,3,FALSE)</f>
        <v>#N/A</v>
      </c>
      <c r="H941" s="94" t="e">
        <f>+VLOOKUP(D941,POA!$A$3:$AU$103,12,FALSE)</f>
        <v>#N/A</v>
      </c>
      <c r="I941" s="98" t="e">
        <f>+VLOOKUP(D941,POA!$A$3:$AU$103,15,FALSE)</f>
        <v>#N/A</v>
      </c>
      <c r="J941" s="94" t="e">
        <f>+VLOOKUP(D941,POA!$A$3:$AU$103,14,FALSE)</f>
        <v>#N/A</v>
      </c>
      <c r="K941" s="44"/>
      <c r="L941" s="100"/>
      <c r="M941" s="101"/>
      <c r="N941" s="79"/>
      <c r="O941" s="102"/>
    </row>
    <row r="942" spans="1:15" s="20" customFormat="1" ht="15" customHeight="1">
      <c r="A942" s="46"/>
      <c r="B942" s="45"/>
      <c r="C942" s="47"/>
      <c r="D942" s="46"/>
      <c r="E942" s="97" t="e">
        <f>+VLOOKUP(D942,POA!$A$3:$AU$103,7,FALSE)</f>
        <v>#N/A</v>
      </c>
      <c r="F942" s="97" t="e">
        <f>+VLOOKUP(D942,POA!$A$3:$AU$103,9,FALSE)</f>
        <v>#N/A</v>
      </c>
      <c r="G942" s="97" t="e">
        <f>+VLOOKUP(D942,POA!$A$3:$AU$103,3,FALSE)</f>
        <v>#N/A</v>
      </c>
      <c r="H942" s="94" t="e">
        <f>+VLOOKUP(D942,POA!$A$3:$AU$103,12,FALSE)</f>
        <v>#N/A</v>
      </c>
      <c r="I942" s="98" t="e">
        <f>+VLOOKUP(D942,POA!$A$3:$AU$103,15,FALSE)</f>
        <v>#N/A</v>
      </c>
      <c r="J942" s="94" t="e">
        <f>+VLOOKUP(D942,POA!$A$3:$AU$103,14,FALSE)</f>
        <v>#N/A</v>
      </c>
      <c r="K942" s="44"/>
      <c r="L942" s="100"/>
      <c r="M942" s="101"/>
      <c r="N942" s="79"/>
      <c r="O942" s="102"/>
    </row>
    <row r="943" spans="1:15" s="20" customFormat="1" ht="15" customHeight="1">
      <c r="A943" s="46"/>
      <c r="B943" s="45"/>
      <c r="C943" s="47"/>
      <c r="D943" s="46"/>
      <c r="E943" s="97" t="e">
        <f>+VLOOKUP(D943,POA!$A$3:$AU$103,7,FALSE)</f>
        <v>#N/A</v>
      </c>
      <c r="F943" s="97" t="e">
        <f>+VLOOKUP(D943,POA!$A$3:$AU$103,9,FALSE)</f>
        <v>#N/A</v>
      </c>
      <c r="G943" s="97" t="e">
        <f>+VLOOKUP(D943,POA!$A$3:$AU$103,3,FALSE)</f>
        <v>#N/A</v>
      </c>
      <c r="H943" s="94" t="e">
        <f>+VLOOKUP(D943,POA!$A$3:$AU$103,12,FALSE)</f>
        <v>#N/A</v>
      </c>
      <c r="I943" s="98" t="e">
        <f>+VLOOKUP(D943,POA!$A$3:$AU$103,15,FALSE)</f>
        <v>#N/A</v>
      </c>
      <c r="J943" s="94" t="e">
        <f>+VLOOKUP(D943,POA!$A$3:$AU$103,14,FALSE)</f>
        <v>#N/A</v>
      </c>
      <c r="K943" s="44"/>
      <c r="L943" s="100"/>
      <c r="M943" s="101"/>
      <c r="N943" s="79"/>
      <c r="O943" s="102"/>
    </row>
    <row r="944" spans="1:15" s="20" customFormat="1" ht="15" customHeight="1">
      <c r="A944" s="46"/>
      <c r="B944" s="45"/>
      <c r="C944" s="47"/>
      <c r="D944" s="46"/>
      <c r="E944" s="97" t="e">
        <f>+VLOOKUP(D944,POA!$A$3:$AU$103,7,FALSE)</f>
        <v>#N/A</v>
      </c>
      <c r="F944" s="97" t="e">
        <f>+VLOOKUP(D944,POA!$A$3:$AU$103,9,FALSE)</f>
        <v>#N/A</v>
      </c>
      <c r="G944" s="97" t="e">
        <f>+VLOOKUP(D944,POA!$A$3:$AU$103,3,FALSE)</f>
        <v>#N/A</v>
      </c>
      <c r="H944" s="94" t="e">
        <f>+VLOOKUP(D944,POA!$A$3:$AU$103,12,FALSE)</f>
        <v>#N/A</v>
      </c>
      <c r="I944" s="98" t="e">
        <f>+VLOOKUP(D944,POA!$A$3:$AU$103,15,FALSE)</f>
        <v>#N/A</v>
      </c>
      <c r="J944" s="94" t="e">
        <f>+VLOOKUP(D944,POA!$A$3:$AU$103,14,FALSE)</f>
        <v>#N/A</v>
      </c>
      <c r="K944" s="44"/>
      <c r="L944" s="100"/>
      <c r="M944" s="101"/>
      <c r="N944" s="79"/>
      <c r="O944" s="102"/>
    </row>
    <row r="945" spans="1:15" s="20" customFormat="1" ht="15" customHeight="1">
      <c r="A945" s="46"/>
      <c r="B945" s="45"/>
      <c r="C945" s="47"/>
      <c r="D945" s="46"/>
      <c r="E945" s="97" t="e">
        <f>+VLOOKUP(D945,POA!$A$3:$AU$103,7,FALSE)</f>
        <v>#N/A</v>
      </c>
      <c r="F945" s="97" t="e">
        <f>+VLOOKUP(D945,POA!$A$3:$AU$103,9,FALSE)</f>
        <v>#N/A</v>
      </c>
      <c r="G945" s="97" t="e">
        <f>+VLOOKUP(D945,POA!$A$3:$AU$103,3,FALSE)</f>
        <v>#N/A</v>
      </c>
      <c r="H945" s="94" t="e">
        <f>+VLOOKUP(D945,POA!$A$3:$AU$103,12,FALSE)</f>
        <v>#N/A</v>
      </c>
      <c r="I945" s="98" t="e">
        <f>+VLOOKUP(D945,POA!$A$3:$AU$103,15,FALSE)</f>
        <v>#N/A</v>
      </c>
      <c r="J945" s="94" t="e">
        <f>+VLOOKUP(D945,POA!$A$3:$AU$103,14,FALSE)</f>
        <v>#N/A</v>
      </c>
      <c r="K945" s="44"/>
      <c r="L945" s="100"/>
      <c r="M945" s="101"/>
      <c r="N945" s="79"/>
      <c r="O945" s="102"/>
    </row>
    <row r="946" spans="1:15" s="20" customFormat="1" ht="15" customHeight="1">
      <c r="A946" s="46"/>
      <c r="B946" s="45"/>
      <c r="C946" s="47"/>
      <c r="D946" s="46"/>
      <c r="E946" s="97" t="e">
        <f>+VLOOKUP(D946,POA!$A$3:$AU$103,7,FALSE)</f>
        <v>#N/A</v>
      </c>
      <c r="F946" s="97" t="e">
        <f>+VLOOKUP(D946,POA!$A$3:$AU$103,9,FALSE)</f>
        <v>#N/A</v>
      </c>
      <c r="G946" s="97" t="e">
        <f>+VLOOKUP(D946,POA!$A$3:$AU$103,3,FALSE)</f>
        <v>#N/A</v>
      </c>
      <c r="H946" s="94" t="e">
        <f>+VLOOKUP(D946,POA!$A$3:$AU$103,12,FALSE)</f>
        <v>#N/A</v>
      </c>
      <c r="I946" s="98" t="e">
        <f>+VLOOKUP(D946,POA!$A$3:$AU$103,15,FALSE)</f>
        <v>#N/A</v>
      </c>
      <c r="J946" s="94" t="e">
        <f>+VLOOKUP(D946,POA!$A$3:$AU$103,14,FALSE)</f>
        <v>#N/A</v>
      </c>
      <c r="K946" s="44"/>
      <c r="L946" s="100"/>
      <c r="M946" s="101"/>
      <c r="N946" s="79"/>
      <c r="O946" s="102"/>
    </row>
    <row r="947" spans="1:15" s="20" customFormat="1" ht="15" customHeight="1">
      <c r="A947" s="46"/>
      <c r="B947" s="45"/>
      <c r="C947" s="47"/>
      <c r="D947" s="46"/>
      <c r="E947" s="97" t="e">
        <f>+VLOOKUP(D947,POA!$A$3:$AU$103,7,FALSE)</f>
        <v>#N/A</v>
      </c>
      <c r="F947" s="97" t="e">
        <f>+VLOOKUP(D947,POA!$A$3:$AU$103,9,FALSE)</f>
        <v>#N/A</v>
      </c>
      <c r="G947" s="97" t="e">
        <f>+VLOOKUP(D947,POA!$A$3:$AU$103,3,FALSE)</f>
        <v>#N/A</v>
      </c>
      <c r="H947" s="94" t="e">
        <f>+VLOOKUP(D947,POA!$A$3:$AU$103,12,FALSE)</f>
        <v>#N/A</v>
      </c>
      <c r="I947" s="98" t="e">
        <f>+VLOOKUP(D947,POA!$A$3:$AU$103,15,FALSE)</f>
        <v>#N/A</v>
      </c>
      <c r="J947" s="94" t="e">
        <f>+VLOOKUP(D947,POA!$A$3:$AU$103,14,FALSE)</f>
        <v>#N/A</v>
      </c>
      <c r="K947" s="44"/>
      <c r="L947" s="100"/>
      <c r="M947" s="101"/>
      <c r="N947" s="79"/>
      <c r="O947" s="102"/>
    </row>
    <row r="948" spans="1:15" s="20" customFormat="1" ht="15" customHeight="1">
      <c r="A948" s="46"/>
      <c r="B948" s="45"/>
      <c r="C948" s="47"/>
      <c r="D948" s="46"/>
      <c r="E948" s="97" t="e">
        <f>+VLOOKUP(D948,POA!$A$3:$AU$103,7,FALSE)</f>
        <v>#N/A</v>
      </c>
      <c r="F948" s="97" t="e">
        <f>+VLOOKUP(D948,POA!$A$3:$AU$103,9,FALSE)</f>
        <v>#N/A</v>
      </c>
      <c r="G948" s="97" t="e">
        <f>+VLOOKUP(D948,POA!$A$3:$AU$103,3,FALSE)</f>
        <v>#N/A</v>
      </c>
      <c r="H948" s="94" t="e">
        <f>+VLOOKUP(D948,POA!$A$3:$AU$103,12,FALSE)</f>
        <v>#N/A</v>
      </c>
      <c r="I948" s="98" t="e">
        <f>+VLOOKUP(D948,POA!$A$3:$AU$103,15,FALSE)</f>
        <v>#N/A</v>
      </c>
      <c r="J948" s="94" t="e">
        <f>+VLOOKUP(D948,POA!$A$3:$AU$103,14,FALSE)</f>
        <v>#N/A</v>
      </c>
      <c r="K948" s="44"/>
      <c r="L948" s="100"/>
      <c r="M948" s="101"/>
      <c r="N948" s="79"/>
      <c r="O948" s="102"/>
    </row>
    <row r="949" spans="1:15" s="20" customFormat="1" ht="15" customHeight="1">
      <c r="A949" s="46"/>
      <c r="B949" s="45"/>
      <c r="C949" s="47"/>
      <c r="D949" s="46"/>
      <c r="E949" s="97" t="e">
        <f>+VLOOKUP(D949,POA!$A$3:$AU$103,7,FALSE)</f>
        <v>#N/A</v>
      </c>
      <c r="F949" s="97" t="e">
        <f>+VLOOKUP(D949,POA!$A$3:$AU$103,9,FALSE)</f>
        <v>#N/A</v>
      </c>
      <c r="G949" s="97" t="e">
        <f>+VLOOKUP(D949,POA!$A$3:$AU$103,3,FALSE)</f>
        <v>#N/A</v>
      </c>
      <c r="H949" s="94" t="e">
        <f>+VLOOKUP(D949,POA!$A$3:$AU$103,12,FALSE)</f>
        <v>#N/A</v>
      </c>
      <c r="I949" s="98" t="e">
        <f>+VLOOKUP(D949,POA!$A$3:$AU$103,15,FALSE)</f>
        <v>#N/A</v>
      </c>
      <c r="J949" s="94" t="e">
        <f>+VLOOKUP(D949,POA!$A$3:$AU$103,14,FALSE)</f>
        <v>#N/A</v>
      </c>
      <c r="K949" s="44"/>
      <c r="L949" s="100"/>
      <c r="M949" s="101"/>
      <c r="N949" s="79"/>
      <c r="O949" s="102"/>
    </row>
    <row r="950" spans="1:15" s="20" customFormat="1" ht="15" customHeight="1">
      <c r="A950" s="46"/>
      <c r="B950" s="45"/>
      <c r="C950" s="47"/>
      <c r="D950" s="46"/>
      <c r="E950" s="97" t="e">
        <f>+VLOOKUP(D950,POA!$A$3:$AU$103,7,FALSE)</f>
        <v>#N/A</v>
      </c>
      <c r="F950" s="97" t="e">
        <f>+VLOOKUP(D950,POA!$A$3:$AU$103,9,FALSE)</f>
        <v>#N/A</v>
      </c>
      <c r="G950" s="97" t="e">
        <f>+VLOOKUP(D950,POA!$A$3:$AU$103,3,FALSE)</f>
        <v>#N/A</v>
      </c>
      <c r="H950" s="94" t="e">
        <f>+VLOOKUP(D950,POA!$A$3:$AU$103,12,FALSE)</f>
        <v>#N/A</v>
      </c>
      <c r="I950" s="98" t="e">
        <f>+VLOOKUP(D950,POA!$A$3:$AU$103,15,FALSE)</f>
        <v>#N/A</v>
      </c>
      <c r="J950" s="94" t="e">
        <f>+VLOOKUP(D950,POA!$A$3:$AU$103,14,FALSE)</f>
        <v>#N/A</v>
      </c>
      <c r="K950" s="44"/>
      <c r="L950" s="100"/>
      <c r="M950" s="101"/>
      <c r="N950" s="79"/>
      <c r="O950" s="102"/>
    </row>
    <row r="951" spans="1:15" s="20" customFormat="1" ht="15" customHeight="1">
      <c r="A951" s="46"/>
      <c r="B951" s="45"/>
      <c r="C951" s="47"/>
      <c r="D951" s="46"/>
      <c r="E951" s="97" t="e">
        <f>+VLOOKUP(D951,POA!$A$3:$AU$103,7,FALSE)</f>
        <v>#N/A</v>
      </c>
      <c r="F951" s="97" t="e">
        <f>+VLOOKUP(D951,POA!$A$3:$AU$103,9,FALSE)</f>
        <v>#N/A</v>
      </c>
      <c r="G951" s="97" t="e">
        <f>+VLOOKUP(D951,POA!$A$3:$AU$103,3,FALSE)</f>
        <v>#N/A</v>
      </c>
      <c r="H951" s="94" t="e">
        <f>+VLOOKUP(D951,POA!$A$3:$AU$103,12,FALSE)</f>
        <v>#N/A</v>
      </c>
      <c r="I951" s="98" t="e">
        <f>+VLOOKUP(D951,POA!$A$3:$AU$103,15,FALSE)</f>
        <v>#N/A</v>
      </c>
      <c r="J951" s="94" t="e">
        <f>+VLOOKUP(D951,POA!$A$3:$AU$103,14,FALSE)</f>
        <v>#N/A</v>
      </c>
      <c r="K951" s="44"/>
      <c r="L951" s="100"/>
      <c r="M951" s="101"/>
      <c r="N951" s="79"/>
      <c r="O951" s="102"/>
    </row>
    <row r="952" spans="1:15" s="20" customFormat="1" ht="15" customHeight="1">
      <c r="A952" s="46"/>
      <c r="B952" s="45"/>
      <c r="C952" s="47"/>
      <c r="D952" s="46"/>
      <c r="E952" s="97" t="e">
        <f>+VLOOKUP(D952,POA!$A$3:$AU$103,7,FALSE)</f>
        <v>#N/A</v>
      </c>
      <c r="F952" s="97" t="e">
        <f>+VLOOKUP(D952,POA!$A$3:$AU$103,9,FALSE)</f>
        <v>#N/A</v>
      </c>
      <c r="G952" s="97" t="e">
        <f>+VLOOKUP(D952,POA!$A$3:$AU$103,3,FALSE)</f>
        <v>#N/A</v>
      </c>
      <c r="H952" s="94" t="e">
        <f>+VLOOKUP(D952,POA!$A$3:$AU$103,12,FALSE)</f>
        <v>#N/A</v>
      </c>
      <c r="I952" s="98" t="e">
        <f>+VLOOKUP(D952,POA!$A$3:$AU$103,15,FALSE)</f>
        <v>#N/A</v>
      </c>
      <c r="J952" s="94" t="e">
        <f>+VLOOKUP(D952,POA!$A$3:$AU$103,14,FALSE)</f>
        <v>#N/A</v>
      </c>
      <c r="K952" s="44"/>
      <c r="L952" s="100"/>
      <c r="M952" s="101"/>
      <c r="N952" s="79"/>
      <c r="O952" s="102"/>
    </row>
    <row r="953" spans="1:15" s="20" customFormat="1" ht="15" customHeight="1">
      <c r="A953" s="46"/>
      <c r="B953" s="45"/>
      <c r="C953" s="47"/>
      <c r="D953" s="46"/>
      <c r="E953" s="97" t="e">
        <f>+VLOOKUP(D953,POA!$A$3:$AU$103,7,FALSE)</f>
        <v>#N/A</v>
      </c>
      <c r="F953" s="97" t="e">
        <f>+VLOOKUP(D953,POA!$A$3:$AU$103,9,FALSE)</f>
        <v>#N/A</v>
      </c>
      <c r="G953" s="97" t="e">
        <f>+VLOOKUP(D953,POA!$A$3:$AU$103,3,FALSE)</f>
        <v>#N/A</v>
      </c>
      <c r="H953" s="94" t="e">
        <f>+VLOOKUP(D953,POA!$A$3:$AU$103,12,FALSE)</f>
        <v>#N/A</v>
      </c>
      <c r="I953" s="98" t="e">
        <f>+VLOOKUP(D953,POA!$A$3:$AU$103,15,FALSE)</f>
        <v>#N/A</v>
      </c>
      <c r="J953" s="94" t="e">
        <f>+VLOOKUP(D953,POA!$A$3:$AU$103,14,FALSE)</f>
        <v>#N/A</v>
      </c>
      <c r="K953" s="44"/>
      <c r="L953" s="100"/>
      <c r="M953" s="101"/>
      <c r="N953" s="79"/>
      <c r="O953" s="102"/>
    </row>
    <row r="954" spans="1:15" s="20" customFormat="1" ht="15" customHeight="1">
      <c r="A954" s="46"/>
      <c r="B954" s="45"/>
      <c r="C954" s="47"/>
      <c r="D954" s="46"/>
      <c r="E954" s="97" t="e">
        <f>+VLOOKUP(D954,POA!$A$3:$AU$103,7,FALSE)</f>
        <v>#N/A</v>
      </c>
      <c r="F954" s="97" t="e">
        <f>+VLOOKUP(D954,POA!$A$3:$AU$103,9,FALSE)</f>
        <v>#N/A</v>
      </c>
      <c r="G954" s="97" t="e">
        <f>+VLOOKUP(D954,POA!$A$3:$AU$103,3,FALSE)</f>
        <v>#N/A</v>
      </c>
      <c r="H954" s="94" t="e">
        <f>+VLOOKUP(D954,POA!$A$3:$AU$103,12,FALSE)</f>
        <v>#N/A</v>
      </c>
      <c r="I954" s="98" t="e">
        <f>+VLOOKUP(D954,POA!$A$3:$AU$103,15,FALSE)</f>
        <v>#N/A</v>
      </c>
      <c r="J954" s="94" t="e">
        <f>+VLOOKUP(D954,POA!$A$3:$AU$103,14,FALSE)</f>
        <v>#N/A</v>
      </c>
      <c r="K954" s="44"/>
      <c r="L954" s="100"/>
      <c r="M954" s="101"/>
      <c r="N954" s="79"/>
      <c r="O954" s="102"/>
    </row>
    <row r="955" spans="1:15" s="20" customFormat="1" ht="15" customHeight="1">
      <c r="A955" s="46"/>
      <c r="B955" s="45"/>
      <c r="C955" s="47"/>
      <c r="D955" s="46"/>
      <c r="E955" s="97" t="e">
        <f>+VLOOKUP(D955,POA!$A$3:$AU$103,7,FALSE)</f>
        <v>#N/A</v>
      </c>
      <c r="F955" s="97" t="e">
        <f>+VLOOKUP(D955,POA!$A$3:$AU$103,9,FALSE)</f>
        <v>#N/A</v>
      </c>
      <c r="G955" s="97" t="e">
        <f>+VLOOKUP(D955,POA!$A$3:$AU$103,3,FALSE)</f>
        <v>#N/A</v>
      </c>
      <c r="H955" s="94" t="e">
        <f>+VLOOKUP(D955,POA!$A$3:$AU$103,12,FALSE)</f>
        <v>#N/A</v>
      </c>
      <c r="I955" s="98" t="e">
        <f>+VLOOKUP(D955,POA!$A$3:$AU$103,15,FALSE)</f>
        <v>#N/A</v>
      </c>
      <c r="J955" s="94" t="e">
        <f>+VLOOKUP(D955,POA!$A$3:$AU$103,14,FALSE)</f>
        <v>#N/A</v>
      </c>
      <c r="K955" s="44"/>
      <c r="L955" s="100"/>
      <c r="M955" s="101"/>
      <c r="N955" s="79"/>
      <c r="O955" s="102"/>
    </row>
    <row r="956" spans="1:15" s="20" customFormat="1" ht="15" customHeight="1">
      <c r="A956" s="46"/>
      <c r="B956" s="45"/>
      <c r="C956" s="47"/>
      <c r="D956" s="46"/>
      <c r="E956" s="97" t="e">
        <f>+VLOOKUP(D956,POA!$A$3:$AU$103,7,FALSE)</f>
        <v>#N/A</v>
      </c>
      <c r="F956" s="97" t="e">
        <f>+VLOOKUP(D956,POA!$A$3:$AU$103,9,FALSE)</f>
        <v>#N/A</v>
      </c>
      <c r="G956" s="97" t="e">
        <f>+VLOOKUP(D956,POA!$A$3:$AU$103,3,FALSE)</f>
        <v>#N/A</v>
      </c>
      <c r="H956" s="94" t="e">
        <f>+VLOOKUP(D956,POA!$A$3:$AU$103,12,FALSE)</f>
        <v>#N/A</v>
      </c>
      <c r="I956" s="98" t="e">
        <f>+VLOOKUP(D956,POA!$A$3:$AU$103,15,FALSE)</f>
        <v>#N/A</v>
      </c>
      <c r="J956" s="94" t="e">
        <f>+VLOOKUP(D956,POA!$A$3:$AU$103,14,FALSE)</f>
        <v>#N/A</v>
      </c>
      <c r="K956" s="44"/>
      <c r="L956" s="100"/>
      <c r="M956" s="101"/>
      <c r="N956" s="79"/>
      <c r="O956" s="102"/>
    </row>
    <row r="957" spans="1:15" s="20" customFormat="1" ht="15" customHeight="1">
      <c r="A957" s="46"/>
      <c r="B957" s="45"/>
      <c r="C957" s="47"/>
      <c r="D957" s="46"/>
      <c r="E957" s="97" t="e">
        <f>+VLOOKUP(D957,POA!$A$3:$AU$103,7,FALSE)</f>
        <v>#N/A</v>
      </c>
      <c r="F957" s="97" t="e">
        <f>+VLOOKUP(D957,POA!$A$3:$AU$103,9,FALSE)</f>
        <v>#N/A</v>
      </c>
      <c r="G957" s="97" t="e">
        <f>+VLOOKUP(D957,POA!$A$3:$AU$103,3,FALSE)</f>
        <v>#N/A</v>
      </c>
      <c r="H957" s="94" t="e">
        <f>+VLOOKUP(D957,POA!$A$3:$AU$103,12,FALSE)</f>
        <v>#N/A</v>
      </c>
      <c r="I957" s="98" t="e">
        <f>+VLOOKUP(D957,POA!$A$3:$AU$103,15,FALSE)</f>
        <v>#N/A</v>
      </c>
      <c r="J957" s="94" t="e">
        <f>+VLOOKUP(D957,POA!$A$3:$AU$103,14,FALSE)</f>
        <v>#N/A</v>
      </c>
      <c r="K957" s="44"/>
      <c r="L957" s="100"/>
      <c r="M957" s="101"/>
      <c r="N957" s="79"/>
      <c r="O957" s="102"/>
    </row>
    <row r="958" spans="1:15" s="20" customFormat="1" ht="15" customHeight="1">
      <c r="A958" s="46"/>
      <c r="B958" s="45"/>
      <c r="C958" s="47"/>
      <c r="D958" s="46"/>
      <c r="E958" s="97" t="e">
        <f>+VLOOKUP(D958,POA!$A$3:$AU$103,7,FALSE)</f>
        <v>#N/A</v>
      </c>
      <c r="F958" s="97" t="e">
        <f>+VLOOKUP(D958,POA!$A$3:$AU$103,9,FALSE)</f>
        <v>#N/A</v>
      </c>
      <c r="G958" s="97" t="e">
        <f>+VLOOKUP(D958,POA!$A$3:$AU$103,3,FALSE)</f>
        <v>#N/A</v>
      </c>
      <c r="H958" s="94" t="e">
        <f>+VLOOKUP(D958,POA!$A$3:$AU$103,12,FALSE)</f>
        <v>#N/A</v>
      </c>
      <c r="I958" s="98" t="e">
        <f>+VLOOKUP(D958,POA!$A$3:$AU$103,15,FALSE)</f>
        <v>#N/A</v>
      </c>
      <c r="J958" s="94" t="e">
        <f>+VLOOKUP(D958,POA!$A$3:$AU$103,14,FALSE)</f>
        <v>#N/A</v>
      </c>
      <c r="K958" s="44"/>
      <c r="L958" s="100"/>
      <c r="M958" s="101"/>
      <c r="N958" s="79"/>
      <c r="O958" s="102"/>
    </row>
    <row r="959" spans="1:15" s="20" customFormat="1" ht="15" customHeight="1">
      <c r="A959" s="46"/>
      <c r="B959" s="45"/>
      <c r="C959" s="47"/>
      <c r="D959" s="46"/>
      <c r="E959" s="97" t="e">
        <f>+VLOOKUP(D959,POA!$A$3:$AU$103,7,FALSE)</f>
        <v>#N/A</v>
      </c>
      <c r="F959" s="97" t="e">
        <f>+VLOOKUP(D959,POA!$A$3:$AU$103,9,FALSE)</f>
        <v>#N/A</v>
      </c>
      <c r="G959" s="97" t="e">
        <f>+VLOOKUP(D959,POA!$A$3:$AU$103,3,FALSE)</f>
        <v>#N/A</v>
      </c>
      <c r="H959" s="94" t="e">
        <f>+VLOOKUP(D959,POA!$A$3:$AU$103,12,FALSE)</f>
        <v>#N/A</v>
      </c>
      <c r="I959" s="98" t="e">
        <f>+VLOOKUP(D959,POA!$A$3:$AU$103,15,FALSE)</f>
        <v>#N/A</v>
      </c>
      <c r="J959" s="94" t="e">
        <f>+VLOOKUP(D959,POA!$A$3:$AU$103,14,FALSE)</f>
        <v>#N/A</v>
      </c>
      <c r="K959" s="44"/>
      <c r="L959" s="100"/>
      <c r="M959" s="101"/>
      <c r="N959" s="79"/>
      <c r="O959" s="102"/>
    </row>
    <row r="960" spans="1:15" s="20" customFormat="1" ht="15" customHeight="1">
      <c r="A960" s="46"/>
      <c r="B960" s="45"/>
      <c r="C960" s="47"/>
      <c r="D960" s="46"/>
      <c r="E960" s="97" t="e">
        <f>+VLOOKUP(D960,POA!$A$3:$AU$103,7,FALSE)</f>
        <v>#N/A</v>
      </c>
      <c r="F960" s="97" t="e">
        <f>+VLOOKUP(D960,POA!$A$3:$AU$103,9,FALSE)</f>
        <v>#N/A</v>
      </c>
      <c r="G960" s="97" t="e">
        <f>+VLOOKUP(D960,POA!$A$3:$AU$103,3,FALSE)</f>
        <v>#N/A</v>
      </c>
      <c r="H960" s="94" t="e">
        <f>+VLOOKUP(D960,POA!$A$3:$AU$103,12,FALSE)</f>
        <v>#N/A</v>
      </c>
      <c r="I960" s="98" t="e">
        <f>+VLOOKUP(D960,POA!$A$3:$AU$103,15,FALSE)</f>
        <v>#N/A</v>
      </c>
      <c r="J960" s="94" t="e">
        <f>+VLOOKUP(D960,POA!$A$3:$AU$103,14,FALSE)</f>
        <v>#N/A</v>
      </c>
      <c r="K960" s="44"/>
      <c r="L960" s="100"/>
      <c r="M960" s="101"/>
      <c r="N960" s="79"/>
      <c r="O960" s="102"/>
    </row>
    <row r="961" spans="1:15" s="20" customFormat="1" ht="15" customHeight="1">
      <c r="A961" s="46"/>
      <c r="B961" s="45"/>
      <c r="C961" s="47"/>
      <c r="D961" s="46"/>
      <c r="E961" s="97" t="e">
        <f>+VLOOKUP(D961,POA!$A$3:$AU$103,7,FALSE)</f>
        <v>#N/A</v>
      </c>
      <c r="F961" s="97" t="e">
        <f>+VLOOKUP(D961,POA!$A$3:$AU$103,9,FALSE)</f>
        <v>#N/A</v>
      </c>
      <c r="G961" s="97" t="e">
        <f>+VLOOKUP(D961,POA!$A$3:$AU$103,3,FALSE)</f>
        <v>#N/A</v>
      </c>
      <c r="H961" s="94" t="e">
        <f>+VLOOKUP(D961,POA!$A$3:$AU$103,12,FALSE)</f>
        <v>#N/A</v>
      </c>
      <c r="I961" s="98" t="e">
        <f>+VLOOKUP(D961,POA!$A$3:$AU$103,15,FALSE)</f>
        <v>#N/A</v>
      </c>
      <c r="J961" s="94" t="e">
        <f>+VLOOKUP(D961,POA!$A$3:$AU$103,14,FALSE)</f>
        <v>#N/A</v>
      </c>
      <c r="K961" s="44"/>
      <c r="L961" s="100"/>
      <c r="M961" s="101"/>
      <c r="N961" s="79"/>
      <c r="O961" s="102"/>
    </row>
    <row r="962" spans="1:15" s="20" customFormat="1" ht="15" customHeight="1">
      <c r="A962" s="46"/>
      <c r="B962" s="45"/>
      <c r="C962" s="47"/>
      <c r="D962" s="46"/>
      <c r="E962" s="97" t="e">
        <f>+VLOOKUP(D962,POA!$A$3:$AU$103,7,FALSE)</f>
        <v>#N/A</v>
      </c>
      <c r="F962" s="97" t="e">
        <f>+VLOOKUP(D962,POA!$A$3:$AU$103,9,FALSE)</f>
        <v>#N/A</v>
      </c>
      <c r="G962" s="97" t="e">
        <f>+VLOOKUP(D962,POA!$A$3:$AU$103,3,FALSE)</f>
        <v>#N/A</v>
      </c>
      <c r="H962" s="94" t="e">
        <f>+VLOOKUP(D962,POA!$A$3:$AU$103,12,FALSE)</f>
        <v>#N/A</v>
      </c>
      <c r="I962" s="98" t="e">
        <f>+VLOOKUP(D962,POA!$A$3:$AU$103,15,FALSE)</f>
        <v>#N/A</v>
      </c>
      <c r="J962" s="94" t="e">
        <f>+VLOOKUP(D962,POA!$A$3:$AU$103,14,FALSE)</f>
        <v>#N/A</v>
      </c>
      <c r="K962" s="44"/>
      <c r="L962" s="100"/>
      <c r="M962" s="101"/>
      <c r="N962" s="79"/>
      <c r="O962" s="102"/>
    </row>
    <row r="963" spans="1:15" s="20" customFormat="1" ht="15" customHeight="1">
      <c r="A963" s="46"/>
      <c r="B963" s="45"/>
      <c r="C963" s="47"/>
      <c r="D963" s="46"/>
      <c r="E963" s="97" t="e">
        <f>+VLOOKUP(D963,POA!$A$3:$AU$103,7,FALSE)</f>
        <v>#N/A</v>
      </c>
      <c r="F963" s="97" t="e">
        <f>+VLOOKUP(D963,POA!$A$3:$AU$103,9,FALSE)</f>
        <v>#N/A</v>
      </c>
      <c r="G963" s="97" t="e">
        <f>+VLOOKUP(D963,POA!$A$3:$AU$103,3,FALSE)</f>
        <v>#N/A</v>
      </c>
      <c r="H963" s="94" t="e">
        <f>+VLOOKUP(D963,POA!$A$3:$AU$103,12,FALSE)</f>
        <v>#N/A</v>
      </c>
      <c r="I963" s="98" t="e">
        <f>+VLOOKUP(D963,POA!$A$3:$AU$103,15,FALSE)</f>
        <v>#N/A</v>
      </c>
      <c r="J963" s="94" t="e">
        <f>+VLOOKUP(D963,POA!$A$3:$AU$103,14,FALSE)</f>
        <v>#N/A</v>
      </c>
      <c r="K963" s="44"/>
      <c r="L963" s="100"/>
      <c r="M963" s="101"/>
      <c r="N963" s="79"/>
      <c r="O963" s="102"/>
    </row>
    <row r="964" spans="1:15" s="20" customFormat="1" ht="15" customHeight="1">
      <c r="A964" s="46"/>
      <c r="B964" s="45"/>
      <c r="C964" s="47"/>
      <c r="D964" s="46"/>
      <c r="E964" s="97" t="e">
        <f>+VLOOKUP(D964,POA!$A$3:$AU$103,7,FALSE)</f>
        <v>#N/A</v>
      </c>
      <c r="F964" s="97" t="e">
        <f>+VLOOKUP(D964,POA!$A$3:$AU$103,9,FALSE)</f>
        <v>#N/A</v>
      </c>
      <c r="G964" s="97" t="e">
        <f>+VLOOKUP(D964,POA!$A$3:$AU$103,3,FALSE)</f>
        <v>#N/A</v>
      </c>
      <c r="H964" s="94" t="e">
        <f>+VLOOKUP(D964,POA!$A$3:$AU$103,12,FALSE)</f>
        <v>#N/A</v>
      </c>
      <c r="I964" s="98" t="e">
        <f>+VLOOKUP(D964,POA!$A$3:$AU$103,15,FALSE)</f>
        <v>#N/A</v>
      </c>
      <c r="J964" s="94" t="e">
        <f>+VLOOKUP(D964,POA!$A$3:$AU$103,14,FALSE)</f>
        <v>#N/A</v>
      </c>
      <c r="K964" s="44"/>
      <c r="L964" s="100"/>
      <c r="M964" s="101"/>
      <c r="N964" s="79"/>
      <c r="O964" s="102"/>
    </row>
    <row r="965" spans="1:15" s="20" customFormat="1" ht="15" customHeight="1">
      <c r="A965" s="46"/>
      <c r="B965" s="45"/>
      <c r="C965" s="47"/>
      <c r="D965" s="46"/>
      <c r="E965" s="97" t="e">
        <f>+VLOOKUP(D965,POA!$A$3:$AU$103,7,FALSE)</f>
        <v>#N/A</v>
      </c>
      <c r="F965" s="97" t="e">
        <f>+VLOOKUP(D965,POA!$A$3:$AU$103,9,FALSE)</f>
        <v>#N/A</v>
      </c>
      <c r="G965" s="97" t="e">
        <f>+VLOOKUP(D965,POA!$A$3:$AU$103,3,FALSE)</f>
        <v>#N/A</v>
      </c>
      <c r="H965" s="94" t="e">
        <f>+VLOOKUP(D965,POA!$A$3:$AU$103,12,FALSE)</f>
        <v>#N/A</v>
      </c>
      <c r="I965" s="98" t="e">
        <f>+VLOOKUP(D965,POA!$A$3:$AU$103,15,FALSE)</f>
        <v>#N/A</v>
      </c>
      <c r="J965" s="94" t="e">
        <f>+VLOOKUP(D965,POA!$A$3:$AU$103,14,FALSE)</f>
        <v>#N/A</v>
      </c>
      <c r="K965" s="44"/>
      <c r="L965" s="100"/>
      <c r="M965" s="101"/>
      <c r="N965" s="79"/>
      <c r="O965" s="102"/>
    </row>
    <row r="966" spans="1:15" s="20" customFormat="1" ht="15" customHeight="1">
      <c r="A966" s="46"/>
      <c r="B966" s="45"/>
      <c r="C966" s="47"/>
      <c r="D966" s="46"/>
      <c r="E966" s="97" t="e">
        <f>+VLOOKUP(D966,POA!$A$3:$AU$103,7,FALSE)</f>
        <v>#N/A</v>
      </c>
      <c r="F966" s="97" t="e">
        <f>+VLOOKUP(D966,POA!$A$3:$AU$103,9,FALSE)</f>
        <v>#N/A</v>
      </c>
      <c r="G966" s="97" t="e">
        <f>+VLOOKUP(D966,POA!$A$3:$AU$103,3,FALSE)</f>
        <v>#N/A</v>
      </c>
      <c r="H966" s="94" t="e">
        <f>+VLOOKUP(D966,POA!$A$3:$AU$103,12,FALSE)</f>
        <v>#N/A</v>
      </c>
      <c r="I966" s="98" t="e">
        <f>+VLOOKUP(D966,POA!$A$3:$AU$103,15,FALSE)</f>
        <v>#N/A</v>
      </c>
      <c r="J966" s="94" t="e">
        <f>+VLOOKUP(D966,POA!$A$3:$AU$103,14,FALSE)</f>
        <v>#N/A</v>
      </c>
      <c r="K966" s="44"/>
      <c r="L966" s="100"/>
      <c r="M966" s="101"/>
      <c r="N966" s="79"/>
      <c r="O966" s="102"/>
    </row>
    <row r="967" spans="1:15" s="20" customFormat="1" ht="15" customHeight="1">
      <c r="A967" s="46"/>
      <c r="B967" s="45"/>
      <c r="C967" s="47"/>
      <c r="D967" s="46"/>
      <c r="E967" s="97" t="e">
        <f>+VLOOKUP(D967,POA!$A$3:$AU$103,7,FALSE)</f>
        <v>#N/A</v>
      </c>
      <c r="F967" s="97" t="e">
        <f>+VLOOKUP(D967,POA!$A$3:$AU$103,9,FALSE)</f>
        <v>#N/A</v>
      </c>
      <c r="G967" s="97" t="e">
        <f>+VLOOKUP(D967,POA!$A$3:$AU$103,3,FALSE)</f>
        <v>#N/A</v>
      </c>
      <c r="H967" s="94" t="e">
        <f>+VLOOKUP(D967,POA!$A$3:$AU$103,12,FALSE)</f>
        <v>#N/A</v>
      </c>
      <c r="I967" s="98" t="e">
        <f>+VLOOKUP(D967,POA!$A$3:$AU$103,15,FALSE)</f>
        <v>#N/A</v>
      </c>
      <c r="J967" s="94" t="e">
        <f>+VLOOKUP(D967,POA!$A$3:$AU$103,14,FALSE)</f>
        <v>#N/A</v>
      </c>
      <c r="K967" s="44"/>
      <c r="L967" s="100"/>
      <c r="M967" s="101"/>
      <c r="N967" s="79"/>
      <c r="O967" s="102"/>
    </row>
    <row r="968" spans="1:15" s="20" customFormat="1" ht="15" customHeight="1">
      <c r="A968" s="46"/>
      <c r="B968" s="45"/>
      <c r="C968" s="47"/>
      <c r="D968" s="46"/>
      <c r="E968" s="97" t="e">
        <f>+VLOOKUP(D968,POA!$A$3:$AU$103,7,FALSE)</f>
        <v>#N/A</v>
      </c>
      <c r="F968" s="97" t="e">
        <f>+VLOOKUP(D968,POA!$A$3:$AU$103,9,FALSE)</f>
        <v>#N/A</v>
      </c>
      <c r="G968" s="97" t="e">
        <f>+VLOOKUP(D968,POA!$A$3:$AU$103,3,FALSE)</f>
        <v>#N/A</v>
      </c>
      <c r="H968" s="94" t="e">
        <f>+VLOOKUP(D968,POA!$A$3:$AU$103,12,FALSE)</f>
        <v>#N/A</v>
      </c>
      <c r="I968" s="98" t="e">
        <f>+VLOOKUP(D968,POA!$A$3:$AU$103,15,FALSE)</f>
        <v>#N/A</v>
      </c>
      <c r="J968" s="94" t="e">
        <f>+VLOOKUP(D968,POA!$A$3:$AU$103,14,FALSE)</f>
        <v>#N/A</v>
      </c>
      <c r="K968" s="44"/>
      <c r="L968" s="100"/>
      <c r="M968" s="101"/>
      <c r="N968" s="79"/>
      <c r="O968" s="102"/>
    </row>
    <row r="969" spans="1:15" s="20" customFormat="1" ht="15" customHeight="1">
      <c r="A969" s="46"/>
      <c r="B969" s="45"/>
      <c r="C969" s="47"/>
      <c r="D969" s="46"/>
      <c r="E969" s="97" t="e">
        <f>+VLOOKUP(D969,POA!$A$3:$AU$103,7,FALSE)</f>
        <v>#N/A</v>
      </c>
      <c r="F969" s="97" t="e">
        <f>+VLOOKUP(D969,POA!$A$3:$AU$103,9,FALSE)</f>
        <v>#N/A</v>
      </c>
      <c r="G969" s="97" t="e">
        <f>+VLOOKUP(D969,POA!$A$3:$AU$103,3,FALSE)</f>
        <v>#N/A</v>
      </c>
      <c r="H969" s="94" t="e">
        <f>+VLOOKUP(D969,POA!$A$3:$AU$103,12,FALSE)</f>
        <v>#N/A</v>
      </c>
      <c r="I969" s="98" t="e">
        <f>+VLOOKUP(D969,POA!$A$3:$AU$103,15,FALSE)</f>
        <v>#N/A</v>
      </c>
      <c r="J969" s="94" t="e">
        <f>+VLOOKUP(D969,POA!$A$3:$AU$103,14,FALSE)</f>
        <v>#N/A</v>
      </c>
      <c r="K969" s="44"/>
      <c r="L969" s="100"/>
      <c r="M969" s="101"/>
      <c r="N969" s="79"/>
      <c r="O969" s="102"/>
    </row>
    <row r="970" spans="1:15" s="20" customFormat="1" ht="15" customHeight="1">
      <c r="A970" s="46"/>
      <c r="B970" s="45"/>
      <c r="C970" s="47"/>
      <c r="D970" s="46"/>
      <c r="E970" s="97" t="e">
        <f>+VLOOKUP(D970,POA!$A$3:$AU$103,7,FALSE)</f>
        <v>#N/A</v>
      </c>
      <c r="F970" s="97" t="e">
        <f>+VLOOKUP(D970,POA!$A$3:$AU$103,9,FALSE)</f>
        <v>#N/A</v>
      </c>
      <c r="G970" s="97" t="e">
        <f>+VLOOKUP(D970,POA!$A$3:$AU$103,3,FALSE)</f>
        <v>#N/A</v>
      </c>
      <c r="H970" s="94" t="e">
        <f>+VLOOKUP(D970,POA!$A$3:$AU$103,12,FALSE)</f>
        <v>#N/A</v>
      </c>
      <c r="I970" s="98" t="e">
        <f>+VLOOKUP(D970,POA!$A$3:$AU$103,15,FALSE)</f>
        <v>#N/A</v>
      </c>
      <c r="J970" s="94" t="e">
        <f>+VLOOKUP(D970,POA!$A$3:$AU$103,14,FALSE)</f>
        <v>#N/A</v>
      </c>
      <c r="K970" s="44"/>
      <c r="L970" s="100"/>
      <c r="M970" s="101"/>
      <c r="N970" s="79"/>
      <c r="O970" s="102"/>
    </row>
    <row r="971" spans="1:15" s="20" customFormat="1" ht="15" customHeight="1">
      <c r="A971" s="46"/>
      <c r="B971" s="45"/>
      <c r="C971" s="47"/>
      <c r="D971" s="46"/>
      <c r="E971" s="97" t="e">
        <f>+VLOOKUP(D971,POA!$A$3:$AU$103,7,FALSE)</f>
        <v>#N/A</v>
      </c>
      <c r="F971" s="97" t="e">
        <f>+VLOOKUP(D971,POA!$A$3:$AU$103,9,FALSE)</f>
        <v>#N/A</v>
      </c>
      <c r="G971" s="97" t="e">
        <f>+VLOOKUP(D971,POA!$A$3:$AU$103,3,FALSE)</f>
        <v>#N/A</v>
      </c>
      <c r="H971" s="94" t="e">
        <f>+VLOOKUP(D971,POA!$A$3:$AU$103,12,FALSE)</f>
        <v>#N/A</v>
      </c>
      <c r="I971" s="98" t="e">
        <f>+VLOOKUP(D971,POA!$A$3:$AU$103,15,FALSE)</f>
        <v>#N/A</v>
      </c>
      <c r="J971" s="94" t="e">
        <f>+VLOOKUP(D971,POA!$A$3:$AU$103,14,FALSE)</f>
        <v>#N/A</v>
      </c>
      <c r="K971" s="44"/>
      <c r="L971" s="100"/>
      <c r="M971" s="101"/>
      <c r="N971" s="79"/>
      <c r="O971" s="102"/>
    </row>
    <row r="972" spans="1:15" s="20" customFormat="1" ht="15" customHeight="1">
      <c r="A972" s="46"/>
      <c r="B972" s="45"/>
      <c r="C972" s="47"/>
      <c r="D972" s="46"/>
      <c r="E972" s="97" t="e">
        <f>+VLOOKUP(D972,POA!$A$3:$AU$103,7,FALSE)</f>
        <v>#N/A</v>
      </c>
      <c r="F972" s="97" t="e">
        <f>+VLOOKUP(D972,POA!$A$3:$AU$103,9,FALSE)</f>
        <v>#N/A</v>
      </c>
      <c r="G972" s="97" t="e">
        <f>+VLOOKUP(D972,POA!$A$3:$AU$103,3,FALSE)</f>
        <v>#N/A</v>
      </c>
      <c r="H972" s="94" t="e">
        <f>+VLOOKUP(D972,POA!$A$3:$AU$103,12,FALSE)</f>
        <v>#N/A</v>
      </c>
      <c r="I972" s="98" t="e">
        <f>+VLOOKUP(D972,POA!$A$3:$AU$103,15,FALSE)</f>
        <v>#N/A</v>
      </c>
      <c r="J972" s="94" t="e">
        <f>+VLOOKUP(D972,POA!$A$3:$AU$103,14,FALSE)</f>
        <v>#N/A</v>
      </c>
      <c r="K972" s="44"/>
      <c r="L972" s="100"/>
      <c r="M972" s="101"/>
      <c r="N972" s="79"/>
      <c r="O972" s="102"/>
    </row>
    <row r="973" spans="1:15" s="20" customFormat="1" ht="15" customHeight="1">
      <c r="A973" s="46"/>
      <c r="B973" s="45"/>
      <c r="C973" s="47"/>
      <c r="D973" s="46"/>
      <c r="E973" s="97" t="e">
        <f>+VLOOKUP(D973,POA!$A$3:$AU$103,7,FALSE)</f>
        <v>#N/A</v>
      </c>
      <c r="F973" s="97" t="e">
        <f>+VLOOKUP(D973,POA!$A$3:$AU$103,9,FALSE)</f>
        <v>#N/A</v>
      </c>
      <c r="G973" s="97" t="e">
        <f>+VLOOKUP(D973,POA!$A$3:$AU$103,3,FALSE)</f>
        <v>#N/A</v>
      </c>
      <c r="H973" s="94" t="e">
        <f>+VLOOKUP(D973,POA!$A$3:$AU$103,12,FALSE)</f>
        <v>#N/A</v>
      </c>
      <c r="I973" s="98" t="e">
        <f>+VLOOKUP(D973,POA!$A$3:$AU$103,15,FALSE)</f>
        <v>#N/A</v>
      </c>
      <c r="J973" s="94" t="e">
        <f>+VLOOKUP(D973,POA!$A$3:$AU$103,14,FALSE)</f>
        <v>#N/A</v>
      </c>
      <c r="K973" s="44"/>
      <c r="L973" s="100"/>
      <c r="M973" s="101"/>
      <c r="N973" s="79"/>
      <c r="O973" s="102"/>
    </row>
    <row r="974" spans="1:15" s="20" customFormat="1" ht="15" customHeight="1">
      <c r="A974" s="46"/>
      <c r="B974" s="45"/>
      <c r="C974" s="47"/>
      <c r="D974" s="46"/>
      <c r="E974" s="97" t="e">
        <f>+VLOOKUP(D974,POA!$A$3:$AU$103,7,FALSE)</f>
        <v>#N/A</v>
      </c>
      <c r="F974" s="97" t="e">
        <f>+VLOOKUP(D974,POA!$A$3:$AU$103,9,FALSE)</f>
        <v>#N/A</v>
      </c>
      <c r="G974" s="97" t="e">
        <f>+VLOOKUP(D974,POA!$A$3:$AU$103,3,FALSE)</f>
        <v>#N/A</v>
      </c>
      <c r="H974" s="94" t="e">
        <f>+VLOOKUP(D974,POA!$A$3:$AU$103,12,FALSE)</f>
        <v>#N/A</v>
      </c>
      <c r="I974" s="98" t="e">
        <f>+VLOOKUP(D974,POA!$A$3:$AU$103,15,FALSE)</f>
        <v>#N/A</v>
      </c>
      <c r="J974" s="94" t="e">
        <f>+VLOOKUP(D974,POA!$A$3:$AU$103,14,FALSE)</f>
        <v>#N/A</v>
      </c>
      <c r="K974" s="44"/>
      <c r="L974" s="100"/>
      <c r="M974" s="101"/>
      <c r="N974" s="79"/>
      <c r="O974" s="102"/>
    </row>
    <row r="975" spans="1:15" s="20" customFormat="1" ht="15" customHeight="1">
      <c r="A975" s="46"/>
      <c r="B975" s="45"/>
      <c r="C975" s="47"/>
      <c r="D975" s="46"/>
      <c r="E975" s="97" t="e">
        <f>+VLOOKUP(D975,POA!$A$3:$AU$103,7,FALSE)</f>
        <v>#N/A</v>
      </c>
      <c r="F975" s="97" t="e">
        <f>+VLOOKUP(D975,POA!$A$3:$AU$103,9,FALSE)</f>
        <v>#N/A</v>
      </c>
      <c r="G975" s="97" t="e">
        <f>+VLOOKUP(D975,POA!$A$3:$AU$103,3,FALSE)</f>
        <v>#N/A</v>
      </c>
      <c r="H975" s="94" t="e">
        <f>+VLOOKUP(D975,POA!$A$3:$AU$103,12,FALSE)</f>
        <v>#N/A</v>
      </c>
      <c r="I975" s="98" t="e">
        <f>+VLOOKUP(D975,POA!$A$3:$AU$103,15,FALSE)</f>
        <v>#N/A</v>
      </c>
      <c r="J975" s="94" t="e">
        <f>+VLOOKUP(D975,POA!$A$3:$AU$103,14,FALSE)</f>
        <v>#N/A</v>
      </c>
      <c r="K975" s="44"/>
      <c r="L975" s="100"/>
      <c r="M975" s="101"/>
      <c r="N975" s="79"/>
      <c r="O975" s="102"/>
    </row>
    <row r="976" spans="1:15" s="20" customFormat="1" ht="15" customHeight="1">
      <c r="A976" s="46"/>
      <c r="B976" s="45"/>
      <c r="C976" s="47"/>
      <c r="D976" s="46"/>
      <c r="E976" s="97" t="e">
        <f>+VLOOKUP(D976,POA!$A$3:$AU$103,7,FALSE)</f>
        <v>#N/A</v>
      </c>
      <c r="F976" s="97" t="e">
        <f>+VLOOKUP(D976,POA!$A$3:$AU$103,9,FALSE)</f>
        <v>#N/A</v>
      </c>
      <c r="G976" s="97" t="e">
        <f>+VLOOKUP(D976,POA!$A$3:$AU$103,3,FALSE)</f>
        <v>#N/A</v>
      </c>
      <c r="H976" s="94" t="e">
        <f>+VLOOKUP(D976,POA!$A$3:$AU$103,12,FALSE)</f>
        <v>#N/A</v>
      </c>
      <c r="I976" s="98" t="e">
        <f>+VLOOKUP(D976,POA!$A$3:$AU$103,15,FALSE)</f>
        <v>#N/A</v>
      </c>
      <c r="J976" s="94" t="e">
        <f>+VLOOKUP(D976,POA!$A$3:$AU$103,14,FALSE)</f>
        <v>#N/A</v>
      </c>
      <c r="K976" s="44"/>
      <c r="L976" s="100"/>
      <c r="M976" s="101"/>
      <c r="N976" s="79"/>
      <c r="O976" s="102"/>
    </row>
    <row r="977" spans="1:15" s="20" customFormat="1" ht="15" customHeight="1">
      <c r="A977" s="46"/>
      <c r="B977" s="45"/>
      <c r="C977" s="47"/>
      <c r="D977" s="46"/>
      <c r="E977" s="97" t="e">
        <f>+VLOOKUP(D977,POA!$A$3:$AU$103,7,FALSE)</f>
        <v>#N/A</v>
      </c>
      <c r="F977" s="97" t="e">
        <f>+VLOOKUP(D977,POA!$A$3:$AU$103,9,FALSE)</f>
        <v>#N/A</v>
      </c>
      <c r="G977" s="97" t="e">
        <f>+VLOOKUP(D977,POA!$A$3:$AU$103,3,FALSE)</f>
        <v>#N/A</v>
      </c>
      <c r="H977" s="94" t="e">
        <f>+VLOOKUP(D977,POA!$A$3:$AU$103,12,FALSE)</f>
        <v>#N/A</v>
      </c>
      <c r="I977" s="98" t="e">
        <f>+VLOOKUP(D977,POA!$A$3:$AU$103,15,FALSE)</f>
        <v>#N/A</v>
      </c>
      <c r="J977" s="94" t="e">
        <f>+VLOOKUP(D977,POA!$A$3:$AU$103,14,FALSE)</f>
        <v>#N/A</v>
      </c>
      <c r="K977" s="44"/>
      <c r="L977" s="100"/>
      <c r="M977" s="101"/>
      <c r="N977" s="79"/>
      <c r="O977" s="102"/>
    </row>
    <row r="978" spans="1:15" s="20" customFormat="1" ht="15" customHeight="1">
      <c r="A978" s="46"/>
      <c r="B978" s="45"/>
      <c r="C978" s="47"/>
      <c r="D978" s="46"/>
      <c r="E978" s="97" t="e">
        <f>+VLOOKUP(D978,POA!$A$3:$AU$103,7,FALSE)</f>
        <v>#N/A</v>
      </c>
      <c r="F978" s="97" t="e">
        <f>+VLOOKUP(D978,POA!$A$3:$AU$103,9,FALSE)</f>
        <v>#N/A</v>
      </c>
      <c r="G978" s="97" t="e">
        <f>+VLOOKUP(D978,POA!$A$3:$AU$103,3,FALSE)</f>
        <v>#N/A</v>
      </c>
      <c r="H978" s="94" t="e">
        <f>+VLOOKUP(D978,POA!$A$3:$AU$103,12,FALSE)</f>
        <v>#N/A</v>
      </c>
      <c r="I978" s="98" t="e">
        <f>+VLOOKUP(D978,POA!$A$3:$AU$103,15,FALSE)</f>
        <v>#N/A</v>
      </c>
      <c r="J978" s="94" t="e">
        <f>+VLOOKUP(D978,POA!$A$3:$AU$103,14,FALSE)</f>
        <v>#N/A</v>
      </c>
      <c r="K978" s="44"/>
      <c r="L978" s="100"/>
      <c r="M978" s="101"/>
      <c r="N978" s="79"/>
      <c r="O978" s="102"/>
    </row>
    <row r="979" spans="1:15" s="20" customFormat="1" ht="15" customHeight="1">
      <c r="A979" s="46"/>
      <c r="B979" s="45"/>
      <c r="C979" s="47"/>
      <c r="D979" s="46"/>
      <c r="E979" s="97" t="e">
        <f>+VLOOKUP(D979,POA!$A$3:$AU$103,7,FALSE)</f>
        <v>#N/A</v>
      </c>
      <c r="F979" s="97" t="e">
        <f>+VLOOKUP(D979,POA!$A$3:$AU$103,9,FALSE)</f>
        <v>#N/A</v>
      </c>
      <c r="G979" s="97" t="e">
        <f>+VLOOKUP(D979,POA!$A$3:$AU$103,3,FALSE)</f>
        <v>#N/A</v>
      </c>
      <c r="H979" s="94" t="e">
        <f>+VLOOKUP(D979,POA!$A$3:$AU$103,12,FALSE)</f>
        <v>#N/A</v>
      </c>
      <c r="I979" s="98" t="e">
        <f>+VLOOKUP(D979,POA!$A$3:$AU$103,15,FALSE)</f>
        <v>#N/A</v>
      </c>
      <c r="J979" s="94" t="e">
        <f>+VLOOKUP(D979,POA!$A$3:$AU$103,14,FALSE)</f>
        <v>#N/A</v>
      </c>
      <c r="K979" s="44"/>
      <c r="L979" s="100"/>
      <c r="M979" s="101"/>
      <c r="N979" s="79"/>
      <c r="O979" s="102"/>
    </row>
    <row r="980" spans="1:15" s="20" customFormat="1" ht="15" customHeight="1">
      <c r="A980" s="46"/>
      <c r="B980" s="45"/>
      <c r="C980" s="47"/>
      <c r="D980" s="46"/>
      <c r="E980" s="97" t="e">
        <f>+VLOOKUP(D980,POA!$A$3:$AU$103,7,FALSE)</f>
        <v>#N/A</v>
      </c>
      <c r="F980" s="97" t="e">
        <f>+VLOOKUP(D980,POA!$A$3:$AU$103,9,FALSE)</f>
        <v>#N/A</v>
      </c>
      <c r="G980" s="97" t="e">
        <f>+VLOOKUP(D980,POA!$A$3:$AU$103,3,FALSE)</f>
        <v>#N/A</v>
      </c>
      <c r="H980" s="94" t="e">
        <f>+VLOOKUP(D980,POA!$A$3:$AU$103,12,FALSE)</f>
        <v>#N/A</v>
      </c>
      <c r="I980" s="98" t="e">
        <f>+VLOOKUP(D980,POA!$A$3:$AU$103,15,FALSE)</f>
        <v>#N/A</v>
      </c>
      <c r="J980" s="94" t="e">
        <f>+VLOOKUP(D980,POA!$A$3:$AU$103,14,FALSE)</f>
        <v>#N/A</v>
      </c>
      <c r="K980" s="44"/>
      <c r="L980" s="100"/>
      <c r="M980" s="101"/>
      <c r="N980" s="79"/>
      <c r="O980" s="102"/>
    </row>
    <row r="981" spans="1:15" s="20" customFormat="1" ht="15" customHeight="1">
      <c r="A981" s="46"/>
      <c r="B981" s="45"/>
      <c r="C981" s="47"/>
      <c r="D981" s="46"/>
      <c r="E981" s="97" t="e">
        <f>+VLOOKUP(D981,POA!$A$3:$AU$103,7,FALSE)</f>
        <v>#N/A</v>
      </c>
      <c r="F981" s="97" t="e">
        <f>+VLOOKUP(D981,POA!$A$3:$AU$103,9,FALSE)</f>
        <v>#N/A</v>
      </c>
      <c r="G981" s="97" t="e">
        <f>+VLOOKUP(D981,POA!$A$3:$AU$103,3,FALSE)</f>
        <v>#N/A</v>
      </c>
      <c r="H981" s="94" t="e">
        <f>+VLOOKUP(D981,POA!$A$3:$AU$103,12,FALSE)</f>
        <v>#N/A</v>
      </c>
      <c r="I981" s="98" t="e">
        <f>+VLOOKUP(D981,POA!$A$3:$AU$103,15,FALSE)</f>
        <v>#N/A</v>
      </c>
      <c r="J981" s="94" t="e">
        <f>+VLOOKUP(D981,POA!$A$3:$AU$103,14,FALSE)</f>
        <v>#N/A</v>
      </c>
      <c r="K981" s="44"/>
      <c r="L981" s="100"/>
      <c r="M981" s="101"/>
      <c r="N981" s="79"/>
      <c r="O981" s="102"/>
    </row>
    <row r="982" spans="1:15" s="20" customFormat="1" ht="15" customHeight="1">
      <c r="A982" s="46"/>
      <c r="B982" s="45"/>
      <c r="C982" s="47"/>
      <c r="D982" s="46"/>
      <c r="E982" s="97" t="e">
        <f>+VLOOKUP(D982,POA!$A$3:$AU$103,7,FALSE)</f>
        <v>#N/A</v>
      </c>
      <c r="F982" s="97" t="e">
        <f>+VLOOKUP(D982,POA!$A$3:$AU$103,9,FALSE)</f>
        <v>#N/A</v>
      </c>
      <c r="G982" s="97" t="e">
        <f>+VLOOKUP(D982,POA!$A$3:$AU$103,3,FALSE)</f>
        <v>#N/A</v>
      </c>
      <c r="H982" s="94" t="e">
        <f>+VLOOKUP(D982,POA!$A$3:$AU$103,12,FALSE)</f>
        <v>#N/A</v>
      </c>
      <c r="I982" s="98" t="e">
        <f>+VLOOKUP(D982,POA!$A$3:$AU$103,15,FALSE)</f>
        <v>#N/A</v>
      </c>
      <c r="J982" s="94" t="e">
        <f>+VLOOKUP(D982,POA!$A$3:$AU$103,14,FALSE)</f>
        <v>#N/A</v>
      </c>
      <c r="K982" s="44"/>
      <c r="L982" s="100"/>
      <c r="M982" s="101"/>
      <c r="N982" s="79"/>
      <c r="O982" s="102"/>
    </row>
    <row r="983" spans="1:15" s="20" customFormat="1" ht="15" customHeight="1">
      <c r="A983" s="46"/>
      <c r="B983" s="45"/>
      <c r="C983" s="47"/>
      <c r="D983" s="46"/>
      <c r="E983" s="97" t="e">
        <f>+VLOOKUP(D983,POA!$A$3:$AU$103,7,FALSE)</f>
        <v>#N/A</v>
      </c>
      <c r="F983" s="97" t="e">
        <f>+VLOOKUP(D983,POA!$A$3:$AU$103,9,FALSE)</f>
        <v>#N/A</v>
      </c>
      <c r="G983" s="97" t="e">
        <f>+VLOOKUP(D983,POA!$A$3:$AU$103,3,FALSE)</f>
        <v>#N/A</v>
      </c>
      <c r="H983" s="94" t="e">
        <f>+VLOOKUP(D983,POA!$A$3:$AU$103,12,FALSE)</f>
        <v>#N/A</v>
      </c>
      <c r="I983" s="98" t="e">
        <f>+VLOOKUP(D983,POA!$A$3:$AU$103,15,FALSE)</f>
        <v>#N/A</v>
      </c>
      <c r="J983" s="94" t="e">
        <f>+VLOOKUP(D983,POA!$A$3:$AU$103,14,FALSE)</f>
        <v>#N/A</v>
      </c>
      <c r="K983" s="44"/>
      <c r="L983" s="100"/>
      <c r="M983" s="101"/>
      <c r="N983" s="79"/>
      <c r="O983" s="102"/>
    </row>
    <row r="984" spans="1:15" s="20" customFormat="1" ht="15" customHeight="1">
      <c r="A984" s="46"/>
      <c r="B984" s="45"/>
      <c r="C984" s="47"/>
      <c r="D984" s="46"/>
      <c r="E984" s="97" t="e">
        <f>+VLOOKUP(D984,POA!$A$3:$AU$103,7,FALSE)</f>
        <v>#N/A</v>
      </c>
      <c r="F984" s="97" t="e">
        <f>+VLOOKUP(D984,POA!$A$3:$AU$103,9,FALSE)</f>
        <v>#N/A</v>
      </c>
      <c r="G984" s="97" t="e">
        <f>+VLOOKUP(D984,POA!$A$3:$AU$103,3,FALSE)</f>
        <v>#N/A</v>
      </c>
      <c r="H984" s="94" t="e">
        <f>+VLOOKUP(D984,POA!$A$3:$AU$103,12,FALSE)</f>
        <v>#N/A</v>
      </c>
      <c r="I984" s="98" t="e">
        <f>+VLOOKUP(D984,POA!$A$3:$AU$103,15,FALSE)</f>
        <v>#N/A</v>
      </c>
      <c r="J984" s="94" t="e">
        <f>+VLOOKUP(D984,POA!$A$3:$AU$103,14,FALSE)</f>
        <v>#N/A</v>
      </c>
      <c r="K984" s="44"/>
      <c r="L984" s="100"/>
      <c r="M984" s="101"/>
      <c r="N984" s="79"/>
      <c r="O984" s="102"/>
    </row>
    <row r="985" spans="1:15" s="20" customFormat="1" ht="15" customHeight="1">
      <c r="A985" s="46"/>
      <c r="B985" s="45"/>
      <c r="C985" s="47"/>
      <c r="D985" s="46"/>
      <c r="E985" s="97" t="e">
        <f>+VLOOKUP(D985,POA!$A$3:$AU$103,7,FALSE)</f>
        <v>#N/A</v>
      </c>
      <c r="F985" s="97" t="e">
        <f>+VLOOKUP(D985,POA!$A$3:$AU$103,9,FALSE)</f>
        <v>#N/A</v>
      </c>
      <c r="G985" s="97" t="e">
        <f>+VLOOKUP(D985,POA!$A$3:$AU$103,3,FALSE)</f>
        <v>#N/A</v>
      </c>
      <c r="H985" s="94" t="e">
        <f>+VLOOKUP(D985,POA!$A$3:$AU$103,12,FALSE)</f>
        <v>#N/A</v>
      </c>
      <c r="I985" s="98" t="e">
        <f>+VLOOKUP(D985,POA!$A$3:$AU$103,15,FALSE)</f>
        <v>#N/A</v>
      </c>
      <c r="J985" s="94" t="e">
        <f>+VLOOKUP(D985,POA!$A$3:$AU$103,14,FALSE)</f>
        <v>#N/A</v>
      </c>
      <c r="K985" s="44"/>
      <c r="L985" s="100"/>
      <c r="M985" s="101"/>
      <c r="N985" s="79"/>
      <c r="O985" s="102"/>
    </row>
    <row r="986" spans="1:15" s="20" customFormat="1" ht="15" customHeight="1">
      <c r="A986" s="46"/>
      <c r="B986" s="45"/>
      <c r="C986" s="47"/>
      <c r="D986" s="46"/>
      <c r="E986" s="97" t="e">
        <f>+VLOOKUP(D986,POA!$A$3:$AU$103,7,FALSE)</f>
        <v>#N/A</v>
      </c>
      <c r="F986" s="97" t="e">
        <f>+VLOOKUP(D986,POA!$A$3:$AU$103,9,FALSE)</f>
        <v>#N/A</v>
      </c>
      <c r="G986" s="97" t="e">
        <f>+VLOOKUP(D986,POA!$A$3:$AU$103,3,FALSE)</f>
        <v>#N/A</v>
      </c>
      <c r="H986" s="94" t="e">
        <f>+VLOOKUP(D986,POA!$A$3:$AU$103,12,FALSE)</f>
        <v>#N/A</v>
      </c>
      <c r="I986" s="98" t="e">
        <f>+VLOOKUP(D986,POA!$A$3:$AU$103,15,FALSE)</f>
        <v>#N/A</v>
      </c>
      <c r="J986" s="94" t="e">
        <f>+VLOOKUP(D986,POA!$A$3:$AU$103,14,FALSE)</f>
        <v>#N/A</v>
      </c>
      <c r="K986" s="44"/>
      <c r="L986" s="100"/>
      <c r="M986" s="101"/>
      <c r="N986" s="79"/>
      <c r="O986" s="102"/>
    </row>
    <row r="987" spans="1:15" s="20" customFormat="1" ht="15" customHeight="1">
      <c r="A987" s="46"/>
      <c r="B987" s="45"/>
      <c r="C987" s="47"/>
      <c r="D987" s="46"/>
      <c r="E987" s="97" t="e">
        <f>+VLOOKUP(D987,POA!$A$3:$AU$103,7,FALSE)</f>
        <v>#N/A</v>
      </c>
      <c r="F987" s="97" t="e">
        <f>+VLOOKUP(D987,POA!$A$3:$AU$103,9,FALSE)</f>
        <v>#N/A</v>
      </c>
      <c r="G987" s="97" t="e">
        <f>+VLOOKUP(D987,POA!$A$3:$AU$103,3,FALSE)</f>
        <v>#N/A</v>
      </c>
      <c r="H987" s="94" t="e">
        <f>+VLOOKUP(D987,POA!$A$3:$AU$103,12,FALSE)</f>
        <v>#N/A</v>
      </c>
      <c r="I987" s="98" t="e">
        <f>+VLOOKUP(D987,POA!$A$3:$AU$103,15,FALSE)</f>
        <v>#N/A</v>
      </c>
      <c r="J987" s="94" t="e">
        <f>+VLOOKUP(D987,POA!$A$3:$AU$103,14,FALSE)</f>
        <v>#N/A</v>
      </c>
      <c r="K987" s="44"/>
      <c r="L987" s="100"/>
      <c r="M987" s="101"/>
      <c r="N987" s="79"/>
      <c r="O987" s="102"/>
    </row>
    <row r="988" spans="1:15" s="20" customFormat="1" ht="15" customHeight="1">
      <c r="A988" s="46"/>
      <c r="B988" s="45"/>
      <c r="C988" s="47"/>
      <c r="D988" s="46"/>
      <c r="E988" s="97" t="e">
        <f>+VLOOKUP(D988,POA!$A$3:$AU$103,7,FALSE)</f>
        <v>#N/A</v>
      </c>
      <c r="F988" s="97" t="e">
        <f>+VLOOKUP(D988,POA!$A$3:$AU$103,9,FALSE)</f>
        <v>#N/A</v>
      </c>
      <c r="G988" s="97" t="e">
        <f>+VLOOKUP(D988,POA!$A$3:$AU$103,3,FALSE)</f>
        <v>#N/A</v>
      </c>
      <c r="H988" s="94" t="e">
        <f>+VLOOKUP(D988,POA!$A$3:$AU$103,12,FALSE)</f>
        <v>#N/A</v>
      </c>
      <c r="I988" s="98" t="e">
        <f>+VLOOKUP(D988,POA!$A$3:$AU$103,15,FALSE)</f>
        <v>#N/A</v>
      </c>
      <c r="J988" s="94" t="e">
        <f>+VLOOKUP(D988,POA!$A$3:$AU$103,14,FALSE)</f>
        <v>#N/A</v>
      </c>
      <c r="K988" s="44"/>
      <c r="L988" s="100"/>
      <c r="M988" s="101"/>
      <c r="N988" s="79"/>
      <c r="O988" s="102"/>
    </row>
    <row r="989" spans="1:15" s="20" customFormat="1" ht="15" customHeight="1">
      <c r="A989" s="46"/>
      <c r="B989" s="45"/>
      <c r="C989" s="47"/>
      <c r="D989" s="46"/>
      <c r="E989" s="97" t="e">
        <f>+VLOOKUP(D989,POA!$A$3:$AU$103,7,FALSE)</f>
        <v>#N/A</v>
      </c>
      <c r="F989" s="97" t="e">
        <f>+VLOOKUP(D989,POA!$A$3:$AU$103,9,FALSE)</f>
        <v>#N/A</v>
      </c>
      <c r="G989" s="97" t="e">
        <f>+VLOOKUP(D989,POA!$A$3:$AU$103,3,FALSE)</f>
        <v>#N/A</v>
      </c>
      <c r="H989" s="94" t="e">
        <f>+VLOOKUP(D989,POA!$A$3:$AU$103,12,FALSE)</f>
        <v>#N/A</v>
      </c>
      <c r="I989" s="98" t="e">
        <f>+VLOOKUP(D989,POA!$A$3:$AU$103,15,FALSE)</f>
        <v>#N/A</v>
      </c>
      <c r="J989" s="94" t="e">
        <f>+VLOOKUP(D989,POA!$A$3:$AU$103,14,FALSE)</f>
        <v>#N/A</v>
      </c>
      <c r="K989" s="44"/>
      <c r="L989" s="100"/>
      <c r="M989" s="101"/>
      <c r="N989" s="79"/>
      <c r="O989" s="102"/>
    </row>
    <row r="990" spans="1:15" s="20" customFormat="1" ht="15" customHeight="1">
      <c r="A990" s="46"/>
      <c r="B990" s="45"/>
      <c r="C990" s="47"/>
      <c r="D990" s="46"/>
      <c r="E990" s="97" t="e">
        <f>+VLOOKUP(D990,POA!$A$3:$AU$103,7,FALSE)</f>
        <v>#N/A</v>
      </c>
      <c r="F990" s="97" t="e">
        <f>+VLOOKUP(D990,POA!$A$3:$AU$103,9,FALSE)</f>
        <v>#N/A</v>
      </c>
      <c r="G990" s="97" t="e">
        <f>+VLOOKUP(D990,POA!$A$3:$AU$103,3,FALSE)</f>
        <v>#N/A</v>
      </c>
      <c r="H990" s="94" t="e">
        <f>+VLOOKUP(D990,POA!$A$3:$AU$103,12,FALSE)</f>
        <v>#N/A</v>
      </c>
      <c r="I990" s="98" t="e">
        <f>+VLOOKUP(D990,POA!$A$3:$AU$103,15,FALSE)</f>
        <v>#N/A</v>
      </c>
      <c r="J990" s="94" t="e">
        <f>+VLOOKUP(D990,POA!$A$3:$AU$103,14,FALSE)</f>
        <v>#N/A</v>
      </c>
      <c r="K990" s="44"/>
      <c r="L990" s="100"/>
      <c r="M990" s="101"/>
      <c r="N990" s="79"/>
      <c r="O990" s="102"/>
    </row>
    <row r="991" spans="1:15" s="20" customFormat="1" ht="15" customHeight="1">
      <c r="A991" s="46"/>
      <c r="B991" s="45"/>
      <c r="C991" s="47"/>
      <c r="D991" s="46"/>
      <c r="E991" s="97" t="e">
        <f>+VLOOKUP(D991,POA!$A$3:$AU$103,7,FALSE)</f>
        <v>#N/A</v>
      </c>
      <c r="F991" s="97" t="e">
        <f>+VLOOKUP(D991,POA!$A$3:$AU$103,9,FALSE)</f>
        <v>#N/A</v>
      </c>
      <c r="G991" s="97" t="e">
        <f>+VLOOKUP(D991,POA!$A$3:$AU$103,3,FALSE)</f>
        <v>#N/A</v>
      </c>
      <c r="H991" s="94" t="e">
        <f>+VLOOKUP(D991,POA!$A$3:$AU$103,12,FALSE)</f>
        <v>#N/A</v>
      </c>
      <c r="I991" s="98" t="e">
        <f>+VLOOKUP(D991,POA!$A$3:$AU$103,15,FALSE)</f>
        <v>#N/A</v>
      </c>
      <c r="J991" s="94" t="e">
        <f>+VLOOKUP(D991,POA!$A$3:$AU$103,14,FALSE)</f>
        <v>#N/A</v>
      </c>
      <c r="K991" s="44"/>
      <c r="L991" s="100"/>
      <c r="M991" s="101"/>
      <c r="N991" s="79"/>
      <c r="O991" s="102"/>
    </row>
    <row r="992" spans="1:15" s="20" customFormat="1" ht="15" customHeight="1">
      <c r="A992" s="46"/>
      <c r="B992" s="45"/>
      <c r="C992" s="47"/>
      <c r="D992" s="46"/>
      <c r="E992" s="97" t="e">
        <f>+VLOOKUP(D992,POA!$A$3:$AU$103,7,FALSE)</f>
        <v>#N/A</v>
      </c>
      <c r="F992" s="97" t="e">
        <f>+VLOOKUP(D992,POA!$A$3:$AU$103,9,FALSE)</f>
        <v>#N/A</v>
      </c>
      <c r="G992" s="97" t="e">
        <f>+VLOOKUP(D992,POA!$A$3:$AU$103,3,FALSE)</f>
        <v>#N/A</v>
      </c>
      <c r="H992" s="94" t="e">
        <f>+VLOOKUP(D992,POA!$A$3:$AU$103,12,FALSE)</f>
        <v>#N/A</v>
      </c>
      <c r="I992" s="98" t="e">
        <f>+VLOOKUP(D992,POA!$A$3:$AU$103,15,FALSE)</f>
        <v>#N/A</v>
      </c>
      <c r="J992" s="94" t="e">
        <f>+VLOOKUP(D992,POA!$A$3:$AU$103,14,FALSE)</f>
        <v>#N/A</v>
      </c>
      <c r="K992" s="44"/>
      <c r="L992" s="100"/>
      <c r="M992" s="101"/>
      <c r="N992" s="79"/>
      <c r="O992" s="102"/>
    </row>
    <row r="993" spans="1:15" s="20" customFormat="1" ht="15" customHeight="1">
      <c r="A993" s="46"/>
      <c r="B993" s="45"/>
      <c r="C993" s="47"/>
      <c r="D993" s="46"/>
      <c r="E993" s="97" t="e">
        <f>+VLOOKUP(D993,POA!$A$3:$AU$103,7,FALSE)</f>
        <v>#N/A</v>
      </c>
      <c r="F993" s="97" t="e">
        <f>+VLOOKUP(D993,POA!$A$3:$AU$103,9,FALSE)</f>
        <v>#N/A</v>
      </c>
      <c r="G993" s="97" t="e">
        <f>+VLOOKUP(D993,POA!$A$3:$AU$103,3,FALSE)</f>
        <v>#N/A</v>
      </c>
      <c r="H993" s="94" t="e">
        <f>+VLOOKUP(D993,POA!$A$3:$AU$103,12,FALSE)</f>
        <v>#N/A</v>
      </c>
      <c r="I993" s="98" t="e">
        <f>+VLOOKUP(D993,POA!$A$3:$AU$103,15,FALSE)</f>
        <v>#N/A</v>
      </c>
      <c r="J993" s="94" t="e">
        <f>+VLOOKUP(D993,POA!$A$3:$AU$103,14,FALSE)</f>
        <v>#N/A</v>
      </c>
      <c r="K993" s="44"/>
      <c r="L993" s="100"/>
      <c r="M993" s="101"/>
      <c r="N993" s="79"/>
      <c r="O993" s="102"/>
    </row>
    <row r="994" spans="1:15" s="20" customFormat="1" ht="15" customHeight="1">
      <c r="A994" s="46"/>
      <c r="B994" s="45"/>
      <c r="C994" s="47"/>
      <c r="D994" s="46"/>
      <c r="E994" s="97" t="e">
        <f>+VLOOKUP(D994,POA!$A$3:$AU$103,7,FALSE)</f>
        <v>#N/A</v>
      </c>
      <c r="F994" s="97" t="e">
        <f>+VLOOKUP(D994,POA!$A$3:$AU$103,9,FALSE)</f>
        <v>#N/A</v>
      </c>
      <c r="G994" s="97" t="e">
        <f>+VLOOKUP(D994,POA!$A$3:$AU$103,3,FALSE)</f>
        <v>#N/A</v>
      </c>
      <c r="H994" s="94" t="e">
        <f>+VLOOKUP(D994,POA!$A$3:$AU$103,12,FALSE)</f>
        <v>#N/A</v>
      </c>
      <c r="I994" s="98" t="e">
        <f>+VLOOKUP(D994,POA!$A$3:$AU$103,15,FALSE)</f>
        <v>#N/A</v>
      </c>
      <c r="J994" s="94" t="e">
        <f>+VLOOKUP(D994,POA!$A$3:$AU$103,14,FALSE)</f>
        <v>#N/A</v>
      </c>
      <c r="K994" s="44"/>
      <c r="L994" s="100"/>
      <c r="M994" s="101"/>
      <c r="N994" s="79"/>
      <c r="O994" s="102"/>
    </row>
    <row r="995" spans="1:15" s="20" customFormat="1" ht="15" customHeight="1">
      <c r="A995" s="46"/>
      <c r="B995" s="45"/>
      <c r="C995" s="47"/>
      <c r="D995" s="46"/>
      <c r="E995" s="97" t="e">
        <f>+VLOOKUP(D995,POA!$A$3:$AU$103,7,FALSE)</f>
        <v>#N/A</v>
      </c>
      <c r="F995" s="97" t="e">
        <f>+VLOOKUP(D995,POA!$A$3:$AU$103,9,FALSE)</f>
        <v>#N/A</v>
      </c>
      <c r="G995" s="97" t="e">
        <f>+VLOOKUP(D995,POA!$A$3:$AU$103,3,FALSE)</f>
        <v>#N/A</v>
      </c>
      <c r="H995" s="94" t="e">
        <f>+VLOOKUP(D995,POA!$A$3:$AU$103,12,FALSE)</f>
        <v>#N/A</v>
      </c>
      <c r="I995" s="98" t="e">
        <f>+VLOOKUP(D995,POA!$A$3:$AU$103,15,FALSE)</f>
        <v>#N/A</v>
      </c>
      <c r="J995" s="94" t="e">
        <f>+VLOOKUP(D995,POA!$A$3:$AU$103,14,FALSE)</f>
        <v>#N/A</v>
      </c>
      <c r="K995" s="44"/>
      <c r="L995" s="100"/>
      <c r="M995" s="101"/>
      <c r="N995" s="79"/>
      <c r="O995" s="102"/>
    </row>
    <row r="996" spans="1:15" s="20" customFormat="1" ht="15" customHeight="1">
      <c r="A996" s="46"/>
      <c r="B996" s="45"/>
      <c r="C996" s="47"/>
      <c r="D996" s="46"/>
      <c r="E996" s="97" t="e">
        <f>+VLOOKUP(D996,POA!$A$3:$AU$103,7,FALSE)</f>
        <v>#N/A</v>
      </c>
      <c r="F996" s="97" t="e">
        <f>+VLOOKUP(D996,POA!$A$3:$AU$103,9,FALSE)</f>
        <v>#N/A</v>
      </c>
      <c r="G996" s="97" t="e">
        <f>+VLOOKUP(D996,POA!$A$3:$AU$103,3,FALSE)</f>
        <v>#N/A</v>
      </c>
      <c r="H996" s="94" t="e">
        <f>+VLOOKUP(D996,POA!$A$3:$AU$103,12,FALSE)</f>
        <v>#N/A</v>
      </c>
      <c r="I996" s="98" t="e">
        <f>+VLOOKUP(D996,POA!$A$3:$AU$103,15,FALSE)</f>
        <v>#N/A</v>
      </c>
      <c r="J996" s="94" t="e">
        <f>+VLOOKUP(D996,POA!$A$3:$AU$103,14,FALSE)</f>
        <v>#N/A</v>
      </c>
      <c r="K996" s="44"/>
      <c r="L996" s="100"/>
      <c r="M996" s="101"/>
      <c r="N996" s="79"/>
      <c r="O996" s="102"/>
    </row>
    <row r="997" spans="1:15" s="20" customFormat="1" ht="15" customHeight="1">
      <c r="A997" s="46"/>
      <c r="B997" s="45"/>
      <c r="C997" s="47"/>
      <c r="D997" s="46"/>
      <c r="E997" s="97" t="e">
        <f>+VLOOKUP(D997,POA!$A$3:$AU$103,7,FALSE)</f>
        <v>#N/A</v>
      </c>
      <c r="F997" s="97" t="e">
        <f>+VLOOKUP(D997,POA!$A$3:$AU$103,9,FALSE)</f>
        <v>#N/A</v>
      </c>
      <c r="G997" s="97" t="e">
        <f>+VLOOKUP(D997,POA!$A$3:$AU$103,3,FALSE)</f>
        <v>#N/A</v>
      </c>
      <c r="H997" s="94" t="e">
        <f>+VLOOKUP(D997,POA!$A$3:$AU$103,12,FALSE)</f>
        <v>#N/A</v>
      </c>
      <c r="I997" s="98" t="e">
        <f>+VLOOKUP(D997,POA!$A$3:$AU$103,15,FALSE)</f>
        <v>#N/A</v>
      </c>
      <c r="J997" s="94" t="e">
        <f>+VLOOKUP(D997,POA!$A$3:$AU$103,14,FALSE)</f>
        <v>#N/A</v>
      </c>
      <c r="K997" s="44"/>
      <c r="L997" s="100"/>
      <c r="M997" s="101"/>
      <c r="N997" s="79"/>
      <c r="O997" s="102"/>
    </row>
    <row r="998" spans="1:15" s="20" customFormat="1" ht="15" customHeight="1">
      <c r="A998" s="46"/>
      <c r="B998" s="45"/>
      <c r="C998" s="47"/>
      <c r="D998" s="46"/>
      <c r="E998" s="97" t="e">
        <f>+VLOOKUP(D998,POA!$A$3:$AU$103,7,FALSE)</f>
        <v>#N/A</v>
      </c>
      <c r="F998" s="97" t="e">
        <f>+VLOOKUP(D998,POA!$A$3:$AU$103,9,FALSE)</f>
        <v>#N/A</v>
      </c>
      <c r="G998" s="97" t="e">
        <f>+VLOOKUP(D998,POA!$A$3:$AU$103,3,FALSE)</f>
        <v>#N/A</v>
      </c>
      <c r="H998" s="94" t="e">
        <f>+VLOOKUP(D998,POA!$A$3:$AU$103,12,FALSE)</f>
        <v>#N/A</v>
      </c>
      <c r="I998" s="98" t="e">
        <f>+VLOOKUP(D998,POA!$A$3:$AU$103,15,FALSE)</f>
        <v>#N/A</v>
      </c>
      <c r="J998" s="94" t="e">
        <f>+VLOOKUP(D998,POA!$A$3:$AU$103,14,FALSE)</f>
        <v>#N/A</v>
      </c>
      <c r="K998" s="44"/>
      <c r="L998" s="100"/>
      <c r="M998" s="101"/>
      <c r="N998" s="79"/>
      <c r="O998" s="102"/>
    </row>
    <row r="999" spans="1:15" s="20" customFormat="1" ht="15" customHeight="1">
      <c r="A999" s="46"/>
      <c r="B999" s="45"/>
      <c r="C999" s="47"/>
      <c r="D999" s="46"/>
      <c r="E999" s="97" t="e">
        <f>+VLOOKUP(D999,POA!$A$3:$AU$103,7,FALSE)</f>
        <v>#N/A</v>
      </c>
      <c r="F999" s="97" t="e">
        <f>+VLOOKUP(D999,POA!$A$3:$AU$103,9,FALSE)</f>
        <v>#N/A</v>
      </c>
      <c r="G999" s="97" t="e">
        <f>+VLOOKUP(D999,POA!$A$3:$AU$103,3,FALSE)</f>
        <v>#N/A</v>
      </c>
      <c r="H999" s="94" t="e">
        <f>+VLOOKUP(D999,POA!$A$3:$AU$103,12,FALSE)</f>
        <v>#N/A</v>
      </c>
      <c r="I999" s="98" t="e">
        <f>+VLOOKUP(D999,POA!$A$3:$AU$103,15,FALSE)</f>
        <v>#N/A</v>
      </c>
      <c r="J999" s="94" t="e">
        <f>+VLOOKUP(D999,POA!$A$3:$AU$103,14,FALSE)</f>
        <v>#N/A</v>
      </c>
      <c r="K999" s="44"/>
      <c r="L999" s="100"/>
      <c r="M999" s="101"/>
      <c r="N999" s="79"/>
      <c r="O999" s="102"/>
    </row>
    <row r="1000" spans="1:15" s="20" customFormat="1" ht="15" customHeight="1">
      <c r="A1000" s="46"/>
      <c r="B1000" s="45"/>
      <c r="C1000" s="47"/>
      <c r="D1000" s="46"/>
      <c r="E1000" s="97" t="e">
        <f>+VLOOKUP(D1000,POA!$A$3:$AU$103,7,FALSE)</f>
        <v>#N/A</v>
      </c>
      <c r="F1000" s="97" t="e">
        <f>+VLOOKUP(D1000,POA!$A$3:$AU$103,9,FALSE)</f>
        <v>#N/A</v>
      </c>
      <c r="G1000" s="97" t="e">
        <f>+VLOOKUP(D1000,POA!$A$3:$AU$103,3,FALSE)</f>
        <v>#N/A</v>
      </c>
      <c r="H1000" s="94" t="e">
        <f>+VLOOKUP(D1000,POA!$A$3:$AU$103,12,FALSE)</f>
        <v>#N/A</v>
      </c>
      <c r="I1000" s="98" t="e">
        <f>+VLOOKUP(D1000,POA!$A$3:$AU$103,15,FALSE)</f>
        <v>#N/A</v>
      </c>
      <c r="J1000" s="94" t="e">
        <f>+VLOOKUP(D1000,POA!$A$3:$AU$103,14,FALSE)</f>
        <v>#N/A</v>
      </c>
      <c r="K1000" s="44"/>
      <c r="L1000" s="100"/>
      <c r="M1000" s="101"/>
      <c r="N1000" s="79"/>
      <c r="O1000" s="102"/>
    </row>
    <row r="1001" spans="1:15" s="20" customFormat="1" ht="15" customHeight="1">
      <c r="A1001" s="46"/>
      <c r="B1001" s="45"/>
      <c r="C1001" s="47"/>
      <c r="D1001" s="46"/>
      <c r="E1001" s="97" t="e">
        <f>+VLOOKUP(D1001,POA!$A$3:$AU$103,7,FALSE)</f>
        <v>#N/A</v>
      </c>
      <c r="F1001" s="97" t="e">
        <f>+VLOOKUP(D1001,POA!$A$3:$AU$103,9,FALSE)</f>
        <v>#N/A</v>
      </c>
      <c r="G1001" s="97" t="e">
        <f>+VLOOKUP(D1001,POA!$A$3:$AU$103,3,FALSE)</f>
        <v>#N/A</v>
      </c>
      <c r="H1001" s="94" t="e">
        <f>+VLOOKUP(D1001,POA!$A$3:$AU$103,12,FALSE)</f>
        <v>#N/A</v>
      </c>
      <c r="I1001" s="98" t="e">
        <f>+VLOOKUP(D1001,POA!$A$3:$AU$103,15,FALSE)</f>
        <v>#N/A</v>
      </c>
      <c r="J1001" s="94" t="e">
        <f>+VLOOKUP(D1001,POA!$A$3:$AU$103,14,FALSE)</f>
        <v>#N/A</v>
      </c>
      <c r="K1001" s="44"/>
      <c r="L1001" s="100"/>
      <c r="M1001" s="101"/>
      <c r="N1001" s="79"/>
      <c r="O1001" s="102"/>
    </row>
    <row r="1002" spans="1:15" s="20" customFormat="1" ht="15" customHeight="1">
      <c r="A1002" s="46"/>
      <c r="B1002" s="45"/>
      <c r="C1002" s="47"/>
      <c r="D1002" s="46"/>
      <c r="E1002" s="97" t="e">
        <f>+VLOOKUP(D1002,POA!$A$3:$AU$103,7,FALSE)</f>
        <v>#N/A</v>
      </c>
      <c r="F1002" s="97" t="e">
        <f>+VLOOKUP(D1002,POA!$A$3:$AU$103,9,FALSE)</f>
        <v>#N/A</v>
      </c>
      <c r="G1002" s="97" t="e">
        <f>+VLOOKUP(D1002,POA!$A$3:$AU$103,3,FALSE)</f>
        <v>#N/A</v>
      </c>
      <c r="H1002" s="94" t="e">
        <f>+VLOOKUP(D1002,POA!$A$3:$AU$103,12,FALSE)</f>
        <v>#N/A</v>
      </c>
      <c r="I1002" s="98" t="e">
        <f>+VLOOKUP(D1002,POA!$A$3:$AU$103,15,FALSE)</f>
        <v>#N/A</v>
      </c>
      <c r="J1002" s="94" t="e">
        <f>+VLOOKUP(D1002,POA!$A$3:$AU$103,14,FALSE)</f>
        <v>#N/A</v>
      </c>
      <c r="K1002" s="44"/>
      <c r="L1002" s="100"/>
      <c r="M1002" s="101"/>
      <c r="N1002" s="79"/>
      <c r="O1002" s="102"/>
    </row>
    <row r="1003" spans="1:15" s="20" customFormat="1" ht="15" customHeight="1">
      <c r="A1003" s="46"/>
      <c r="B1003" s="45"/>
      <c r="C1003" s="47"/>
      <c r="D1003" s="46"/>
      <c r="E1003" s="97" t="e">
        <f>+VLOOKUP(D1003,POA!$A$3:$AU$103,7,FALSE)</f>
        <v>#N/A</v>
      </c>
      <c r="F1003" s="97" t="e">
        <f>+VLOOKUP(D1003,POA!$A$3:$AU$103,9,FALSE)</f>
        <v>#N/A</v>
      </c>
      <c r="G1003" s="97" t="e">
        <f>+VLOOKUP(D1003,POA!$A$3:$AU$103,3,FALSE)</f>
        <v>#N/A</v>
      </c>
      <c r="H1003" s="94" t="e">
        <f>+VLOOKUP(D1003,POA!$A$3:$AU$103,12,FALSE)</f>
        <v>#N/A</v>
      </c>
      <c r="I1003" s="98" t="e">
        <f>+VLOOKUP(D1003,POA!$A$3:$AU$103,15,FALSE)</f>
        <v>#N/A</v>
      </c>
      <c r="J1003" s="94" t="e">
        <f>+VLOOKUP(D1003,POA!$A$3:$AU$103,14,FALSE)</f>
        <v>#N/A</v>
      </c>
      <c r="K1003" s="44"/>
      <c r="L1003" s="100"/>
      <c r="M1003" s="101"/>
      <c r="N1003" s="79"/>
      <c r="O1003" s="102"/>
    </row>
    <row r="1004" spans="1:15" s="20" customFormat="1" ht="15" customHeight="1">
      <c r="A1004" s="46"/>
      <c r="B1004" s="45"/>
      <c r="C1004" s="47"/>
      <c r="D1004" s="46"/>
      <c r="E1004" s="97" t="e">
        <f>+VLOOKUP(D1004,POA!$A$3:$AU$103,7,FALSE)</f>
        <v>#N/A</v>
      </c>
      <c r="F1004" s="97" t="e">
        <f>+VLOOKUP(D1004,POA!$A$3:$AU$103,9,FALSE)</f>
        <v>#N/A</v>
      </c>
      <c r="G1004" s="97" t="e">
        <f>+VLOOKUP(D1004,POA!$A$3:$AU$103,3,FALSE)</f>
        <v>#N/A</v>
      </c>
      <c r="H1004" s="94" t="e">
        <f>+VLOOKUP(D1004,POA!$A$3:$AU$103,12,FALSE)</f>
        <v>#N/A</v>
      </c>
      <c r="I1004" s="98" t="e">
        <f>+VLOOKUP(D1004,POA!$A$3:$AU$103,15,FALSE)</f>
        <v>#N/A</v>
      </c>
      <c r="J1004" s="94" t="e">
        <f>+VLOOKUP(D1004,POA!$A$3:$AU$103,14,FALSE)</f>
        <v>#N/A</v>
      </c>
      <c r="K1004" s="44"/>
      <c r="L1004" s="100"/>
      <c r="M1004" s="101"/>
      <c r="N1004" s="79"/>
      <c r="O1004" s="102"/>
    </row>
    <row r="1005" spans="1:15" s="20" customFormat="1" ht="15" customHeight="1">
      <c r="A1005" s="46"/>
      <c r="B1005" s="45"/>
      <c r="C1005" s="47"/>
      <c r="D1005" s="46"/>
      <c r="E1005" s="97" t="e">
        <f>+VLOOKUP(D1005,POA!$A$3:$AU$103,7,FALSE)</f>
        <v>#N/A</v>
      </c>
      <c r="F1005" s="97" t="e">
        <f>+VLOOKUP(D1005,POA!$A$3:$AU$103,9,FALSE)</f>
        <v>#N/A</v>
      </c>
      <c r="G1005" s="97" t="e">
        <f>+VLOOKUP(D1005,POA!$A$3:$AU$103,3,FALSE)</f>
        <v>#N/A</v>
      </c>
      <c r="H1005" s="94" t="e">
        <f>+VLOOKUP(D1005,POA!$A$3:$AU$103,12,FALSE)</f>
        <v>#N/A</v>
      </c>
      <c r="I1005" s="98" t="e">
        <f>+VLOOKUP(D1005,POA!$A$3:$AU$103,15,FALSE)</f>
        <v>#N/A</v>
      </c>
      <c r="J1005" s="94" t="e">
        <f>+VLOOKUP(D1005,POA!$A$3:$AU$103,14,FALSE)</f>
        <v>#N/A</v>
      </c>
      <c r="K1005" s="44"/>
      <c r="L1005" s="100"/>
      <c r="M1005" s="101"/>
      <c r="N1005" s="79"/>
      <c r="O1005" s="102"/>
    </row>
    <row r="1006" spans="1:15" s="20" customFormat="1" ht="15" customHeight="1">
      <c r="A1006" s="46"/>
      <c r="B1006" s="45"/>
      <c r="C1006" s="47"/>
      <c r="D1006" s="46"/>
      <c r="E1006" s="97" t="e">
        <f>+VLOOKUP(D1006,POA!$A$3:$AU$103,7,FALSE)</f>
        <v>#N/A</v>
      </c>
      <c r="F1006" s="97" t="e">
        <f>+VLOOKUP(D1006,POA!$A$3:$AU$103,9,FALSE)</f>
        <v>#N/A</v>
      </c>
      <c r="G1006" s="97" t="e">
        <f>+VLOOKUP(D1006,POA!$A$3:$AU$103,3,FALSE)</f>
        <v>#N/A</v>
      </c>
      <c r="H1006" s="94" t="e">
        <f>+VLOOKUP(D1006,POA!$A$3:$AU$103,12,FALSE)</f>
        <v>#N/A</v>
      </c>
      <c r="I1006" s="98" t="e">
        <f>+VLOOKUP(D1006,POA!$A$3:$AU$103,15,FALSE)</f>
        <v>#N/A</v>
      </c>
      <c r="J1006" s="94" t="e">
        <f>+VLOOKUP(D1006,POA!$A$3:$AU$103,14,FALSE)</f>
        <v>#N/A</v>
      </c>
      <c r="K1006" s="44"/>
      <c r="L1006" s="100"/>
      <c r="M1006" s="101"/>
      <c r="N1006" s="79"/>
      <c r="O1006" s="102"/>
    </row>
    <row r="1007" spans="1:15" s="20" customFormat="1" ht="15" customHeight="1">
      <c r="A1007" s="46"/>
      <c r="B1007" s="45"/>
      <c r="C1007" s="47"/>
      <c r="D1007" s="46"/>
      <c r="E1007" s="97" t="e">
        <f>+VLOOKUP(D1007,POA!$A$3:$AU$103,7,FALSE)</f>
        <v>#N/A</v>
      </c>
      <c r="F1007" s="97" t="e">
        <f>+VLOOKUP(D1007,POA!$A$3:$AU$103,9,FALSE)</f>
        <v>#N/A</v>
      </c>
      <c r="G1007" s="97" t="e">
        <f>+VLOOKUP(D1007,POA!$A$3:$AU$103,3,FALSE)</f>
        <v>#N/A</v>
      </c>
      <c r="H1007" s="94" t="e">
        <f>+VLOOKUP(D1007,POA!$A$3:$AU$103,12,FALSE)</f>
        <v>#N/A</v>
      </c>
      <c r="I1007" s="98" t="e">
        <f>+VLOOKUP(D1007,POA!$A$3:$AU$103,15,FALSE)</f>
        <v>#N/A</v>
      </c>
      <c r="J1007" s="94" t="e">
        <f>+VLOOKUP(D1007,POA!$A$3:$AU$103,14,FALSE)</f>
        <v>#N/A</v>
      </c>
      <c r="K1007" s="44"/>
      <c r="L1007" s="100"/>
      <c r="M1007" s="101"/>
      <c r="N1007" s="79"/>
      <c r="O1007" s="102"/>
    </row>
    <row r="1008" spans="1:15" s="20" customFormat="1" ht="15" customHeight="1">
      <c r="A1008" s="46"/>
      <c r="B1008" s="45"/>
      <c r="C1008" s="47"/>
      <c r="D1008" s="46"/>
      <c r="E1008" s="97" t="e">
        <f>+VLOOKUP(D1008,POA!$A$3:$AU$103,7,FALSE)</f>
        <v>#N/A</v>
      </c>
      <c r="F1008" s="97" t="e">
        <f>+VLOOKUP(D1008,POA!$A$3:$AU$103,9,FALSE)</f>
        <v>#N/A</v>
      </c>
      <c r="G1008" s="97" t="e">
        <f>+VLOOKUP(D1008,POA!$A$3:$AU$103,3,FALSE)</f>
        <v>#N/A</v>
      </c>
      <c r="H1008" s="94" t="e">
        <f>+VLOOKUP(D1008,POA!$A$3:$AU$103,12,FALSE)</f>
        <v>#N/A</v>
      </c>
      <c r="I1008" s="98" t="e">
        <f>+VLOOKUP(D1008,POA!$A$3:$AU$103,15,FALSE)</f>
        <v>#N/A</v>
      </c>
      <c r="J1008" s="94" t="e">
        <f>+VLOOKUP(D1008,POA!$A$3:$AU$103,14,FALSE)</f>
        <v>#N/A</v>
      </c>
      <c r="K1008" s="44"/>
      <c r="L1008" s="100"/>
      <c r="M1008" s="101"/>
      <c r="N1008" s="79"/>
      <c r="O1008" s="102"/>
    </row>
    <row r="1009" spans="1:15" s="20" customFormat="1" ht="15" customHeight="1">
      <c r="A1009" s="46"/>
      <c r="B1009" s="45"/>
      <c r="C1009" s="47"/>
      <c r="D1009" s="46"/>
      <c r="E1009" s="97" t="e">
        <f>+VLOOKUP(D1009,POA!$A$3:$AU$103,7,FALSE)</f>
        <v>#N/A</v>
      </c>
      <c r="F1009" s="97" t="e">
        <f>+VLOOKUP(D1009,POA!$A$3:$AU$103,9,FALSE)</f>
        <v>#N/A</v>
      </c>
      <c r="G1009" s="97" t="e">
        <f>+VLOOKUP(D1009,POA!$A$3:$AU$103,3,FALSE)</f>
        <v>#N/A</v>
      </c>
      <c r="H1009" s="94" t="e">
        <f>+VLOOKUP(D1009,POA!$A$3:$AU$103,12,FALSE)</f>
        <v>#N/A</v>
      </c>
      <c r="I1009" s="98" t="e">
        <f>+VLOOKUP(D1009,POA!$A$3:$AU$103,15,FALSE)</f>
        <v>#N/A</v>
      </c>
      <c r="J1009" s="94" t="e">
        <f>+VLOOKUP(D1009,POA!$A$3:$AU$103,14,FALSE)</f>
        <v>#N/A</v>
      </c>
      <c r="K1009" s="44"/>
      <c r="L1009" s="100"/>
      <c r="M1009" s="101"/>
      <c r="N1009" s="79"/>
      <c r="O1009" s="102"/>
    </row>
    <row r="1010" spans="1:15" s="20" customFormat="1" ht="15" customHeight="1">
      <c r="A1010" s="46"/>
      <c r="B1010" s="45"/>
      <c r="C1010" s="47"/>
      <c r="D1010" s="46"/>
      <c r="E1010" s="97" t="e">
        <f>+VLOOKUP(D1010,POA!$A$3:$AU$103,7,FALSE)</f>
        <v>#N/A</v>
      </c>
      <c r="F1010" s="97" t="e">
        <f>+VLOOKUP(D1010,POA!$A$3:$AU$103,9,FALSE)</f>
        <v>#N/A</v>
      </c>
      <c r="G1010" s="97" t="e">
        <f>+VLOOKUP(D1010,POA!$A$3:$AU$103,3,FALSE)</f>
        <v>#N/A</v>
      </c>
      <c r="H1010" s="94" t="e">
        <f>+VLOOKUP(D1010,POA!$A$3:$AU$103,12,FALSE)</f>
        <v>#N/A</v>
      </c>
      <c r="I1010" s="98" t="e">
        <f>+VLOOKUP(D1010,POA!$A$3:$AU$103,15,FALSE)</f>
        <v>#N/A</v>
      </c>
      <c r="J1010" s="94" t="e">
        <f>+VLOOKUP(D1010,POA!$A$3:$AU$103,14,FALSE)</f>
        <v>#N/A</v>
      </c>
      <c r="K1010" s="44"/>
      <c r="L1010" s="100"/>
      <c r="M1010" s="101"/>
      <c r="N1010" s="79"/>
      <c r="O1010" s="102"/>
    </row>
    <row r="1011" spans="1:15" s="20" customFormat="1" ht="15" customHeight="1">
      <c r="A1011" s="46"/>
      <c r="B1011" s="45"/>
      <c r="C1011" s="47"/>
      <c r="D1011" s="46"/>
      <c r="E1011" s="97" t="e">
        <f>+VLOOKUP(D1011,POA!$A$3:$AU$103,7,FALSE)</f>
        <v>#N/A</v>
      </c>
      <c r="F1011" s="97" t="e">
        <f>+VLOOKUP(D1011,POA!$A$3:$AU$103,9,FALSE)</f>
        <v>#N/A</v>
      </c>
      <c r="G1011" s="97" t="e">
        <f>+VLOOKUP(D1011,POA!$A$3:$AU$103,3,FALSE)</f>
        <v>#N/A</v>
      </c>
      <c r="H1011" s="94" t="e">
        <f>+VLOOKUP(D1011,POA!$A$3:$AU$103,12,FALSE)</f>
        <v>#N/A</v>
      </c>
      <c r="I1011" s="98" t="e">
        <f>+VLOOKUP(D1011,POA!$A$3:$AU$103,15,FALSE)</f>
        <v>#N/A</v>
      </c>
      <c r="J1011" s="94" t="e">
        <f>+VLOOKUP(D1011,POA!$A$3:$AU$103,14,FALSE)</f>
        <v>#N/A</v>
      </c>
      <c r="K1011" s="44"/>
      <c r="L1011" s="100"/>
      <c r="M1011" s="101"/>
      <c r="N1011" s="79"/>
      <c r="O1011" s="102"/>
    </row>
    <row r="1012" spans="1:15" s="20" customFormat="1" ht="15" customHeight="1">
      <c r="A1012" s="46"/>
      <c r="B1012" s="45"/>
      <c r="C1012" s="47"/>
      <c r="D1012" s="46"/>
      <c r="E1012" s="97" t="e">
        <f>+VLOOKUP(D1012,POA!$A$3:$AU$103,7,FALSE)</f>
        <v>#N/A</v>
      </c>
      <c r="F1012" s="97" t="e">
        <f>+VLOOKUP(D1012,POA!$A$3:$AU$103,9,FALSE)</f>
        <v>#N/A</v>
      </c>
      <c r="G1012" s="97" t="e">
        <f>+VLOOKUP(D1012,POA!$A$3:$AU$103,3,FALSE)</f>
        <v>#N/A</v>
      </c>
      <c r="H1012" s="94" t="e">
        <f>+VLOOKUP(D1012,POA!$A$3:$AU$103,12,FALSE)</f>
        <v>#N/A</v>
      </c>
      <c r="I1012" s="98" t="e">
        <f>+VLOOKUP(D1012,POA!$A$3:$AU$103,15,FALSE)</f>
        <v>#N/A</v>
      </c>
      <c r="J1012" s="94" t="e">
        <f>+VLOOKUP(D1012,POA!$A$3:$AU$103,14,FALSE)</f>
        <v>#N/A</v>
      </c>
      <c r="K1012" s="44"/>
      <c r="L1012" s="100"/>
      <c r="M1012" s="101"/>
      <c r="N1012" s="79"/>
      <c r="O1012" s="102"/>
    </row>
    <row r="1013" spans="1:15" s="20" customFormat="1" ht="15" customHeight="1">
      <c r="A1013" s="46"/>
      <c r="B1013" s="45"/>
      <c r="C1013" s="47"/>
      <c r="D1013" s="46"/>
      <c r="E1013" s="97" t="e">
        <f>+VLOOKUP(D1013,POA!$A$3:$AU$103,7,FALSE)</f>
        <v>#N/A</v>
      </c>
      <c r="F1013" s="97" t="e">
        <f>+VLOOKUP(D1013,POA!$A$3:$AU$103,9,FALSE)</f>
        <v>#N/A</v>
      </c>
      <c r="G1013" s="97" t="e">
        <f>+VLOOKUP(D1013,POA!$A$3:$AU$103,3,FALSE)</f>
        <v>#N/A</v>
      </c>
      <c r="H1013" s="94" t="e">
        <f>+VLOOKUP(D1013,POA!$A$3:$AU$103,12,FALSE)</f>
        <v>#N/A</v>
      </c>
      <c r="I1013" s="98" t="e">
        <f>+VLOOKUP(D1013,POA!$A$3:$AU$103,15,FALSE)</f>
        <v>#N/A</v>
      </c>
      <c r="J1013" s="94" t="e">
        <f>+VLOOKUP(D1013,POA!$A$3:$AU$103,14,FALSE)</f>
        <v>#N/A</v>
      </c>
      <c r="K1013" s="44"/>
      <c r="L1013" s="100"/>
      <c r="M1013" s="101"/>
      <c r="N1013" s="79"/>
      <c r="O1013" s="102"/>
    </row>
    <row r="1014" spans="1:15" s="20" customFormat="1" ht="15" customHeight="1">
      <c r="A1014" s="46"/>
      <c r="B1014" s="45"/>
      <c r="C1014" s="47"/>
      <c r="D1014" s="46"/>
      <c r="E1014" s="97" t="e">
        <f>+VLOOKUP(D1014,POA!$A$3:$AU$103,7,FALSE)</f>
        <v>#N/A</v>
      </c>
      <c r="F1014" s="97" t="e">
        <f>+VLOOKUP(D1014,POA!$A$3:$AU$103,9,FALSE)</f>
        <v>#N/A</v>
      </c>
      <c r="G1014" s="97" t="e">
        <f>+VLOOKUP(D1014,POA!$A$3:$AU$103,3,FALSE)</f>
        <v>#N/A</v>
      </c>
      <c r="H1014" s="94" t="e">
        <f>+VLOOKUP(D1014,POA!$A$3:$AU$103,12,FALSE)</f>
        <v>#N/A</v>
      </c>
      <c r="I1014" s="98" t="e">
        <f>+VLOOKUP(D1014,POA!$A$3:$AU$103,15,FALSE)</f>
        <v>#N/A</v>
      </c>
      <c r="J1014" s="94" t="e">
        <f>+VLOOKUP(D1014,POA!$A$3:$AU$103,14,FALSE)</f>
        <v>#N/A</v>
      </c>
      <c r="K1014" s="44"/>
      <c r="L1014" s="100"/>
      <c r="M1014" s="101"/>
      <c r="N1014" s="79"/>
      <c r="O1014" s="102"/>
    </row>
    <row r="1015" spans="1:15" s="20" customFormat="1" ht="15" customHeight="1">
      <c r="A1015" s="46"/>
      <c r="B1015" s="45"/>
      <c r="C1015" s="47"/>
      <c r="D1015" s="46"/>
      <c r="E1015" s="97" t="e">
        <f>+VLOOKUP(D1015,POA!$A$3:$AU$103,7,FALSE)</f>
        <v>#N/A</v>
      </c>
      <c r="F1015" s="97" t="e">
        <f>+VLOOKUP(D1015,POA!$A$3:$AU$103,9,FALSE)</f>
        <v>#N/A</v>
      </c>
      <c r="G1015" s="97" t="e">
        <f>+VLOOKUP(D1015,POA!$A$3:$AU$103,3,FALSE)</f>
        <v>#N/A</v>
      </c>
      <c r="H1015" s="94" t="e">
        <f>+VLOOKUP(D1015,POA!$A$3:$AU$103,12,FALSE)</f>
        <v>#N/A</v>
      </c>
      <c r="I1015" s="98" t="e">
        <f>+VLOOKUP(D1015,POA!$A$3:$AU$103,15,FALSE)</f>
        <v>#N/A</v>
      </c>
      <c r="J1015" s="94" t="e">
        <f>+VLOOKUP(D1015,POA!$A$3:$AU$103,14,FALSE)</f>
        <v>#N/A</v>
      </c>
      <c r="K1015" s="44"/>
      <c r="L1015" s="100"/>
      <c r="M1015" s="101"/>
      <c r="N1015" s="79"/>
      <c r="O1015" s="102"/>
    </row>
    <row r="1016" spans="1:15" s="20" customFormat="1" ht="15" customHeight="1">
      <c r="A1016" s="46"/>
      <c r="B1016" s="45"/>
      <c r="C1016" s="47"/>
      <c r="D1016" s="46"/>
      <c r="E1016" s="97" t="e">
        <f>+VLOOKUP(D1016,POA!$A$3:$AU$103,7,FALSE)</f>
        <v>#N/A</v>
      </c>
      <c r="F1016" s="97" t="e">
        <f>+VLOOKUP(D1016,POA!$A$3:$AU$103,9,FALSE)</f>
        <v>#N/A</v>
      </c>
      <c r="G1016" s="97" t="e">
        <f>+VLOOKUP(D1016,POA!$A$3:$AU$103,3,FALSE)</f>
        <v>#N/A</v>
      </c>
      <c r="H1016" s="94" t="e">
        <f>+VLOOKUP(D1016,POA!$A$3:$AU$103,12,FALSE)</f>
        <v>#N/A</v>
      </c>
      <c r="I1016" s="98" t="e">
        <f>+VLOOKUP(D1016,POA!$A$3:$AU$103,15,FALSE)</f>
        <v>#N/A</v>
      </c>
      <c r="J1016" s="94" t="e">
        <f>+VLOOKUP(D1016,POA!$A$3:$AU$103,14,FALSE)</f>
        <v>#N/A</v>
      </c>
      <c r="K1016" s="44"/>
      <c r="L1016" s="100"/>
      <c r="M1016" s="101"/>
      <c r="N1016" s="79"/>
      <c r="O1016" s="102"/>
    </row>
    <row r="1017" spans="1:15" s="20" customFormat="1" ht="15" customHeight="1">
      <c r="A1017" s="46"/>
      <c r="B1017" s="45"/>
      <c r="C1017" s="47"/>
      <c r="D1017" s="46"/>
      <c r="E1017" s="97" t="e">
        <f>+VLOOKUP(D1017,POA!$A$3:$AU$103,7,FALSE)</f>
        <v>#N/A</v>
      </c>
      <c r="F1017" s="97" t="e">
        <f>+VLOOKUP(D1017,POA!$A$3:$AU$103,9,FALSE)</f>
        <v>#N/A</v>
      </c>
      <c r="G1017" s="97" t="e">
        <f>+VLOOKUP(D1017,POA!$A$3:$AU$103,3,FALSE)</f>
        <v>#N/A</v>
      </c>
      <c r="H1017" s="94" t="e">
        <f>+VLOOKUP(D1017,POA!$A$3:$AU$103,12,FALSE)</f>
        <v>#N/A</v>
      </c>
      <c r="I1017" s="98" t="e">
        <f>+VLOOKUP(D1017,POA!$A$3:$AU$103,15,FALSE)</f>
        <v>#N/A</v>
      </c>
      <c r="J1017" s="94" t="e">
        <f>+VLOOKUP(D1017,POA!$A$3:$AU$103,14,FALSE)</f>
        <v>#N/A</v>
      </c>
      <c r="K1017" s="44"/>
      <c r="L1017" s="100"/>
      <c r="M1017" s="101"/>
      <c r="N1017" s="79"/>
      <c r="O1017" s="102"/>
    </row>
    <row r="1018" spans="1:15" s="20" customFormat="1" ht="15" customHeight="1">
      <c r="A1018" s="46"/>
      <c r="B1018" s="45"/>
      <c r="C1018" s="47"/>
      <c r="D1018" s="46"/>
      <c r="E1018" s="97" t="e">
        <f>+VLOOKUP(D1018,POA!$A$3:$AU$103,7,FALSE)</f>
        <v>#N/A</v>
      </c>
      <c r="F1018" s="97" t="e">
        <f>+VLOOKUP(D1018,POA!$A$3:$AU$103,9,FALSE)</f>
        <v>#N/A</v>
      </c>
      <c r="G1018" s="97" t="e">
        <f>+VLOOKUP(D1018,POA!$A$3:$AU$103,3,FALSE)</f>
        <v>#N/A</v>
      </c>
      <c r="H1018" s="94" t="e">
        <f>+VLOOKUP(D1018,POA!$A$3:$AU$103,12,FALSE)</f>
        <v>#N/A</v>
      </c>
      <c r="I1018" s="98" t="e">
        <f>+VLOOKUP(D1018,POA!$A$3:$AU$103,15,FALSE)</f>
        <v>#N/A</v>
      </c>
      <c r="J1018" s="94" t="e">
        <f>+VLOOKUP(D1018,POA!$A$3:$AU$103,14,FALSE)</f>
        <v>#N/A</v>
      </c>
      <c r="K1018" s="44"/>
      <c r="L1018" s="100"/>
      <c r="M1018" s="101"/>
      <c r="N1018" s="79"/>
      <c r="O1018" s="102"/>
    </row>
    <row r="1019" spans="1:15" s="20" customFormat="1" ht="15" customHeight="1">
      <c r="A1019" s="46"/>
      <c r="B1019" s="45"/>
      <c r="C1019" s="47"/>
      <c r="D1019" s="46"/>
      <c r="E1019" s="97" t="e">
        <f>+VLOOKUP(D1019,POA!$A$3:$AU$103,7,FALSE)</f>
        <v>#N/A</v>
      </c>
      <c r="F1019" s="97" t="e">
        <f>+VLOOKUP(D1019,POA!$A$3:$AU$103,9,FALSE)</f>
        <v>#N/A</v>
      </c>
      <c r="G1019" s="97" t="e">
        <f>+VLOOKUP(D1019,POA!$A$3:$AU$103,3,FALSE)</f>
        <v>#N/A</v>
      </c>
      <c r="H1019" s="94" t="e">
        <f>+VLOOKUP(D1019,POA!$A$3:$AU$103,12,FALSE)</f>
        <v>#N/A</v>
      </c>
      <c r="I1019" s="98" t="e">
        <f>+VLOOKUP(D1019,POA!$A$3:$AU$103,15,FALSE)</f>
        <v>#N/A</v>
      </c>
      <c r="J1019" s="94" t="e">
        <f>+VLOOKUP(D1019,POA!$A$3:$AU$103,14,FALSE)</f>
        <v>#N/A</v>
      </c>
      <c r="K1019" s="44"/>
      <c r="L1019" s="100"/>
      <c r="M1019" s="101"/>
      <c r="N1019" s="79"/>
      <c r="O1019" s="102"/>
    </row>
    <row r="1020" spans="1:15" s="20" customFormat="1" ht="15" customHeight="1">
      <c r="A1020" s="46"/>
      <c r="B1020" s="45"/>
      <c r="C1020" s="47"/>
      <c r="D1020" s="46"/>
      <c r="E1020" s="97" t="e">
        <f>+VLOOKUP(D1020,POA!$A$3:$AU$103,7,FALSE)</f>
        <v>#N/A</v>
      </c>
      <c r="F1020" s="97" t="e">
        <f>+VLOOKUP(D1020,POA!$A$3:$AU$103,9,FALSE)</f>
        <v>#N/A</v>
      </c>
      <c r="G1020" s="97" t="e">
        <f>+VLOOKUP(D1020,POA!$A$3:$AU$103,3,FALSE)</f>
        <v>#N/A</v>
      </c>
      <c r="H1020" s="94" t="e">
        <f>+VLOOKUP(D1020,POA!$A$3:$AU$103,12,FALSE)</f>
        <v>#N/A</v>
      </c>
      <c r="I1020" s="98" t="e">
        <f>+VLOOKUP(D1020,POA!$A$3:$AU$103,15,FALSE)</f>
        <v>#N/A</v>
      </c>
      <c r="J1020" s="94" t="e">
        <f>+VLOOKUP(D1020,POA!$A$3:$AU$103,14,FALSE)</f>
        <v>#N/A</v>
      </c>
      <c r="K1020" s="44"/>
      <c r="L1020" s="100"/>
      <c r="M1020" s="101"/>
      <c r="N1020" s="79"/>
      <c r="O1020" s="102"/>
    </row>
    <row r="1021" spans="1:15" s="20" customFormat="1" ht="15" customHeight="1">
      <c r="A1021" s="46"/>
      <c r="B1021" s="45"/>
      <c r="C1021" s="47"/>
      <c r="D1021" s="46"/>
      <c r="E1021" s="97" t="e">
        <f>+VLOOKUP(D1021,POA!$A$3:$AU$103,7,FALSE)</f>
        <v>#N/A</v>
      </c>
      <c r="F1021" s="97" t="e">
        <f>+VLOOKUP(D1021,POA!$A$3:$AU$103,9,FALSE)</f>
        <v>#N/A</v>
      </c>
      <c r="G1021" s="97" t="e">
        <f>+VLOOKUP(D1021,POA!$A$3:$AU$103,3,FALSE)</f>
        <v>#N/A</v>
      </c>
      <c r="H1021" s="94" t="e">
        <f>+VLOOKUP(D1021,POA!$A$3:$AU$103,12,FALSE)</f>
        <v>#N/A</v>
      </c>
      <c r="I1021" s="98" t="e">
        <f>+VLOOKUP(D1021,POA!$A$3:$AU$103,15,FALSE)</f>
        <v>#N/A</v>
      </c>
      <c r="J1021" s="94" t="e">
        <f>+VLOOKUP(D1021,POA!$A$3:$AU$103,14,FALSE)</f>
        <v>#N/A</v>
      </c>
      <c r="K1021" s="44"/>
      <c r="L1021" s="100"/>
      <c r="M1021" s="101"/>
      <c r="N1021" s="79"/>
      <c r="O1021" s="102"/>
    </row>
    <row r="1022" spans="1:15" s="20" customFormat="1" ht="15" customHeight="1">
      <c r="A1022" s="46"/>
      <c r="B1022" s="45"/>
      <c r="C1022" s="47"/>
      <c r="D1022" s="46"/>
      <c r="E1022" s="97" t="e">
        <f>+VLOOKUP(D1022,POA!$A$3:$AU$103,7,FALSE)</f>
        <v>#N/A</v>
      </c>
      <c r="F1022" s="97" t="e">
        <f>+VLOOKUP(D1022,POA!$A$3:$AU$103,9,FALSE)</f>
        <v>#N/A</v>
      </c>
      <c r="G1022" s="97" t="e">
        <f>+VLOOKUP(D1022,POA!$A$3:$AU$103,3,FALSE)</f>
        <v>#N/A</v>
      </c>
      <c r="H1022" s="94" t="e">
        <f>+VLOOKUP(D1022,POA!$A$3:$AU$103,12,FALSE)</f>
        <v>#N/A</v>
      </c>
      <c r="I1022" s="98" t="e">
        <f>+VLOOKUP(D1022,POA!$A$3:$AU$103,15,FALSE)</f>
        <v>#N/A</v>
      </c>
      <c r="J1022" s="94" t="e">
        <f>+VLOOKUP(D1022,POA!$A$3:$AU$103,14,FALSE)</f>
        <v>#N/A</v>
      </c>
      <c r="K1022" s="44"/>
      <c r="L1022" s="100"/>
      <c r="M1022" s="101"/>
      <c r="N1022" s="79"/>
      <c r="O1022" s="102"/>
    </row>
    <row r="1023" spans="1:15" s="20" customFormat="1" ht="15" customHeight="1">
      <c r="A1023" s="46"/>
      <c r="B1023" s="45"/>
      <c r="C1023" s="47"/>
      <c r="D1023" s="46"/>
      <c r="E1023" s="97" t="e">
        <f>+VLOOKUP(D1023,POA!$A$3:$AU$103,7,FALSE)</f>
        <v>#N/A</v>
      </c>
      <c r="F1023" s="97" t="e">
        <f>+VLOOKUP(D1023,POA!$A$3:$AU$103,9,FALSE)</f>
        <v>#N/A</v>
      </c>
      <c r="G1023" s="97" t="e">
        <f>+VLOOKUP(D1023,POA!$A$3:$AU$103,3,FALSE)</f>
        <v>#N/A</v>
      </c>
      <c r="H1023" s="94" t="e">
        <f>+VLOOKUP(D1023,POA!$A$3:$AU$103,12,FALSE)</f>
        <v>#N/A</v>
      </c>
      <c r="I1023" s="98" t="e">
        <f>+VLOOKUP(D1023,POA!$A$3:$AU$103,15,FALSE)</f>
        <v>#N/A</v>
      </c>
      <c r="J1023" s="94" t="e">
        <f>+VLOOKUP(D1023,POA!$A$3:$AU$103,14,FALSE)</f>
        <v>#N/A</v>
      </c>
      <c r="K1023" s="44"/>
      <c r="L1023" s="100"/>
      <c r="M1023" s="101"/>
      <c r="N1023" s="79"/>
      <c r="O1023" s="102"/>
    </row>
    <row r="1024" spans="1:15" s="21" customFormat="1" ht="15" customHeight="1">
      <c r="A1024" s="46"/>
      <c r="B1024" s="105"/>
      <c r="C1024" s="107"/>
      <c r="D1024" s="103"/>
      <c r="E1024" s="83" t="e">
        <f>+VLOOKUP(D1024,POA!$A$3:$AU$103,7,FALSE)</f>
        <v>#N/A</v>
      </c>
      <c r="F1024" s="83" t="e">
        <f>+VLOOKUP(D1024,POA!$A$3:$AU$103,9,FALSE)</f>
        <v>#N/A</v>
      </c>
      <c r="G1024" s="97" t="e">
        <f>+VLOOKUP(D1024,POA!$A$3:$AU$103,3,FALSE)</f>
        <v>#N/A</v>
      </c>
      <c r="H1024" s="22" t="e">
        <f>+VLOOKUP(D1024,POA!$A$3:$AU$103,12,FALSE)</f>
        <v>#N/A</v>
      </c>
      <c r="I1024" s="98" t="e">
        <f>+VLOOKUP(D1024,POA!$A$3:$AU$103,15,FALSE)</f>
        <v>#N/A</v>
      </c>
      <c r="J1024" s="94" t="e">
        <f>+VLOOKUP(D1024,POA!$A$3:$AU$103,14,FALSE)</f>
        <v>#N/A</v>
      </c>
      <c r="K1024" s="104"/>
      <c r="L1024" s="100"/>
      <c r="M1024" s="101"/>
      <c r="N1024" s="79"/>
      <c r="O1024" s="106"/>
    </row>
    <row r="1025" spans="1:15" s="21" customFormat="1" ht="15" customHeight="1">
      <c r="A1025" s="46"/>
      <c r="B1025" s="105"/>
      <c r="C1025" s="107"/>
      <c r="D1025" s="103"/>
      <c r="E1025" s="83" t="e">
        <f>+VLOOKUP(D1025,POA!$A$3:$AU$103,7,FALSE)</f>
        <v>#N/A</v>
      </c>
      <c r="F1025" s="83" t="e">
        <f>+VLOOKUP(D1025,POA!$A$3:$AU$103,9,FALSE)</f>
        <v>#N/A</v>
      </c>
      <c r="G1025" s="97" t="e">
        <f>+VLOOKUP(D1025,POA!$A$3:$AU$103,3,FALSE)</f>
        <v>#N/A</v>
      </c>
      <c r="H1025" s="22" t="e">
        <f>+VLOOKUP(D1025,POA!$A$3:$AU$103,12,FALSE)</f>
        <v>#N/A</v>
      </c>
      <c r="I1025" s="98" t="e">
        <f>+VLOOKUP(D1025,POA!$A$3:$AU$103,15,FALSE)</f>
        <v>#N/A</v>
      </c>
      <c r="J1025" s="94" t="e">
        <f>+VLOOKUP(D1025,POA!$A$3:$AU$103,14,FALSE)</f>
        <v>#N/A</v>
      </c>
      <c r="K1025" s="104"/>
      <c r="L1025" s="100"/>
      <c r="M1025" s="101"/>
      <c r="N1025" s="79"/>
      <c r="O1025" s="106"/>
    </row>
    <row r="1026" spans="1:15" s="20" customFormat="1" ht="15" customHeight="1">
      <c r="A1026" s="46"/>
      <c r="B1026" s="105"/>
      <c r="C1026" s="107"/>
      <c r="D1026" s="46"/>
      <c r="E1026" s="97" t="e">
        <f>+VLOOKUP(D1026,POA!$A$3:$AU$103,7,FALSE)</f>
        <v>#N/A</v>
      </c>
      <c r="F1026" s="97" t="e">
        <f>+VLOOKUP(D1026,POA!$A$3:$AU$103,9,FALSE)</f>
        <v>#N/A</v>
      </c>
      <c r="G1026" s="97" t="e">
        <f>+VLOOKUP(D1026,POA!$A$3:$AU$103,3,FALSE)</f>
        <v>#N/A</v>
      </c>
      <c r="H1026" s="94" t="e">
        <f>+VLOOKUP(D1026,POA!$A$3:$AU$103,12,FALSE)</f>
        <v>#N/A</v>
      </c>
      <c r="I1026" s="98" t="e">
        <f>+VLOOKUP(D1026,POA!$A$3:$AU$103,15,FALSE)</f>
        <v>#N/A</v>
      </c>
      <c r="J1026" s="94" t="e">
        <f>+VLOOKUP(D1026,POA!$A$3:$AU$103,14,FALSE)</f>
        <v>#N/A</v>
      </c>
      <c r="K1026" s="44"/>
      <c r="L1026" s="100"/>
      <c r="M1026" s="101"/>
      <c r="N1026" s="79"/>
      <c r="O1026" s="102"/>
    </row>
    <row r="1027" spans="1:15" s="20" customFormat="1" ht="15" customHeight="1">
      <c r="A1027" s="46"/>
      <c r="B1027" s="105"/>
      <c r="C1027" s="107"/>
      <c r="D1027" s="46"/>
      <c r="E1027" s="97" t="e">
        <f>+VLOOKUP(D1027,POA!$A$3:$AU$103,7,FALSE)</f>
        <v>#N/A</v>
      </c>
      <c r="F1027" s="97" t="e">
        <f>+VLOOKUP(D1027,POA!$A$3:$AU$103,9,FALSE)</f>
        <v>#N/A</v>
      </c>
      <c r="G1027" s="97" t="e">
        <f>+VLOOKUP(D1027,POA!$A$3:$AU$103,3,FALSE)</f>
        <v>#N/A</v>
      </c>
      <c r="H1027" s="94" t="e">
        <f>+VLOOKUP(D1027,POA!$A$3:$AU$103,12,FALSE)</f>
        <v>#N/A</v>
      </c>
      <c r="I1027" s="98" t="e">
        <f>+VLOOKUP(D1027,POA!$A$3:$AU$103,15,FALSE)</f>
        <v>#N/A</v>
      </c>
      <c r="J1027" s="94" t="e">
        <f>+VLOOKUP(D1027,POA!$A$3:$AU$103,14,FALSE)</f>
        <v>#N/A</v>
      </c>
      <c r="K1027" s="44"/>
      <c r="L1027" s="100"/>
      <c r="M1027" s="101"/>
      <c r="N1027" s="79"/>
      <c r="O1027" s="102"/>
    </row>
    <row r="1028" spans="1:15" s="20" customFormat="1" ht="15" customHeight="1">
      <c r="A1028" s="46"/>
      <c r="B1028" s="105"/>
      <c r="C1028" s="107"/>
      <c r="D1028" s="46"/>
      <c r="E1028" s="97" t="e">
        <f>+VLOOKUP(D1028,POA!$A$3:$AU$103,7,FALSE)</f>
        <v>#N/A</v>
      </c>
      <c r="F1028" s="97" t="e">
        <f>+VLOOKUP(D1028,POA!$A$3:$AU$103,9,FALSE)</f>
        <v>#N/A</v>
      </c>
      <c r="G1028" s="97" t="e">
        <f>+VLOOKUP(D1028,POA!$A$3:$AU$103,3,FALSE)</f>
        <v>#N/A</v>
      </c>
      <c r="H1028" s="94" t="e">
        <f>+VLOOKUP(D1028,POA!$A$3:$AU$103,12,FALSE)</f>
        <v>#N/A</v>
      </c>
      <c r="I1028" s="98" t="e">
        <f>+VLOOKUP(D1028,POA!$A$3:$AU$103,15,FALSE)</f>
        <v>#N/A</v>
      </c>
      <c r="J1028" s="94" t="e">
        <f>+VLOOKUP(D1028,POA!$A$3:$AU$103,14,FALSE)</f>
        <v>#N/A</v>
      </c>
      <c r="K1028" s="44"/>
      <c r="L1028" s="100"/>
      <c r="M1028" s="101"/>
      <c r="N1028" s="79"/>
      <c r="O1028" s="102"/>
    </row>
    <row r="1029" spans="1:15" s="20" customFormat="1" ht="15" customHeight="1">
      <c r="A1029" s="46"/>
      <c r="B1029" s="105"/>
      <c r="C1029" s="107"/>
      <c r="D1029" s="46"/>
      <c r="E1029" s="97" t="e">
        <f>+VLOOKUP(D1029,POA!$A$3:$AU$103,7,FALSE)</f>
        <v>#N/A</v>
      </c>
      <c r="F1029" s="97" t="e">
        <f>+VLOOKUP(D1029,POA!$A$3:$AU$103,9,FALSE)</f>
        <v>#N/A</v>
      </c>
      <c r="G1029" s="97" t="e">
        <f>+VLOOKUP(D1029,POA!$A$3:$AU$103,3,FALSE)</f>
        <v>#N/A</v>
      </c>
      <c r="H1029" s="94" t="e">
        <f>+VLOOKUP(D1029,POA!$A$3:$AU$103,12,FALSE)</f>
        <v>#N/A</v>
      </c>
      <c r="I1029" s="98" t="e">
        <f>+VLOOKUP(D1029,POA!$A$3:$AU$103,15,FALSE)</f>
        <v>#N/A</v>
      </c>
      <c r="J1029" s="94" t="e">
        <f>+VLOOKUP(D1029,POA!$A$3:$AU$103,14,FALSE)</f>
        <v>#N/A</v>
      </c>
      <c r="K1029" s="44"/>
      <c r="L1029" s="100"/>
      <c r="M1029" s="101"/>
      <c r="N1029" s="79"/>
      <c r="O1029" s="102"/>
    </row>
    <row r="1030" spans="1:15" s="20" customFormat="1" ht="15" customHeight="1">
      <c r="A1030" s="46"/>
      <c r="B1030" s="105"/>
      <c r="C1030" s="107"/>
      <c r="D1030" s="46"/>
      <c r="E1030" s="97" t="e">
        <f>+VLOOKUP(D1030,POA!$A$3:$AU$103,7,FALSE)</f>
        <v>#N/A</v>
      </c>
      <c r="F1030" s="97" t="e">
        <f>+VLOOKUP(D1030,POA!$A$3:$AU$103,9,FALSE)</f>
        <v>#N/A</v>
      </c>
      <c r="G1030" s="97" t="e">
        <f>+VLOOKUP(D1030,POA!$A$3:$AU$103,3,FALSE)</f>
        <v>#N/A</v>
      </c>
      <c r="H1030" s="94" t="e">
        <f>+VLOOKUP(D1030,POA!$A$3:$AU$103,12,FALSE)</f>
        <v>#N/A</v>
      </c>
      <c r="I1030" s="98" t="e">
        <f>+VLOOKUP(D1030,POA!$A$3:$AU$103,15,FALSE)</f>
        <v>#N/A</v>
      </c>
      <c r="J1030" s="94" t="e">
        <f>+VLOOKUP(D1030,POA!$A$3:$AU$103,14,FALSE)</f>
        <v>#N/A</v>
      </c>
      <c r="K1030" s="44"/>
      <c r="L1030" s="100"/>
      <c r="M1030" s="101"/>
      <c r="N1030" s="79"/>
      <c r="O1030" s="102"/>
    </row>
    <row r="1031" spans="1:15" s="20" customFormat="1" ht="15" customHeight="1">
      <c r="A1031" s="46"/>
      <c r="B1031" s="105"/>
      <c r="C1031" s="107"/>
      <c r="D1031" s="46"/>
      <c r="E1031" s="97" t="e">
        <f>+VLOOKUP(D1031,POA!$A$3:$AU$103,7,FALSE)</f>
        <v>#N/A</v>
      </c>
      <c r="F1031" s="97" t="e">
        <f>+VLOOKUP(D1031,POA!$A$3:$AU$103,9,FALSE)</f>
        <v>#N/A</v>
      </c>
      <c r="G1031" s="97" t="e">
        <f>+VLOOKUP(D1031,POA!$A$3:$AU$103,3,FALSE)</f>
        <v>#N/A</v>
      </c>
      <c r="H1031" s="94" t="e">
        <f>+VLOOKUP(D1031,POA!$A$3:$AU$103,12,FALSE)</f>
        <v>#N/A</v>
      </c>
      <c r="I1031" s="98" t="e">
        <f>+VLOOKUP(D1031,POA!$A$3:$AU$103,15,FALSE)</f>
        <v>#N/A</v>
      </c>
      <c r="J1031" s="94" t="e">
        <f>+VLOOKUP(D1031,POA!$A$3:$AU$103,14,FALSE)</f>
        <v>#N/A</v>
      </c>
      <c r="K1031" s="44"/>
      <c r="L1031" s="100"/>
      <c r="M1031" s="101"/>
      <c r="N1031" s="79"/>
      <c r="O1031" s="102"/>
    </row>
    <row r="1032" spans="1:15" s="20" customFormat="1" ht="15" customHeight="1">
      <c r="A1032" s="46"/>
      <c r="B1032" s="105"/>
      <c r="C1032" s="107"/>
      <c r="D1032" s="46"/>
      <c r="E1032" s="97" t="e">
        <f>+VLOOKUP(D1032,POA!$A$3:$AU$103,7,FALSE)</f>
        <v>#N/A</v>
      </c>
      <c r="F1032" s="97" t="e">
        <f>+VLOOKUP(D1032,POA!$A$3:$AU$103,9,FALSE)</f>
        <v>#N/A</v>
      </c>
      <c r="G1032" s="97" t="e">
        <f>+VLOOKUP(D1032,POA!$A$3:$AU$103,3,FALSE)</f>
        <v>#N/A</v>
      </c>
      <c r="H1032" s="94" t="e">
        <f>+VLOOKUP(D1032,POA!$A$3:$AU$103,12,FALSE)</f>
        <v>#N/A</v>
      </c>
      <c r="I1032" s="98" t="e">
        <f>+VLOOKUP(D1032,POA!$A$3:$AU$103,15,FALSE)</f>
        <v>#N/A</v>
      </c>
      <c r="J1032" s="94" t="e">
        <f>+VLOOKUP(D1032,POA!$A$3:$AU$103,14,FALSE)</f>
        <v>#N/A</v>
      </c>
      <c r="K1032" s="44"/>
      <c r="L1032" s="100"/>
      <c r="M1032" s="101"/>
      <c r="N1032" s="79"/>
      <c r="O1032" s="102"/>
    </row>
    <row r="1033" spans="1:15" s="20" customFormat="1" ht="15" customHeight="1">
      <c r="A1033" s="46"/>
      <c r="B1033" s="105"/>
      <c r="C1033" s="107"/>
      <c r="D1033" s="46"/>
      <c r="E1033" s="97" t="e">
        <f>+VLOOKUP(D1033,POA!$A$3:$AU$103,7,FALSE)</f>
        <v>#N/A</v>
      </c>
      <c r="F1033" s="97" t="e">
        <f>+VLOOKUP(D1033,POA!$A$3:$AU$103,9,FALSE)</f>
        <v>#N/A</v>
      </c>
      <c r="G1033" s="97" t="e">
        <f>+VLOOKUP(D1033,POA!$A$3:$AU$103,3,FALSE)</f>
        <v>#N/A</v>
      </c>
      <c r="H1033" s="94" t="e">
        <f>+VLOOKUP(D1033,POA!$A$3:$AU$103,12,FALSE)</f>
        <v>#N/A</v>
      </c>
      <c r="I1033" s="98" t="e">
        <f>+VLOOKUP(D1033,POA!$A$3:$AU$103,15,FALSE)</f>
        <v>#N/A</v>
      </c>
      <c r="J1033" s="94" t="e">
        <f>+VLOOKUP(D1033,POA!$A$3:$AU$103,14,FALSE)</f>
        <v>#N/A</v>
      </c>
      <c r="K1033" s="44"/>
      <c r="L1033" s="100"/>
      <c r="M1033" s="101"/>
      <c r="N1033" s="79"/>
      <c r="O1033" s="102"/>
    </row>
    <row r="1034" spans="1:15" s="20" customFormat="1" ht="15" customHeight="1">
      <c r="A1034" s="46"/>
      <c r="B1034" s="105"/>
      <c r="C1034" s="107"/>
      <c r="D1034" s="46"/>
      <c r="E1034" s="97" t="e">
        <f>+VLOOKUP(D1034,POA!$A$3:$AU$103,7,FALSE)</f>
        <v>#N/A</v>
      </c>
      <c r="F1034" s="97" t="e">
        <f>+VLOOKUP(D1034,POA!$A$3:$AU$103,9,FALSE)</f>
        <v>#N/A</v>
      </c>
      <c r="G1034" s="97" t="e">
        <f>+VLOOKUP(D1034,POA!$A$3:$AU$103,3,FALSE)</f>
        <v>#N/A</v>
      </c>
      <c r="H1034" s="94" t="e">
        <f>+VLOOKUP(D1034,POA!$A$3:$AU$103,12,FALSE)</f>
        <v>#N/A</v>
      </c>
      <c r="I1034" s="98" t="e">
        <f>+VLOOKUP(D1034,POA!$A$3:$AU$103,15,FALSE)</f>
        <v>#N/A</v>
      </c>
      <c r="J1034" s="94" t="e">
        <f>+VLOOKUP(D1034,POA!$A$3:$AU$103,14,FALSE)</f>
        <v>#N/A</v>
      </c>
      <c r="K1034" s="44"/>
      <c r="L1034" s="100"/>
      <c r="M1034" s="101"/>
      <c r="N1034" s="79"/>
      <c r="O1034" s="102"/>
    </row>
    <row r="1035" spans="1:15" s="20" customFormat="1" ht="15" customHeight="1">
      <c r="A1035" s="46"/>
      <c r="B1035" s="105"/>
      <c r="C1035" s="107"/>
      <c r="D1035" s="46"/>
      <c r="E1035" s="97" t="e">
        <f>+VLOOKUP(D1035,POA!$A$3:$AU$103,7,FALSE)</f>
        <v>#N/A</v>
      </c>
      <c r="F1035" s="97" t="e">
        <f>+VLOOKUP(D1035,POA!$A$3:$AU$103,9,FALSE)</f>
        <v>#N/A</v>
      </c>
      <c r="G1035" s="97" t="e">
        <f>+VLOOKUP(D1035,POA!$A$3:$AU$103,3,FALSE)</f>
        <v>#N/A</v>
      </c>
      <c r="H1035" s="94" t="e">
        <f>+VLOOKUP(D1035,POA!$A$3:$AU$103,12,FALSE)</f>
        <v>#N/A</v>
      </c>
      <c r="I1035" s="98" t="e">
        <f>+VLOOKUP(D1035,POA!$A$3:$AU$103,15,FALSE)</f>
        <v>#N/A</v>
      </c>
      <c r="J1035" s="94" t="e">
        <f>+VLOOKUP(D1035,POA!$A$3:$AU$103,14,FALSE)</f>
        <v>#N/A</v>
      </c>
      <c r="K1035" s="44"/>
      <c r="L1035" s="100"/>
      <c r="M1035" s="101"/>
      <c r="N1035" s="79"/>
      <c r="O1035" s="102"/>
    </row>
    <row r="1036" spans="1:15" s="20" customFormat="1" ht="15" customHeight="1">
      <c r="A1036" s="46"/>
      <c r="B1036" s="45"/>
      <c r="C1036" s="47"/>
      <c r="D1036" s="46"/>
      <c r="E1036" s="97" t="e">
        <f>+VLOOKUP(D1036,POA!$A$3:$AU$103,7,FALSE)</f>
        <v>#N/A</v>
      </c>
      <c r="F1036" s="97" t="e">
        <f>+VLOOKUP(D1036,POA!$A$3:$AU$103,9,FALSE)</f>
        <v>#N/A</v>
      </c>
      <c r="G1036" s="97" t="e">
        <f>+VLOOKUP(D1036,POA!$A$3:$AU$103,3,FALSE)</f>
        <v>#N/A</v>
      </c>
      <c r="H1036" s="94" t="e">
        <f>+VLOOKUP(D1036,POA!$A$3:$AU$103,12,FALSE)</f>
        <v>#N/A</v>
      </c>
      <c r="I1036" s="98" t="e">
        <f>+VLOOKUP(D1036,POA!$A$3:$AU$103,15,FALSE)</f>
        <v>#N/A</v>
      </c>
      <c r="J1036" s="94" t="e">
        <f>+VLOOKUP(D1036,POA!$A$3:$AU$103,14,FALSE)</f>
        <v>#N/A</v>
      </c>
      <c r="K1036" s="44"/>
      <c r="L1036" s="100"/>
      <c r="M1036" s="101"/>
      <c r="N1036" s="79"/>
      <c r="O1036" s="102"/>
    </row>
    <row r="1037" spans="1:15" s="20" customFormat="1" ht="15" customHeight="1">
      <c r="A1037" s="46"/>
      <c r="B1037" s="45"/>
      <c r="C1037" s="47"/>
      <c r="D1037" s="46"/>
      <c r="E1037" s="97" t="e">
        <f>+VLOOKUP(D1037,POA!$A$3:$AU$103,7,FALSE)</f>
        <v>#N/A</v>
      </c>
      <c r="F1037" s="97" t="e">
        <f>+VLOOKUP(D1037,POA!$A$3:$AU$103,9,FALSE)</f>
        <v>#N/A</v>
      </c>
      <c r="G1037" s="97" t="e">
        <f>+VLOOKUP(D1037,POA!$A$3:$AU$103,3,FALSE)</f>
        <v>#N/A</v>
      </c>
      <c r="H1037" s="94" t="e">
        <f>+VLOOKUP(D1037,POA!$A$3:$AU$103,12,FALSE)</f>
        <v>#N/A</v>
      </c>
      <c r="I1037" s="98" t="e">
        <f>+VLOOKUP(D1037,POA!$A$3:$AU$103,15,FALSE)</f>
        <v>#N/A</v>
      </c>
      <c r="J1037" s="94" t="e">
        <f>+VLOOKUP(D1037,POA!$A$3:$AU$103,14,FALSE)</f>
        <v>#N/A</v>
      </c>
      <c r="K1037" s="44"/>
      <c r="L1037" s="100"/>
      <c r="M1037" s="101"/>
      <c r="N1037" s="79"/>
      <c r="O1037" s="102"/>
    </row>
    <row r="1038" spans="1:15" s="20" customFormat="1" ht="15" customHeight="1">
      <c r="A1038" s="46"/>
      <c r="B1038" s="45"/>
      <c r="C1038" s="47"/>
      <c r="D1038" s="46"/>
      <c r="E1038" s="97" t="e">
        <f>+VLOOKUP(D1038,POA!$A$3:$AU$103,7,FALSE)</f>
        <v>#N/A</v>
      </c>
      <c r="F1038" s="97" t="e">
        <f>+VLOOKUP(D1038,POA!$A$3:$AU$103,9,FALSE)</f>
        <v>#N/A</v>
      </c>
      <c r="G1038" s="97" t="e">
        <f>+VLOOKUP(D1038,POA!$A$3:$AU$103,3,FALSE)</f>
        <v>#N/A</v>
      </c>
      <c r="H1038" s="94" t="e">
        <f>+VLOOKUP(D1038,POA!$A$3:$AU$103,12,FALSE)</f>
        <v>#N/A</v>
      </c>
      <c r="I1038" s="98" t="e">
        <f>+VLOOKUP(D1038,POA!$A$3:$AU$103,15,FALSE)</f>
        <v>#N/A</v>
      </c>
      <c r="J1038" s="94" t="e">
        <f>+VLOOKUP(D1038,POA!$A$3:$AU$103,14,FALSE)</f>
        <v>#N/A</v>
      </c>
      <c r="K1038" s="44"/>
      <c r="L1038" s="100"/>
      <c r="M1038" s="101"/>
      <c r="N1038" s="79"/>
      <c r="O1038" s="102"/>
    </row>
    <row r="1039" spans="1:15" s="20" customFormat="1" ht="15" customHeight="1">
      <c r="A1039" s="46"/>
      <c r="B1039" s="45"/>
      <c r="C1039" s="47"/>
      <c r="D1039" s="46"/>
      <c r="E1039" s="97" t="e">
        <f>+VLOOKUP(D1039,POA!$A$3:$AU$103,7,FALSE)</f>
        <v>#N/A</v>
      </c>
      <c r="F1039" s="97" t="e">
        <f>+VLOOKUP(D1039,POA!$A$3:$AU$103,9,FALSE)</f>
        <v>#N/A</v>
      </c>
      <c r="G1039" s="97" t="e">
        <f>+VLOOKUP(D1039,POA!$A$3:$AU$103,3,FALSE)</f>
        <v>#N/A</v>
      </c>
      <c r="H1039" s="94" t="e">
        <f>+VLOOKUP(D1039,POA!$A$3:$AU$103,12,FALSE)</f>
        <v>#N/A</v>
      </c>
      <c r="I1039" s="98" t="e">
        <f>+VLOOKUP(D1039,POA!$A$3:$AU$103,15,FALSE)</f>
        <v>#N/A</v>
      </c>
      <c r="J1039" s="94" t="e">
        <f>+VLOOKUP(D1039,POA!$A$3:$AU$103,14,FALSE)</f>
        <v>#N/A</v>
      </c>
      <c r="K1039" s="44"/>
      <c r="L1039" s="100"/>
      <c r="M1039" s="101"/>
      <c r="N1039" s="79"/>
      <c r="O1039" s="102"/>
    </row>
    <row r="1040" spans="1:15" s="20" customFormat="1" ht="15" customHeight="1">
      <c r="A1040" s="46"/>
      <c r="B1040" s="45"/>
      <c r="C1040" s="47"/>
      <c r="D1040" s="46"/>
      <c r="E1040" s="97" t="e">
        <f>+VLOOKUP(D1040,POA!$A$3:$AU$103,7,FALSE)</f>
        <v>#N/A</v>
      </c>
      <c r="F1040" s="97" t="e">
        <f>+VLOOKUP(D1040,POA!$A$3:$AU$103,9,FALSE)</f>
        <v>#N/A</v>
      </c>
      <c r="G1040" s="97" t="e">
        <f>+VLOOKUP(D1040,POA!$A$3:$AU$103,3,FALSE)</f>
        <v>#N/A</v>
      </c>
      <c r="H1040" s="94" t="e">
        <f>+VLOOKUP(D1040,POA!$A$3:$AU$103,12,FALSE)</f>
        <v>#N/A</v>
      </c>
      <c r="I1040" s="98" t="e">
        <f>+VLOOKUP(D1040,POA!$A$3:$AU$103,15,FALSE)</f>
        <v>#N/A</v>
      </c>
      <c r="J1040" s="94" t="e">
        <f>+VLOOKUP(D1040,POA!$A$3:$AU$103,14,FALSE)</f>
        <v>#N/A</v>
      </c>
      <c r="K1040" s="44"/>
      <c r="L1040" s="100"/>
      <c r="M1040" s="101"/>
      <c r="N1040" s="79"/>
      <c r="O1040" s="102"/>
    </row>
    <row r="1041" spans="1:15" s="20" customFormat="1" ht="15" customHeight="1">
      <c r="A1041" s="46"/>
      <c r="B1041" s="45"/>
      <c r="C1041" s="47"/>
      <c r="D1041" s="46"/>
      <c r="E1041" s="97" t="e">
        <f>+VLOOKUP(D1041,POA!$A$3:$AU$103,7,FALSE)</f>
        <v>#N/A</v>
      </c>
      <c r="F1041" s="97" t="e">
        <f>+VLOOKUP(D1041,POA!$A$3:$AU$103,9,FALSE)</f>
        <v>#N/A</v>
      </c>
      <c r="G1041" s="97" t="e">
        <f>+VLOOKUP(D1041,POA!$A$3:$AU$103,3,FALSE)</f>
        <v>#N/A</v>
      </c>
      <c r="H1041" s="94" t="e">
        <f>+VLOOKUP(D1041,POA!$A$3:$AU$103,12,FALSE)</f>
        <v>#N/A</v>
      </c>
      <c r="I1041" s="98" t="e">
        <f>+VLOOKUP(D1041,POA!$A$3:$AU$103,15,FALSE)</f>
        <v>#N/A</v>
      </c>
      <c r="J1041" s="94" t="e">
        <f>+VLOOKUP(D1041,POA!$A$3:$AU$103,14,FALSE)</f>
        <v>#N/A</v>
      </c>
      <c r="K1041" s="44"/>
      <c r="L1041" s="100"/>
      <c r="M1041" s="101"/>
      <c r="N1041" s="79"/>
      <c r="O1041" s="102"/>
    </row>
    <row r="1042" spans="1:15" s="20" customFormat="1" ht="15" customHeight="1">
      <c r="A1042" s="46"/>
      <c r="B1042" s="45"/>
      <c r="C1042" s="47"/>
      <c r="D1042" s="46"/>
      <c r="E1042" s="97" t="e">
        <f>+VLOOKUP(D1042,POA!$A$3:$AU$103,7,FALSE)</f>
        <v>#N/A</v>
      </c>
      <c r="F1042" s="97" t="e">
        <f>+VLOOKUP(D1042,POA!$A$3:$AU$103,9,FALSE)</f>
        <v>#N/A</v>
      </c>
      <c r="G1042" s="97" t="e">
        <f>+VLOOKUP(D1042,POA!$A$3:$AU$103,3,FALSE)</f>
        <v>#N/A</v>
      </c>
      <c r="H1042" s="94" t="e">
        <f>+VLOOKUP(D1042,POA!$A$3:$AU$103,12,FALSE)</f>
        <v>#N/A</v>
      </c>
      <c r="I1042" s="98" t="e">
        <f>+VLOOKUP(D1042,POA!$A$3:$AU$103,15,FALSE)</f>
        <v>#N/A</v>
      </c>
      <c r="J1042" s="94" t="e">
        <f>+VLOOKUP(D1042,POA!$A$3:$AU$103,14,FALSE)</f>
        <v>#N/A</v>
      </c>
      <c r="K1042" s="44"/>
      <c r="L1042" s="100"/>
      <c r="M1042" s="101"/>
      <c r="N1042" s="79"/>
      <c r="O1042" s="102"/>
    </row>
    <row r="1043" spans="1:15" s="20" customFormat="1" ht="15" customHeight="1">
      <c r="A1043" s="46"/>
      <c r="B1043" s="45"/>
      <c r="C1043" s="47"/>
      <c r="D1043" s="46"/>
      <c r="E1043" s="97" t="e">
        <f>+VLOOKUP(D1043,POA!$A$3:$AU$103,7,FALSE)</f>
        <v>#N/A</v>
      </c>
      <c r="F1043" s="97" t="e">
        <f>+VLOOKUP(D1043,POA!$A$3:$AU$103,9,FALSE)</f>
        <v>#N/A</v>
      </c>
      <c r="G1043" s="97" t="e">
        <f>+VLOOKUP(D1043,POA!$A$3:$AU$103,3,FALSE)</f>
        <v>#N/A</v>
      </c>
      <c r="H1043" s="94" t="e">
        <f>+VLOOKUP(D1043,POA!$A$3:$AU$103,12,FALSE)</f>
        <v>#N/A</v>
      </c>
      <c r="I1043" s="98" t="e">
        <f>+VLOOKUP(D1043,POA!$A$3:$AU$103,15,FALSE)</f>
        <v>#N/A</v>
      </c>
      <c r="J1043" s="94" t="e">
        <f>+VLOOKUP(D1043,POA!$A$3:$AU$103,14,FALSE)</f>
        <v>#N/A</v>
      </c>
      <c r="K1043" s="44"/>
      <c r="L1043" s="100"/>
      <c r="M1043" s="101"/>
      <c r="N1043" s="79"/>
      <c r="O1043" s="102"/>
    </row>
    <row r="1044" spans="1:15" s="20" customFormat="1" ht="15" customHeight="1">
      <c r="A1044" s="46"/>
      <c r="B1044" s="45"/>
      <c r="C1044" s="47"/>
      <c r="D1044" s="46"/>
      <c r="E1044" s="97" t="e">
        <f>+VLOOKUP(D1044,POA!$A$3:$AU$103,7,FALSE)</f>
        <v>#N/A</v>
      </c>
      <c r="F1044" s="97" t="e">
        <f>+VLOOKUP(D1044,POA!$A$3:$AU$103,9,FALSE)</f>
        <v>#N/A</v>
      </c>
      <c r="G1044" s="97" t="e">
        <f>+VLOOKUP(D1044,POA!$A$3:$AU$103,3,FALSE)</f>
        <v>#N/A</v>
      </c>
      <c r="H1044" s="94" t="e">
        <f>+VLOOKUP(D1044,POA!$A$3:$AU$103,12,FALSE)</f>
        <v>#N/A</v>
      </c>
      <c r="I1044" s="98" t="e">
        <f>+VLOOKUP(D1044,POA!$A$3:$AU$103,15,FALSE)</f>
        <v>#N/A</v>
      </c>
      <c r="J1044" s="94" t="e">
        <f>+VLOOKUP(D1044,POA!$A$3:$AU$103,14,FALSE)</f>
        <v>#N/A</v>
      </c>
      <c r="K1044" s="44"/>
      <c r="L1044" s="100"/>
      <c r="M1044" s="101"/>
      <c r="N1044" s="79"/>
      <c r="O1044" s="102"/>
    </row>
    <row r="1045" spans="1:15" s="20" customFormat="1" ht="15" customHeight="1">
      <c r="A1045" s="46"/>
      <c r="B1045" s="45"/>
      <c r="C1045" s="47"/>
      <c r="D1045" s="46"/>
      <c r="E1045" s="97" t="e">
        <f>+VLOOKUP(D1045,POA!$A$3:$AU$103,7,FALSE)</f>
        <v>#N/A</v>
      </c>
      <c r="F1045" s="97" t="e">
        <f>+VLOOKUP(D1045,POA!$A$3:$AU$103,9,FALSE)</f>
        <v>#N/A</v>
      </c>
      <c r="G1045" s="97" t="e">
        <f>+VLOOKUP(D1045,POA!$A$3:$AU$103,3,FALSE)</f>
        <v>#N/A</v>
      </c>
      <c r="H1045" s="94" t="e">
        <f>+VLOOKUP(D1045,POA!$A$3:$AU$103,12,FALSE)</f>
        <v>#N/A</v>
      </c>
      <c r="I1045" s="98" t="e">
        <f>+VLOOKUP(D1045,POA!$A$3:$AU$103,15,FALSE)</f>
        <v>#N/A</v>
      </c>
      <c r="J1045" s="94" t="e">
        <f>+VLOOKUP(D1045,POA!$A$3:$AU$103,14,FALSE)</f>
        <v>#N/A</v>
      </c>
      <c r="K1045" s="44"/>
      <c r="L1045" s="100"/>
      <c r="M1045" s="101"/>
      <c r="N1045" s="79"/>
      <c r="O1045" s="102"/>
    </row>
    <row r="1046" spans="1:15" s="20" customFormat="1" ht="15" customHeight="1">
      <c r="A1046" s="46"/>
      <c r="B1046" s="45"/>
      <c r="C1046" s="47"/>
      <c r="D1046" s="46"/>
      <c r="E1046" s="97" t="e">
        <f>+VLOOKUP(D1046,POA!$A$3:$AU$103,7,FALSE)</f>
        <v>#N/A</v>
      </c>
      <c r="F1046" s="97" t="e">
        <f>+VLOOKUP(D1046,POA!$A$3:$AU$103,9,FALSE)</f>
        <v>#N/A</v>
      </c>
      <c r="G1046" s="97" t="e">
        <f>+VLOOKUP(D1046,POA!$A$3:$AU$103,3,FALSE)</f>
        <v>#N/A</v>
      </c>
      <c r="H1046" s="94" t="e">
        <f>+VLOOKUP(D1046,POA!$A$3:$AU$103,12,FALSE)</f>
        <v>#N/A</v>
      </c>
      <c r="I1046" s="98" t="e">
        <f>+VLOOKUP(D1046,POA!$A$3:$AU$103,15,FALSE)</f>
        <v>#N/A</v>
      </c>
      <c r="J1046" s="94" t="e">
        <f>+VLOOKUP(D1046,POA!$A$3:$AU$103,14,FALSE)</f>
        <v>#N/A</v>
      </c>
      <c r="K1046" s="44"/>
      <c r="L1046" s="100"/>
      <c r="M1046" s="101"/>
      <c r="N1046" s="79"/>
      <c r="O1046" s="102"/>
    </row>
    <row r="1047" spans="1:15" s="20" customFormat="1" ht="15" customHeight="1">
      <c r="A1047" s="46"/>
      <c r="B1047" s="45"/>
      <c r="C1047" s="47"/>
      <c r="D1047" s="46"/>
      <c r="E1047" s="97" t="e">
        <f>+VLOOKUP(D1047,POA!$A$3:$AU$103,7,FALSE)</f>
        <v>#N/A</v>
      </c>
      <c r="F1047" s="97" t="e">
        <f>+VLOOKUP(D1047,POA!$A$3:$AU$103,9,FALSE)</f>
        <v>#N/A</v>
      </c>
      <c r="G1047" s="97" t="e">
        <f>+VLOOKUP(D1047,POA!$A$3:$AU$103,3,FALSE)</f>
        <v>#N/A</v>
      </c>
      <c r="H1047" s="94" t="e">
        <f>+VLOOKUP(D1047,POA!$A$3:$AU$103,12,FALSE)</f>
        <v>#N/A</v>
      </c>
      <c r="I1047" s="98" t="e">
        <f>+VLOOKUP(D1047,POA!$A$3:$AU$103,15,FALSE)</f>
        <v>#N/A</v>
      </c>
      <c r="J1047" s="94" t="e">
        <f>+VLOOKUP(D1047,POA!$A$3:$AU$103,14,FALSE)</f>
        <v>#N/A</v>
      </c>
      <c r="K1047" s="44"/>
      <c r="L1047" s="100"/>
      <c r="M1047" s="101"/>
      <c r="N1047" s="79"/>
      <c r="O1047" s="102"/>
    </row>
    <row r="1048" spans="1:15" s="20" customFormat="1" ht="15" customHeight="1">
      <c r="A1048" s="46"/>
      <c r="B1048" s="45"/>
      <c r="C1048" s="47"/>
      <c r="D1048" s="46"/>
      <c r="E1048" s="97" t="e">
        <f>+VLOOKUP(D1048,POA!$A$3:$AU$103,7,FALSE)</f>
        <v>#N/A</v>
      </c>
      <c r="F1048" s="97" t="e">
        <f>+VLOOKUP(D1048,POA!$A$3:$AU$103,9,FALSE)</f>
        <v>#N/A</v>
      </c>
      <c r="G1048" s="97" t="e">
        <f>+VLOOKUP(D1048,POA!$A$3:$AU$103,3,FALSE)</f>
        <v>#N/A</v>
      </c>
      <c r="H1048" s="94" t="e">
        <f>+VLOOKUP(D1048,POA!$A$3:$AU$103,12,FALSE)</f>
        <v>#N/A</v>
      </c>
      <c r="I1048" s="98" t="e">
        <f>+VLOOKUP(D1048,POA!$A$3:$AU$103,15,FALSE)</f>
        <v>#N/A</v>
      </c>
      <c r="J1048" s="94" t="e">
        <f>+VLOOKUP(D1048,POA!$A$3:$AU$103,14,FALSE)</f>
        <v>#N/A</v>
      </c>
      <c r="K1048" s="44"/>
      <c r="L1048" s="100"/>
      <c r="M1048" s="101"/>
      <c r="N1048" s="79"/>
      <c r="O1048" s="102"/>
    </row>
    <row r="1049" spans="1:15" s="20" customFormat="1" ht="15" customHeight="1">
      <c r="A1049" s="46"/>
      <c r="B1049" s="45"/>
      <c r="C1049" s="47"/>
      <c r="D1049" s="46"/>
      <c r="E1049" s="97" t="e">
        <f>+VLOOKUP(D1049,POA!$A$3:$AU$103,7,FALSE)</f>
        <v>#N/A</v>
      </c>
      <c r="F1049" s="97" t="e">
        <f>+VLOOKUP(D1049,POA!$A$3:$AU$103,9,FALSE)</f>
        <v>#N/A</v>
      </c>
      <c r="G1049" s="97" t="e">
        <f>+VLOOKUP(D1049,POA!$A$3:$AU$103,3,FALSE)</f>
        <v>#N/A</v>
      </c>
      <c r="H1049" s="94" t="e">
        <f>+VLOOKUP(D1049,POA!$A$3:$AU$103,12,FALSE)</f>
        <v>#N/A</v>
      </c>
      <c r="I1049" s="98" t="e">
        <f>+VLOOKUP(D1049,POA!$A$3:$AU$103,15,FALSE)</f>
        <v>#N/A</v>
      </c>
      <c r="J1049" s="94" t="e">
        <f>+VLOOKUP(D1049,POA!$A$3:$AU$103,14,FALSE)</f>
        <v>#N/A</v>
      </c>
      <c r="K1049" s="44"/>
      <c r="L1049" s="100"/>
      <c r="M1049" s="101"/>
      <c r="N1049" s="79"/>
      <c r="O1049" s="102"/>
    </row>
    <row r="1050" spans="1:15" s="20" customFormat="1" ht="15" customHeight="1">
      <c r="A1050" s="46"/>
      <c r="B1050" s="45"/>
      <c r="C1050" s="47"/>
      <c r="D1050" s="46"/>
      <c r="E1050" s="97" t="e">
        <f>+VLOOKUP(D1050,POA!$A$3:$AU$103,7,FALSE)</f>
        <v>#N/A</v>
      </c>
      <c r="F1050" s="97" t="e">
        <f>+VLOOKUP(D1050,POA!$A$3:$AU$103,9,FALSE)</f>
        <v>#N/A</v>
      </c>
      <c r="G1050" s="97" t="e">
        <f>+VLOOKUP(D1050,POA!$A$3:$AU$103,3,FALSE)</f>
        <v>#N/A</v>
      </c>
      <c r="H1050" s="94" t="e">
        <f>+VLOOKUP(D1050,POA!$A$3:$AU$103,12,FALSE)</f>
        <v>#N/A</v>
      </c>
      <c r="I1050" s="98" t="e">
        <f>+VLOOKUP(D1050,POA!$A$3:$AU$103,15,FALSE)</f>
        <v>#N/A</v>
      </c>
      <c r="J1050" s="94" t="e">
        <f>+VLOOKUP(D1050,POA!$A$3:$AU$103,14,FALSE)</f>
        <v>#N/A</v>
      </c>
      <c r="K1050" s="44"/>
      <c r="L1050" s="100"/>
      <c r="M1050" s="101"/>
      <c r="N1050" s="79"/>
      <c r="O1050" s="102"/>
    </row>
    <row r="1051" spans="1:15" s="20" customFormat="1" ht="15" customHeight="1">
      <c r="A1051" s="46"/>
      <c r="B1051" s="45"/>
      <c r="C1051" s="47"/>
      <c r="D1051" s="46"/>
      <c r="E1051" s="97" t="e">
        <f>+VLOOKUP(D1051,POA!$A$3:$AU$103,7,FALSE)</f>
        <v>#N/A</v>
      </c>
      <c r="F1051" s="97" t="e">
        <f>+VLOOKUP(D1051,POA!$A$3:$AU$103,9,FALSE)</f>
        <v>#N/A</v>
      </c>
      <c r="G1051" s="97" t="e">
        <f>+VLOOKUP(D1051,POA!$A$3:$AU$103,3,FALSE)</f>
        <v>#N/A</v>
      </c>
      <c r="H1051" s="94" t="e">
        <f>+VLOOKUP(D1051,POA!$A$3:$AU$103,12,FALSE)</f>
        <v>#N/A</v>
      </c>
      <c r="I1051" s="98" t="e">
        <f>+VLOOKUP(D1051,POA!$A$3:$AU$103,15,FALSE)</f>
        <v>#N/A</v>
      </c>
      <c r="J1051" s="94" t="e">
        <f>+VLOOKUP(D1051,POA!$A$3:$AU$103,14,FALSE)</f>
        <v>#N/A</v>
      </c>
      <c r="K1051" s="44"/>
      <c r="L1051" s="100"/>
      <c r="M1051" s="101"/>
      <c r="N1051" s="79"/>
      <c r="O1051" s="102"/>
    </row>
    <row r="1052" spans="1:15" s="20" customFormat="1" ht="15" customHeight="1">
      <c r="A1052" s="46"/>
      <c r="B1052" s="105"/>
      <c r="C1052" s="47"/>
      <c r="D1052" s="46"/>
      <c r="E1052" s="97" t="e">
        <f>+VLOOKUP(D1052,POA!$A$3:$AU$103,7,FALSE)</f>
        <v>#N/A</v>
      </c>
      <c r="F1052" s="97" t="e">
        <f>+VLOOKUP(D1052,POA!$A$3:$AU$103,9,FALSE)</f>
        <v>#N/A</v>
      </c>
      <c r="G1052" s="97" t="e">
        <f>+VLOOKUP(D1052,POA!$A$3:$AU$103,3,FALSE)</f>
        <v>#N/A</v>
      </c>
      <c r="H1052" s="94" t="e">
        <f>+VLOOKUP(D1052,POA!$A$3:$AU$103,12,FALSE)</f>
        <v>#N/A</v>
      </c>
      <c r="I1052" s="98" t="e">
        <f>+VLOOKUP(D1052,POA!$A$3:$AU$103,15,FALSE)</f>
        <v>#N/A</v>
      </c>
      <c r="J1052" s="94" t="e">
        <f>+VLOOKUP(D1052,POA!$A$3:$AU$103,14,FALSE)</f>
        <v>#N/A</v>
      </c>
      <c r="K1052" s="44"/>
      <c r="L1052" s="100"/>
      <c r="M1052" s="101"/>
      <c r="N1052" s="79"/>
      <c r="O1052" s="102"/>
    </row>
    <row r="1053" spans="1:15" s="20" customFormat="1" ht="15" customHeight="1">
      <c r="A1053" s="46"/>
      <c r="B1053" s="105"/>
      <c r="C1053" s="47"/>
      <c r="D1053" s="46"/>
      <c r="E1053" s="97" t="e">
        <f>+VLOOKUP(D1053,POA!$A$3:$AU$103,7,FALSE)</f>
        <v>#N/A</v>
      </c>
      <c r="F1053" s="97" t="e">
        <f>+VLOOKUP(D1053,POA!$A$3:$AU$103,9,FALSE)</f>
        <v>#N/A</v>
      </c>
      <c r="G1053" s="97" t="e">
        <f>+VLOOKUP(D1053,POA!$A$3:$AU$103,3,FALSE)</f>
        <v>#N/A</v>
      </c>
      <c r="H1053" s="94" t="e">
        <f>+VLOOKUP(D1053,POA!$A$3:$AU$103,12,FALSE)</f>
        <v>#N/A</v>
      </c>
      <c r="I1053" s="98" t="e">
        <f>+VLOOKUP(D1053,POA!$A$3:$AU$103,15,FALSE)</f>
        <v>#N/A</v>
      </c>
      <c r="J1053" s="94" t="e">
        <f>+VLOOKUP(D1053,POA!$A$3:$AU$103,14,FALSE)</f>
        <v>#N/A</v>
      </c>
      <c r="K1053" s="44"/>
      <c r="L1053" s="100"/>
      <c r="M1053" s="101"/>
      <c r="N1053" s="79"/>
      <c r="O1053" s="102"/>
    </row>
    <row r="1054" spans="1:15" s="20" customFormat="1" ht="15" customHeight="1">
      <c r="A1054" s="46"/>
      <c r="B1054" s="105"/>
      <c r="C1054" s="47"/>
      <c r="D1054" s="46"/>
      <c r="E1054" s="97" t="e">
        <f>+VLOOKUP(D1054,POA!$A$3:$AU$103,7,FALSE)</f>
        <v>#N/A</v>
      </c>
      <c r="F1054" s="97" t="e">
        <f>+VLOOKUP(D1054,POA!$A$3:$AU$103,9,FALSE)</f>
        <v>#N/A</v>
      </c>
      <c r="G1054" s="97" t="e">
        <f>+VLOOKUP(D1054,POA!$A$3:$AU$103,3,FALSE)</f>
        <v>#N/A</v>
      </c>
      <c r="H1054" s="94" t="e">
        <f>+VLOOKUP(D1054,POA!$A$3:$AU$103,12,FALSE)</f>
        <v>#N/A</v>
      </c>
      <c r="I1054" s="98" t="e">
        <f>+VLOOKUP(D1054,POA!$A$3:$AU$103,15,FALSE)</f>
        <v>#N/A</v>
      </c>
      <c r="J1054" s="94" t="e">
        <f>+VLOOKUP(D1054,POA!$A$3:$AU$103,14,FALSE)</f>
        <v>#N/A</v>
      </c>
      <c r="K1054" s="44"/>
      <c r="L1054" s="100"/>
      <c r="M1054" s="101"/>
      <c r="N1054" s="79"/>
      <c r="O1054" s="102"/>
    </row>
    <row r="1055" spans="1:15" s="20" customFormat="1" ht="15" customHeight="1">
      <c r="A1055" s="46"/>
      <c r="B1055" s="105"/>
      <c r="C1055" s="47"/>
      <c r="D1055" s="46"/>
      <c r="E1055" s="97" t="e">
        <f>+VLOOKUP(D1055,POA!$A$3:$AU$103,7,FALSE)</f>
        <v>#N/A</v>
      </c>
      <c r="F1055" s="97" t="e">
        <f>+VLOOKUP(D1055,POA!$A$3:$AU$103,9,FALSE)</f>
        <v>#N/A</v>
      </c>
      <c r="G1055" s="97" t="e">
        <f>+VLOOKUP(D1055,POA!$A$3:$AU$103,3,FALSE)</f>
        <v>#N/A</v>
      </c>
      <c r="H1055" s="94" t="e">
        <f>+VLOOKUP(D1055,POA!$A$3:$AU$103,12,FALSE)</f>
        <v>#N/A</v>
      </c>
      <c r="I1055" s="98" t="e">
        <f>+VLOOKUP(D1055,POA!$A$3:$AU$103,15,FALSE)</f>
        <v>#N/A</v>
      </c>
      <c r="J1055" s="94" t="e">
        <f>+VLOOKUP(D1055,POA!$A$3:$AU$103,14,FALSE)</f>
        <v>#N/A</v>
      </c>
      <c r="K1055" s="44"/>
      <c r="L1055" s="100"/>
      <c r="M1055" s="101"/>
      <c r="N1055" s="79"/>
      <c r="O1055" s="102"/>
    </row>
    <row r="1056" spans="1:15" s="20" customFormat="1" ht="15" customHeight="1">
      <c r="A1056" s="46"/>
      <c r="B1056" s="105"/>
      <c r="C1056" s="47"/>
      <c r="D1056" s="46"/>
      <c r="E1056" s="97" t="e">
        <f>+VLOOKUP(D1056,POA!$A$3:$AU$103,7,FALSE)</f>
        <v>#N/A</v>
      </c>
      <c r="F1056" s="97" t="e">
        <f>+VLOOKUP(D1056,POA!$A$3:$AU$103,9,FALSE)</f>
        <v>#N/A</v>
      </c>
      <c r="G1056" s="97" t="e">
        <f>+VLOOKUP(D1056,POA!$A$3:$AU$103,3,FALSE)</f>
        <v>#N/A</v>
      </c>
      <c r="H1056" s="94" t="e">
        <f>+VLOOKUP(D1056,POA!$A$3:$AU$103,12,FALSE)</f>
        <v>#N/A</v>
      </c>
      <c r="I1056" s="98" t="e">
        <f>+VLOOKUP(D1056,POA!$A$3:$AU$103,15,FALSE)</f>
        <v>#N/A</v>
      </c>
      <c r="J1056" s="94" t="e">
        <f>+VLOOKUP(D1056,POA!$A$3:$AU$103,14,FALSE)</f>
        <v>#N/A</v>
      </c>
      <c r="K1056" s="44"/>
      <c r="L1056" s="100"/>
      <c r="M1056" s="101"/>
      <c r="N1056" s="79"/>
      <c r="O1056" s="102"/>
    </row>
    <row r="1057" spans="1:15" s="20" customFormat="1" ht="15" customHeight="1">
      <c r="A1057" s="46"/>
      <c r="B1057" s="105"/>
      <c r="C1057" s="47"/>
      <c r="D1057" s="46"/>
      <c r="E1057" s="97" t="e">
        <f>+VLOOKUP(D1057,POA!$A$3:$AU$103,7,FALSE)</f>
        <v>#N/A</v>
      </c>
      <c r="F1057" s="97" t="e">
        <f>+VLOOKUP(D1057,POA!$A$3:$AU$103,9,FALSE)</f>
        <v>#N/A</v>
      </c>
      <c r="G1057" s="97" t="e">
        <f>+VLOOKUP(D1057,POA!$A$3:$AU$103,3,FALSE)</f>
        <v>#N/A</v>
      </c>
      <c r="H1057" s="94" t="e">
        <f>+VLOOKUP(D1057,POA!$A$3:$AU$103,12,FALSE)</f>
        <v>#N/A</v>
      </c>
      <c r="I1057" s="98" t="e">
        <f>+VLOOKUP(D1057,POA!$A$3:$AU$103,15,FALSE)</f>
        <v>#N/A</v>
      </c>
      <c r="J1057" s="94" t="e">
        <f>+VLOOKUP(D1057,POA!$A$3:$AU$103,14,FALSE)</f>
        <v>#N/A</v>
      </c>
      <c r="K1057" s="44"/>
      <c r="L1057" s="100"/>
      <c r="M1057" s="101"/>
      <c r="N1057" s="79"/>
      <c r="O1057" s="102"/>
    </row>
    <row r="1058" spans="1:15" s="20" customFormat="1" ht="15" customHeight="1">
      <c r="A1058" s="46"/>
      <c r="B1058" s="105"/>
      <c r="C1058" s="47"/>
      <c r="D1058" s="46"/>
      <c r="E1058" s="97" t="e">
        <f>+VLOOKUP(D1058,POA!$A$3:$AU$103,7,FALSE)</f>
        <v>#N/A</v>
      </c>
      <c r="F1058" s="97" t="e">
        <f>+VLOOKUP(D1058,POA!$A$3:$AU$103,9,FALSE)</f>
        <v>#N/A</v>
      </c>
      <c r="G1058" s="97" t="e">
        <f>+VLOOKUP(D1058,POA!$A$3:$AU$103,3,FALSE)</f>
        <v>#N/A</v>
      </c>
      <c r="H1058" s="94" t="e">
        <f>+VLOOKUP(D1058,POA!$A$3:$AU$103,12,FALSE)</f>
        <v>#N/A</v>
      </c>
      <c r="I1058" s="98" t="e">
        <f>+VLOOKUP(D1058,POA!$A$3:$AU$103,15,FALSE)</f>
        <v>#N/A</v>
      </c>
      <c r="J1058" s="94" t="e">
        <f>+VLOOKUP(D1058,POA!$A$3:$AU$103,14,FALSE)</f>
        <v>#N/A</v>
      </c>
      <c r="K1058" s="44"/>
      <c r="L1058" s="100"/>
      <c r="M1058" s="101"/>
      <c r="N1058" s="79"/>
      <c r="O1058" s="102"/>
    </row>
    <row r="1059" spans="1:15" s="20" customFormat="1" ht="15" customHeight="1">
      <c r="A1059" s="46"/>
      <c r="B1059" s="105"/>
      <c r="C1059" s="47"/>
      <c r="D1059" s="46"/>
      <c r="E1059" s="97" t="e">
        <f>+VLOOKUP(D1059,POA!$A$3:$AU$103,7,FALSE)</f>
        <v>#N/A</v>
      </c>
      <c r="F1059" s="97" t="e">
        <f>+VLOOKUP(D1059,POA!$A$3:$AU$103,9,FALSE)</f>
        <v>#N/A</v>
      </c>
      <c r="G1059" s="97" t="e">
        <f>+VLOOKUP(D1059,POA!$A$3:$AU$103,3,FALSE)</f>
        <v>#N/A</v>
      </c>
      <c r="H1059" s="94" t="e">
        <f>+VLOOKUP(D1059,POA!$A$3:$AU$103,12,FALSE)</f>
        <v>#N/A</v>
      </c>
      <c r="I1059" s="98" t="e">
        <f>+VLOOKUP(D1059,POA!$A$3:$AU$103,15,FALSE)</f>
        <v>#N/A</v>
      </c>
      <c r="J1059" s="94" t="e">
        <f>+VLOOKUP(D1059,POA!$A$3:$AU$103,14,FALSE)</f>
        <v>#N/A</v>
      </c>
      <c r="K1059" s="44"/>
      <c r="L1059" s="100"/>
      <c r="M1059" s="101"/>
      <c r="N1059" s="79"/>
      <c r="O1059" s="102"/>
    </row>
    <row r="1060" spans="1:15" s="20" customFormat="1" ht="15" customHeight="1">
      <c r="A1060" s="46"/>
      <c r="B1060" s="105"/>
      <c r="C1060" s="47"/>
      <c r="D1060" s="46"/>
      <c r="E1060" s="97" t="e">
        <f>+VLOOKUP(D1060,POA!$A$3:$AU$103,7,FALSE)</f>
        <v>#N/A</v>
      </c>
      <c r="F1060" s="97" t="e">
        <f>+VLOOKUP(D1060,POA!$A$3:$AU$103,9,FALSE)</f>
        <v>#N/A</v>
      </c>
      <c r="G1060" s="97" t="e">
        <f>+VLOOKUP(D1060,POA!$A$3:$AU$103,3,FALSE)</f>
        <v>#N/A</v>
      </c>
      <c r="H1060" s="94" t="e">
        <f>+VLOOKUP(D1060,POA!$A$3:$AU$103,12,FALSE)</f>
        <v>#N/A</v>
      </c>
      <c r="I1060" s="98" t="e">
        <f>+VLOOKUP(D1060,POA!$A$3:$AU$103,15,FALSE)</f>
        <v>#N/A</v>
      </c>
      <c r="J1060" s="94" t="e">
        <f>+VLOOKUP(D1060,POA!$A$3:$AU$103,14,FALSE)</f>
        <v>#N/A</v>
      </c>
      <c r="K1060" s="44"/>
      <c r="L1060" s="100"/>
      <c r="M1060" s="101"/>
      <c r="N1060" s="79"/>
      <c r="O1060" s="102"/>
    </row>
    <row r="1061" spans="1:15" s="20" customFormat="1" ht="15" customHeight="1">
      <c r="A1061" s="46"/>
      <c r="B1061" s="105"/>
      <c r="C1061" s="47"/>
      <c r="D1061" s="46"/>
      <c r="E1061" s="97" t="e">
        <f>+VLOOKUP(D1061,POA!$A$3:$AU$103,7,FALSE)</f>
        <v>#N/A</v>
      </c>
      <c r="F1061" s="97" t="e">
        <f>+VLOOKUP(D1061,POA!$A$3:$AU$103,9,FALSE)</f>
        <v>#N/A</v>
      </c>
      <c r="G1061" s="97" t="e">
        <f>+VLOOKUP(D1061,POA!$A$3:$AU$103,3,FALSE)</f>
        <v>#N/A</v>
      </c>
      <c r="H1061" s="94" t="e">
        <f>+VLOOKUP(D1061,POA!$A$3:$AU$103,12,FALSE)</f>
        <v>#N/A</v>
      </c>
      <c r="I1061" s="98" t="e">
        <f>+VLOOKUP(D1061,POA!$A$3:$AU$103,15,FALSE)</f>
        <v>#N/A</v>
      </c>
      <c r="J1061" s="94" t="e">
        <f>+VLOOKUP(D1061,POA!$A$3:$AU$103,14,FALSE)</f>
        <v>#N/A</v>
      </c>
      <c r="K1061" s="44"/>
      <c r="L1061" s="100"/>
      <c r="M1061" s="101"/>
      <c r="N1061" s="79"/>
      <c r="O1061" s="102"/>
    </row>
    <row r="1062" spans="1:15" s="20" customFormat="1" ht="15" customHeight="1">
      <c r="A1062" s="46"/>
      <c r="B1062" s="105"/>
      <c r="C1062" s="47"/>
      <c r="D1062" s="46"/>
      <c r="E1062" s="97" t="e">
        <f>+VLOOKUP(D1062,POA!$A$3:$AU$103,7,FALSE)</f>
        <v>#N/A</v>
      </c>
      <c r="F1062" s="97" t="e">
        <f>+VLOOKUP(D1062,POA!$A$3:$AU$103,9,FALSE)</f>
        <v>#N/A</v>
      </c>
      <c r="G1062" s="97" t="e">
        <f>+VLOOKUP(D1062,POA!$A$3:$AU$103,3,FALSE)</f>
        <v>#N/A</v>
      </c>
      <c r="H1062" s="94" t="e">
        <f>+VLOOKUP(D1062,POA!$A$3:$AU$103,12,FALSE)</f>
        <v>#N/A</v>
      </c>
      <c r="I1062" s="98" t="e">
        <f>+VLOOKUP(D1062,POA!$A$3:$AU$103,15,FALSE)</f>
        <v>#N/A</v>
      </c>
      <c r="J1062" s="94" t="e">
        <f>+VLOOKUP(D1062,POA!$A$3:$AU$103,14,FALSE)</f>
        <v>#N/A</v>
      </c>
      <c r="K1062" s="44"/>
      <c r="L1062" s="100"/>
      <c r="M1062" s="101"/>
      <c r="N1062" s="79"/>
      <c r="O1062" s="102"/>
    </row>
    <row r="1063" spans="1:15" s="20" customFormat="1" ht="15" customHeight="1">
      <c r="A1063" s="46"/>
      <c r="B1063" s="105"/>
      <c r="C1063" s="47"/>
      <c r="D1063" s="46"/>
      <c r="E1063" s="97" t="e">
        <f>+VLOOKUP(D1063,POA!$A$3:$AU$103,7,FALSE)</f>
        <v>#N/A</v>
      </c>
      <c r="F1063" s="97" t="e">
        <f>+VLOOKUP(D1063,POA!$A$3:$AU$103,9,FALSE)</f>
        <v>#N/A</v>
      </c>
      <c r="G1063" s="97" t="e">
        <f>+VLOOKUP(D1063,POA!$A$3:$AU$103,3,FALSE)</f>
        <v>#N/A</v>
      </c>
      <c r="H1063" s="94" t="e">
        <f>+VLOOKUP(D1063,POA!$A$3:$AU$103,12,FALSE)</f>
        <v>#N/A</v>
      </c>
      <c r="I1063" s="98" t="e">
        <f>+VLOOKUP(D1063,POA!$A$3:$AU$103,15,FALSE)</f>
        <v>#N/A</v>
      </c>
      <c r="J1063" s="94" t="e">
        <f>+VLOOKUP(D1063,POA!$A$3:$AU$103,14,FALSE)</f>
        <v>#N/A</v>
      </c>
      <c r="K1063" s="44"/>
      <c r="L1063" s="100"/>
      <c r="M1063" s="101"/>
      <c r="N1063" s="79"/>
      <c r="O1063" s="102"/>
    </row>
    <row r="1064" spans="1:15" s="20" customFormat="1" ht="15" customHeight="1">
      <c r="A1064" s="46"/>
      <c r="B1064" s="105"/>
      <c r="C1064" s="47"/>
      <c r="D1064" s="46"/>
      <c r="E1064" s="97" t="e">
        <f>+VLOOKUP(D1064,POA!$A$3:$AU$103,7,FALSE)</f>
        <v>#N/A</v>
      </c>
      <c r="F1064" s="97" t="e">
        <f>+VLOOKUP(D1064,POA!$A$3:$AU$103,9,FALSE)</f>
        <v>#N/A</v>
      </c>
      <c r="G1064" s="97" t="e">
        <f>+VLOOKUP(D1064,POA!$A$3:$AU$103,3,FALSE)</f>
        <v>#N/A</v>
      </c>
      <c r="H1064" s="94" t="e">
        <f>+VLOOKUP(D1064,POA!$A$3:$AU$103,12,FALSE)</f>
        <v>#N/A</v>
      </c>
      <c r="I1064" s="98" t="e">
        <f>+VLOOKUP(D1064,POA!$A$3:$AU$103,15,FALSE)</f>
        <v>#N/A</v>
      </c>
      <c r="J1064" s="94" t="e">
        <f>+VLOOKUP(D1064,POA!$A$3:$AU$103,14,FALSE)</f>
        <v>#N/A</v>
      </c>
      <c r="K1064" s="44"/>
      <c r="L1064" s="100"/>
      <c r="M1064" s="101"/>
      <c r="N1064" s="79"/>
      <c r="O1064" s="102"/>
    </row>
    <row r="1065" spans="1:15" s="20" customFormat="1" ht="15" customHeight="1">
      <c r="A1065" s="46"/>
      <c r="B1065" s="105"/>
      <c r="C1065" s="47"/>
      <c r="D1065" s="46"/>
      <c r="E1065" s="97" t="e">
        <f>+VLOOKUP(D1065,POA!$A$3:$AU$103,7,FALSE)</f>
        <v>#N/A</v>
      </c>
      <c r="F1065" s="97" t="e">
        <f>+VLOOKUP(D1065,POA!$A$3:$AU$103,9,FALSE)</f>
        <v>#N/A</v>
      </c>
      <c r="G1065" s="97" t="e">
        <f>+VLOOKUP(D1065,POA!$A$3:$AU$103,3,FALSE)</f>
        <v>#N/A</v>
      </c>
      <c r="H1065" s="94" t="e">
        <f>+VLOOKUP(D1065,POA!$A$3:$AU$103,12,FALSE)</f>
        <v>#N/A</v>
      </c>
      <c r="I1065" s="98" t="e">
        <f>+VLOOKUP(D1065,POA!$A$3:$AU$103,15,FALSE)</f>
        <v>#N/A</v>
      </c>
      <c r="J1065" s="94" t="e">
        <f>+VLOOKUP(D1065,POA!$A$3:$AU$103,14,FALSE)</f>
        <v>#N/A</v>
      </c>
      <c r="K1065" s="44"/>
      <c r="L1065" s="100"/>
      <c r="M1065" s="101"/>
      <c r="N1065" s="79"/>
      <c r="O1065" s="102"/>
    </row>
    <row r="1066" spans="1:15" s="20" customFormat="1" ht="15" customHeight="1">
      <c r="A1066" s="46"/>
      <c r="B1066" s="105"/>
      <c r="C1066" s="47"/>
      <c r="D1066" s="46"/>
      <c r="E1066" s="97" t="e">
        <f>+VLOOKUP(D1066,POA!$A$3:$AU$103,7,FALSE)</f>
        <v>#N/A</v>
      </c>
      <c r="F1066" s="97" t="e">
        <f>+VLOOKUP(D1066,POA!$A$3:$AU$103,9,FALSE)</f>
        <v>#N/A</v>
      </c>
      <c r="G1066" s="97" t="e">
        <f>+VLOOKUP(D1066,POA!$A$3:$AU$103,3,FALSE)</f>
        <v>#N/A</v>
      </c>
      <c r="H1066" s="94" t="e">
        <f>+VLOOKUP(D1066,POA!$A$3:$AU$103,12,FALSE)</f>
        <v>#N/A</v>
      </c>
      <c r="I1066" s="98" t="e">
        <f>+VLOOKUP(D1066,POA!$A$3:$AU$103,15,FALSE)</f>
        <v>#N/A</v>
      </c>
      <c r="J1066" s="94" t="e">
        <f>+VLOOKUP(D1066,POA!$A$3:$AU$103,14,FALSE)</f>
        <v>#N/A</v>
      </c>
      <c r="K1066" s="44"/>
      <c r="L1066" s="100"/>
      <c r="M1066" s="101"/>
      <c r="N1066" s="79"/>
      <c r="O1066" s="102"/>
    </row>
    <row r="1067" spans="1:15" s="20" customFormat="1" ht="15" customHeight="1">
      <c r="A1067" s="46"/>
      <c r="B1067" s="105"/>
      <c r="C1067" s="47"/>
      <c r="D1067" s="46"/>
      <c r="E1067" s="97" t="e">
        <f>+VLOOKUP(D1067,POA!$A$3:$AU$103,7,FALSE)</f>
        <v>#N/A</v>
      </c>
      <c r="F1067" s="97" t="e">
        <f>+VLOOKUP(D1067,POA!$A$3:$AU$103,9,FALSE)</f>
        <v>#N/A</v>
      </c>
      <c r="G1067" s="97" t="e">
        <f>+VLOOKUP(D1067,POA!$A$3:$AU$103,3,FALSE)</f>
        <v>#N/A</v>
      </c>
      <c r="H1067" s="94" t="e">
        <f>+VLOOKUP(D1067,POA!$A$3:$AU$103,12,FALSE)</f>
        <v>#N/A</v>
      </c>
      <c r="I1067" s="98" t="e">
        <f>+VLOOKUP(D1067,POA!$A$3:$AU$103,15,FALSE)</f>
        <v>#N/A</v>
      </c>
      <c r="J1067" s="94" t="e">
        <f>+VLOOKUP(D1067,POA!$A$3:$AU$103,14,FALSE)</f>
        <v>#N/A</v>
      </c>
      <c r="K1067" s="44"/>
      <c r="L1067" s="100"/>
      <c r="M1067" s="101"/>
      <c r="N1067" s="79"/>
      <c r="O1067" s="102"/>
    </row>
    <row r="1068" spans="1:15" s="20" customFormat="1" ht="15" customHeight="1">
      <c r="A1068" s="46"/>
      <c r="B1068" s="105"/>
      <c r="C1068" s="47"/>
      <c r="D1068" s="46"/>
      <c r="E1068" s="97" t="e">
        <f>+VLOOKUP(D1068,POA!$A$3:$AU$103,7,FALSE)</f>
        <v>#N/A</v>
      </c>
      <c r="F1068" s="97" t="e">
        <f>+VLOOKUP(D1068,POA!$A$3:$AU$103,9,FALSE)</f>
        <v>#N/A</v>
      </c>
      <c r="G1068" s="97" t="e">
        <f>+VLOOKUP(D1068,POA!$A$3:$AU$103,3,FALSE)</f>
        <v>#N/A</v>
      </c>
      <c r="H1068" s="94" t="e">
        <f>+VLOOKUP(D1068,POA!$A$3:$AU$103,12,FALSE)</f>
        <v>#N/A</v>
      </c>
      <c r="I1068" s="98" t="e">
        <f>+VLOOKUP(D1068,POA!$A$3:$AU$103,15,FALSE)</f>
        <v>#N/A</v>
      </c>
      <c r="J1068" s="94" t="e">
        <f>+VLOOKUP(D1068,POA!$A$3:$AU$103,14,FALSE)</f>
        <v>#N/A</v>
      </c>
      <c r="K1068" s="44"/>
      <c r="L1068" s="100"/>
      <c r="M1068" s="101"/>
      <c r="N1068" s="79"/>
      <c r="O1068" s="102"/>
    </row>
    <row r="1069" spans="1:15" s="20" customFormat="1" ht="15" customHeight="1">
      <c r="A1069" s="46"/>
      <c r="B1069" s="105"/>
      <c r="C1069" s="47"/>
      <c r="D1069" s="46"/>
      <c r="E1069" s="97" t="e">
        <f>+VLOOKUP(D1069,POA!$A$3:$AU$103,7,FALSE)</f>
        <v>#N/A</v>
      </c>
      <c r="F1069" s="97" t="e">
        <f>+VLOOKUP(D1069,POA!$A$3:$AU$103,9,FALSE)</f>
        <v>#N/A</v>
      </c>
      <c r="G1069" s="97" t="e">
        <f>+VLOOKUP(D1069,POA!$A$3:$AU$103,3,FALSE)</f>
        <v>#N/A</v>
      </c>
      <c r="H1069" s="94" t="e">
        <f>+VLOOKUP(D1069,POA!$A$3:$AU$103,12,FALSE)</f>
        <v>#N/A</v>
      </c>
      <c r="I1069" s="98" t="e">
        <f>+VLOOKUP(D1069,POA!$A$3:$AU$103,15,FALSE)</f>
        <v>#N/A</v>
      </c>
      <c r="J1069" s="94" t="e">
        <f>+VLOOKUP(D1069,POA!$A$3:$AU$103,14,FALSE)</f>
        <v>#N/A</v>
      </c>
      <c r="K1069" s="44"/>
      <c r="L1069" s="100"/>
      <c r="M1069" s="101"/>
      <c r="N1069" s="79"/>
      <c r="O1069" s="102"/>
    </row>
    <row r="1070" spans="1:15" s="20" customFormat="1" ht="15" customHeight="1">
      <c r="A1070" s="46"/>
      <c r="B1070" s="105"/>
      <c r="C1070" s="47"/>
      <c r="D1070" s="46"/>
      <c r="E1070" s="97" t="e">
        <f>+VLOOKUP(D1070,POA!$A$3:$AU$103,7,FALSE)</f>
        <v>#N/A</v>
      </c>
      <c r="F1070" s="97" t="e">
        <f>+VLOOKUP(D1070,POA!$A$3:$AU$103,9,FALSE)</f>
        <v>#N/A</v>
      </c>
      <c r="G1070" s="97" t="e">
        <f>+VLOOKUP(D1070,POA!$A$3:$AU$103,3,FALSE)</f>
        <v>#N/A</v>
      </c>
      <c r="H1070" s="94" t="e">
        <f>+VLOOKUP(D1070,POA!$A$3:$AU$103,12,FALSE)</f>
        <v>#N/A</v>
      </c>
      <c r="I1070" s="98" t="e">
        <f>+VLOOKUP(D1070,POA!$A$3:$AU$103,15,FALSE)</f>
        <v>#N/A</v>
      </c>
      <c r="J1070" s="94" t="e">
        <f>+VLOOKUP(D1070,POA!$A$3:$AU$103,14,FALSE)</f>
        <v>#N/A</v>
      </c>
      <c r="K1070" s="44"/>
      <c r="L1070" s="100"/>
      <c r="M1070" s="101"/>
      <c r="N1070" s="79"/>
      <c r="O1070" s="102"/>
    </row>
    <row r="1071" spans="1:15" s="20" customFormat="1" ht="15" customHeight="1">
      <c r="A1071" s="46"/>
      <c r="B1071" s="105"/>
      <c r="C1071" s="47"/>
      <c r="D1071" s="46"/>
      <c r="E1071" s="97" t="e">
        <f>+VLOOKUP(D1071,POA!$A$3:$AU$103,7,FALSE)</f>
        <v>#N/A</v>
      </c>
      <c r="F1071" s="97" t="e">
        <f>+VLOOKUP(D1071,POA!$A$3:$AU$103,9,FALSE)</f>
        <v>#N/A</v>
      </c>
      <c r="G1071" s="97" t="e">
        <f>+VLOOKUP(D1071,POA!$A$3:$AU$103,3,FALSE)</f>
        <v>#N/A</v>
      </c>
      <c r="H1071" s="94" t="e">
        <f>+VLOOKUP(D1071,POA!$A$3:$AU$103,12,FALSE)</f>
        <v>#N/A</v>
      </c>
      <c r="I1071" s="98" t="e">
        <f>+VLOOKUP(D1071,POA!$A$3:$AU$103,15,FALSE)</f>
        <v>#N/A</v>
      </c>
      <c r="J1071" s="94" t="e">
        <f>+VLOOKUP(D1071,POA!$A$3:$AU$103,14,FALSE)</f>
        <v>#N/A</v>
      </c>
      <c r="K1071" s="44"/>
      <c r="L1071" s="100"/>
      <c r="M1071" s="101"/>
      <c r="N1071" s="79"/>
      <c r="O1071" s="102"/>
    </row>
    <row r="1072" spans="1:15" s="20" customFormat="1" ht="15" customHeight="1">
      <c r="A1072" s="46"/>
      <c r="B1072" s="105"/>
      <c r="C1072" s="47"/>
      <c r="D1072" s="46"/>
      <c r="E1072" s="97" t="e">
        <f>+VLOOKUP(D1072,POA!$A$3:$AU$103,7,FALSE)</f>
        <v>#N/A</v>
      </c>
      <c r="F1072" s="97" t="e">
        <f>+VLOOKUP(D1072,POA!$A$3:$AU$103,9,FALSE)</f>
        <v>#N/A</v>
      </c>
      <c r="G1072" s="97" t="e">
        <f>+VLOOKUP(D1072,POA!$A$3:$AU$103,3,FALSE)</f>
        <v>#N/A</v>
      </c>
      <c r="H1072" s="94" t="e">
        <f>+VLOOKUP(D1072,POA!$A$3:$AU$103,12,FALSE)</f>
        <v>#N/A</v>
      </c>
      <c r="I1072" s="98" t="e">
        <f>+VLOOKUP(D1072,POA!$A$3:$AU$103,15,FALSE)</f>
        <v>#N/A</v>
      </c>
      <c r="J1072" s="94" t="e">
        <f>+VLOOKUP(D1072,POA!$A$3:$AU$103,14,FALSE)</f>
        <v>#N/A</v>
      </c>
      <c r="K1072" s="44"/>
      <c r="L1072" s="100"/>
      <c r="M1072" s="101"/>
      <c r="N1072" s="79"/>
      <c r="O1072" s="102"/>
    </row>
    <row r="1073" spans="1:15" s="20" customFormat="1" ht="15" customHeight="1">
      <c r="A1073" s="46"/>
      <c r="B1073" s="105"/>
      <c r="C1073" s="47"/>
      <c r="D1073" s="46"/>
      <c r="E1073" s="97" t="e">
        <f>+VLOOKUP(D1073,POA!$A$3:$AU$103,7,FALSE)</f>
        <v>#N/A</v>
      </c>
      <c r="F1073" s="97" t="e">
        <f>+VLOOKUP(D1073,POA!$A$3:$AU$103,9,FALSE)</f>
        <v>#N/A</v>
      </c>
      <c r="G1073" s="97" t="e">
        <f>+VLOOKUP(D1073,POA!$A$3:$AU$103,3,FALSE)</f>
        <v>#N/A</v>
      </c>
      <c r="H1073" s="94" t="e">
        <f>+VLOOKUP(D1073,POA!$A$3:$AU$103,12,FALSE)</f>
        <v>#N/A</v>
      </c>
      <c r="I1073" s="98" t="e">
        <f>+VLOOKUP(D1073,POA!$A$3:$AU$103,15,FALSE)</f>
        <v>#N/A</v>
      </c>
      <c r="J1073" s="94" t="e">
        <f>+VLOOKUP(D1073,POA!$A$3:$AU$103,14,FALSE)</f>
        <v>#N/A</v>
      </c>
      <c r="K1073" s="44"/>
      <c r="L1073" s="100"/>
      <c r="M1073" s="101"/>
      <c r="N1073" s="79"/>
      <c r="O1073" s="102"/>
    </row>
    <row r="1074" spans="1:15" s="20" customFormat="1" ht="15" customHeight="1">
      <c r="A1074" s="46"/>
      <c r="B1074" s="105"/>
      <c r="C1074" s="47"/>
      <c r="D1074" s="46"/>
      <c r="E1074" s="97" t="e">
        <f>+VLOOKUP(D1074,POA!$A$3:$AU$103,7,FALSE)</f>
        <v>#N/A</v>
      </c>
      <c r="F1074" s="97" t="e">
        <f>+VLOOKUP(D1074,POA!$A$3:$AU$103,9,FALSE)</f>
        <v>#N/A</v>
      </c>
      <c r="G1074" s="97" t="e">
        <f>+VLOOKUP(D1074,POA!$A$3:$AU$103,3,FALSE)</f>
        <v>#N/A</v>
      </c>
      <c r="H1074" s="94" t="e">
        <f>+VLOOKUP(D1074,POA!$A$3:$AU$103,12,FALSE)</f>
        <v>#N/A</v>
      </c>
      <c r="I1074" s="98" t="e">
        <f>+VLOOKUP(D1074,POA!$A$3:$AU$103,15,FALSE)</f>
        <v>#N/A</v>
      </c>
      <c r="J1074" s="94" t="e">
        <f>+VLOOKUP(D1074,POA!$A$3:$AU$103,14,FALSE)</f>
        <v>#N/A</v>
      </c>
      <c r="K1074" s="44"/>
      <c r="L1074" s="100"/>
      <c r="M1074" s="101"/>
      <c r="N1074" s="79"/>
      <c r="O1074" s="102"/>
    </row>
    <row r="1075" spans="1:15" s="20" customFormat="1" ht="15" customHeight="1">
      <c r="A1075" s="46"/>
      <c r="B1075" s="105"/>
      <c r="C1075" s="47"/>
      <c r="D1075" s="46"/>
      <c r="E1075" s="97" t="e">
        <f>+VLOOKUP(D1075,POA!$A$3:$AU$103,7,FALSE)</f>
        <v>#N/A</v>
      </c>
      <c r="F1075" s="97" t="e">
        <f>+VLOOKUP(D1075,POA!$A$3:$AU$103,9,FALSE)</f>
        <v>#N/A</v>
      </c>
      <c r="G1075" s="97" t="e">
        <f>+VLOOKUP(D1075,POA!$A$3:$AU$103,3,FALSE)</f>
        <v>#N/A</v>
      </c>
      <c r="H1075" s="94" t="e">
        <f>+VLOOKUP(D1075,POA!$A$3:$AU$103,12,FALSE)</f>
        <v>#N/A</v>
      </c>
      <c r="I1075" s="98" t="e">
        <f>+VLOOKUP(D1075,POA!$A$3:$AU$103,15,FALSE)</f>
        <v>#N/A</v>
      </c>
      <c r="J1075" s="94" t="e">
        <f>+VLOOKUP(D1075,POA!$A$3:$AU$103,14,FALSE)</f>
        <v>#N/A</v>
      </c>
      <c r="K1075" s="44"/>
      <c r="L1075" s="100"/>
      <c r="M1075" s="101"/>
      <c r="N1075" s="79"/>
      <c r="O1075" s="102"/>
    </row>
    <row r="1076" spans="1:15" s="20" customFormat="1" ht="15" customHeight="1">
      <c r="A1076" s="46"/>
      <c r="B1076" s="105"/>
      <c r="C1076" s="47"/>
      <c r="D1076" s="46"/>
      <c r="E1076" s="97" t="e">
        <f>+VLOOKUP(D1076,POA!$A$3:$AU$103,7,FALSE)</f>
        <v>#N/A</v>
      </c>
      <c r="F1076" s="97" t="e">
        <f>+VLOOKUP(D1076,POA!$A$3:$AU$103,9,FALSE)</f>
        <v>#N/A</v>
      </c>
      <c r="G1076" s="97" t="e">
        <f>+VLOOKUP(D1076,POA!$A$3:$AU$103,3,FALSE)</f>
        <v>#N/A</v>
      </c>
      <c r="H1076" s="94" t="e">
        <f>+VLOOKUP(D1076,POA!$A$3:$AU$103,12,FALSE)</f>
        <v>#N/A</v>
      </c>
      <c r="I1076" s="98" t="e">
        <f>+VLOOKUP(D1076,POA!$A$3:$AU$103,15,FALSE)</f>
        <v>#N/A</v>
      </c>
      <c r="J1076" s="94" t="e">
        <f>+VLOOKUP(D1076,POA!$A$3:$AU$103,14,FALSE)</f>
        <v>#N/A</v>
      </c>
      <c r="K1076" s="44"/>
      <c r="L1076" s="100"/>
      <c r="M1076" s="101"/>
      <c r="N1076" s="79"/>
      <c r="O1076" s="102"/>
    </row>
    <row r="1077" spans="1:15" s="20" customFormat="1" ht="15" customHeight="1">
      <c r="A1077" s="46"/>
      <c r="B1077" s="105"/>
      <c r="C1077" s="47"/>
      <c r="D1077" s="46"/>
      <c r="E1077" s="97" t="e">
        <f>+VLOOKUP(D1077,POA!$A$3:$AU$103,7,FALSE)</f>
        <v>#N/A</v>
      </c>
      <c r="F1077" s="97" t="e">
        <f>+VLOOKUP(D1077,POA!$A$3:$AU$103,9,FALSE)</f>
        <v>#N/A</v>
      </c>
      <c r="G1077" s="97" t="e">
        <f>+VLOOKUP(D1077,POA!$A$3:$AU$103,3,FALSE)</f>
        <v>#N/A</v>
      </c>
      <c r="H1077" s="94" t="e">
        <f>+VLOOKUP(D1077,POA!$A$3:$AU$103,12,FALSE)</f>
        <v>#N/A</v>
      </c>
      <c r="I1077" s="98" t="e">
        <f>+VLOOKUP(D1077,POA!$A$3:$AU$103,15,FALSE)</f>
        <v>#N/A</v>
      </c>
      <c r="J1077" s="94" t="e">
        <f>+VLOOKUP(D1077,POA!$A$3:$AU$103,14,FALSE)</f>
        <v>#N/A</v>
      </c>
      <c r="K1077" s="44"/>
      <c r="L1077" s="100"/>
      <c r="M1077" s="101"/>
      <c r="N1077" s="79"/>
      <c r="O1077" s="102"/>
    </row>
    <row r="1078" spans="1:15" s="20" customFormat="1" ht="15" customHeight="1">
      <c r="A1078" s="46"/>
      <c r="B1078" s="105"/>
      <c r="C1078" s="47"/>
      <c r="D1078" s="46"/>
      <c r="E1078" s="97" t="e">
        <f>+VLOOKUP(D1078,POA!$A$3:$AU$103,7,FALSE)</f>
        <v>#N/A</v>
      </c>
      <c r="F1078" s="97" t="e">
        <f>+VLOOKUP(D1078,POA!$A$3:$AU$103,9,FALSE)</f>
        <v>#N/A</v>
      </c>
      <c r="G1078" s="97" t="e">
        <f>+VLOOKUP(D1078,POA!$A$3:$AU$103,3,FALSE)</f>
        <v>#N/A</v>
      </c>
      <c r="H1078" s="94" t="e">
        <f>+VLOOKUP(D1078,POA!$A$3:$AU$103,12,FALSE)</f>
        <v>#N/A</v>
      </c>
      <c r="I1078" s="98" t="e">
        <f>+VLOOKUP(D1078,POA!$A$3:$AU$103,15,FALSE)</f>
        <v>#N/A</v>
      </c>
      <c r="J1078" s="94" t="e">
        <f>+VLOOKUP(D1078,POA!$A$3:$AU$103,14,FALSE)</f>
        <v>#N/A</v>
      </c>
      <c r="K1078" s="44"/>
      <c r="L1078" s="100"/>
      <c r="M1078" s="101"/>
      <c r="N1078" s="79"/>
      <c r="O1078" s="102"/>
    </row>
    <row r="1079" spans="1:15" s="20" customFormat="1" ht="15" customHeight="1">
      <c r="A1079" s="46"/>
      <c r="B1079" s="105"/>
      <c r="C1079" s="47"/>
      <c r="D1079" s="46"/>
      <c r="E1079" s="97" t="e">
        <f>+VLOOKUP(D1079,POA!$A$3:$AU$103,7,FALSE)</f>
        <v>#N/A</v>
      </c>
      <c r="F1079" s="97" t="e">
        <f>+VLOOKUP(D1079,POA!$A$3:$AU$103,9,FALSE)</f>
        <v>#N/A</v>
      </c>
      <c r="G1079" s="97" t="e">
        <f>+VLOOKUP(D1079,POA!$A$3:$AU$103,3,FALSE)</f>
        <v>#N/A</v>
      </c>
      <c r="H1079" s="94" t="e">
        <f>+VLOOKUP(D1079,POA!$A$3:$AU$103,12,FALSE)</f>
        <v>#N/A</v>
      </c>
      <c r="I1079" s="98" t="e">
        <f>+VLOOKUP(D1079,POA!$A$3:$AU$103,15,FALSE)</f>
        <v>#N/A</v>
      </c>
      <c r="J1079" s="94" t="e">
        <f>+VLOOKUP(D1079,POA!$A$3:$AU$103,14,FALSE)</f>
        <v>#N/A</v>
      </c>
      <c r="K1079" s="44"/>
      <c r="L1079" s="100"/>
      <c r="M1079" s="101"/>
      <c r="N1079" s="79"/>
      <c r="O1079" s="102"/>
    </row>
    <row r="1080" spans="1:15" s="20" customFormat="1" ht="15" customHeight="1">
      <c r="A1080" s="46"/>
      <c r="B1080" s="105"/>
      <c r="C1080" s="47"/>
      <c r="D1080" s="46"/>
      <c r="E1080" s="97" t="e">
        <f>+VLOOKUP(D1080,POA!$A$3:$AU$103,7,FALSE)</f>
        <v>#N/A</v>
      </c>
      <c r="F1080" s="97" t="e">
        <f>+VLOOKUP(D1080,POA!$A$3:$AU$103,9,FALSE)</f>
        <v>#N/A</v>
      </c>
      <c r="G1080" s="97" t="e">
        <f>+VLOOKUP(D1080,POA!$A$3:$AU$103,3,FALSE)</f>
        <v>#N/A</v>
      </c>
      <c r="H1080" s="94" t="e">
        <f>+VLOOKUP(D1080,POA!$A$3:$AU$103,12,FALSE)</f>
        <v>#N/A</v>
      </c>
      <c r="I1080" s="98" t="e">
        <f>+VLOOKUP(D1080,POA!$A$3:$AU$103,15,FALSE)</f>
        <v>#N/A</v>
      </c>
      <c r="J1080" s="94" t="e">
        <f>+VLOOKUP(D1080,POA!$A$3:$AU$103,14,FALSE)</f>
        <v>#N/A</v>
      </c>
      <c r="K1080" s="44"/>
      <c r="L1080" s="100"/>
      <c r="M1080" s="101"/>
      <c r="N1080" s="79"/>
      <c r="O1080" s="102"/>
    </row>
    <row r="1081" spans="1:15" s="20" customFormat="1" ht="15" customHeight="1">
      <c r="A1081" s="46"/>
      <c r="B1081" s="105"/>
      <c r="C1081" s="47"/>
      <c r="D1081" s="46"/>
      <c r="E1081" s="97" t="e">
        <f>+VLOOKUP(D1081,POA!$A$3:$AU$103,7,FALSE)</f>
        <v>#N/A</v>
      </c>
      <c r="F1081" s="97" t="e">
        <f>+VLOOKUP(D1081,POA!$A$3:$AU$103,9,FALSE)</f>
        <v>#N/A</v>
      </c>
      <c r="G1081" s="97" t="e">
        <f>+VLOOKUP(D1081,POA!$A$3:$AU$103,3,FALSE)</f>
        <v>#N/A</v>
      </c>
      <c r="H1081" s="94" t="e">
        <f>+VLOOKUP(D1081,POA!$A$3:$AU$103,12,FALSE)</f>
        <v>#N/A</v>
      </c>
      <c r="I1081" s="98" t="e">
        <f>+VLOOKUP(D1081,POA!$A$3:$AU$103,15,FALSE)</f>
        <v>#N/A</v>
      </c>
      <c r="J1081" s="94" t="e">
        <f>+VLOOKUP(D1081,POA!$A$3:$AU$103,14,FALSE)</f>
        <v>#N/A</v>
      </c>
      <c r="K1081" s="44"/>
      <c r="L1081" s="100"/>
      <c r="M1081" s="101"/>
      <c r="N1081" s="79"/>
      <c r="O1081" s="102"/>
    </row>
    <row r="1082" spans="1:15" s="20" customFormat="1" ht="15" customHeight="1">
      <c r="A1082" s="46"/>
      <c r="B1082" s="105"/>
      <c r="C1082" s="47"/>
      <c r="D1082" s="46"/>
      <c r="E1082" s="97" t="e">
        <f>+VLOOKUP(D1082,POA!$A$3:$AU$103,7,FALSE)</f>
        <v>#N/A</v>
      </c>
      <c r="F1082" s="97" t="e">
        <f>+VLOOKUP(D1082,POA!$A$3:$AU$103,9,FALSE)</f>
        <v>#N/A</v>
      </c>
      <c r="G1082" s="97" t="e">
        <f>+VLOOKUP(D1082,POA!$A$3:$AU$103,3,FALSE)</f>
        <v>#N/A</v>
      </c>
      <c r="H1082" s="94" t="e">
        <f>+VLOOKUP(D1082,POA!$A$3:$AU$103,12,FALSE)</f>
        <v>#N/A</v>
      </c>
      <c r="I1082" s="98" t="e">
        <f>+VLOOKUP(D1082,POA!$A$3:$AU$103,15,FALSE)</f>
        <v>#N/A</v>
      </c>
      <c r="J1082" s="94" t="e">
        <f>+VLOOKUP(D1082,POA!$A$3:$AU$103,14,FALSE)</f>
        <v>#N/A</v>
      </c>
      <c r="K1082" s="44"/>
      <c r="L1082" s="100"/>
      <c r="M1082" s="101"/>
      <c r="N1082" s="79"/>
      <c r="O1082" s="102"/>
    </row>
    <row r="1083" spans="1:15" s="20" customFormat="1" ht="15" customHeight="1">
      <c r="A1083" s="46"/>
      <c r="B1083" s="45"/>
      <c r="C1083" s="47"/>
      <c r="D1083" s="46"/>
      <c r="E1083" s="97" t="e">
        <f>+VLOOKUP(D1083,POA!$A$3:$AU$103,7,FALSE)</f>
        <v>#N/A</v>
      </c>
      <c r="F1083" s="97" t="e">
        <f>+VLOOKUP(D1083,POA!$A$3:$AU$103,9,FALSE)</f>
        <v>#N/A</v>
      </c>
      <c r="G1083" s="97" t="e">
        <f>+VLOOKUP(D1083,POA!$A$3:$AU$103,3,FALSE)</f>
        <v>#N/A</v>
      </c>
      <c r="H1083" s="94" t="e">
        <f>+VLOOKUP(D1083,POA!$A$3:$AU$103,12,FALSE)</f>
        <v>#N/A</v>
      </c>
      <c r="I1083" s="98" t="e">
        <f>+VLOOKUP(D1083,POA!$A$3:$AU$103,15,FALSE)</f>
        <v>#N/A</v>
      </c>
      <c r="J1083" s="94" t="e">
        <f>+VLOOKUP(D1083,POA!$A$3:$AU$103,14,FALSE)</f>
        <v>#N/A</v>
      </c>
      <c r="K1083" s="44"/>
      <c r="L1083" s="100"/>
      <c r="M1083" s="101"/>
      <c r="N1083" s="79"/>
      <c r="O1083" s="102"/>
    </row>
    <row r="1084" spans="1:15" s="20" customFormat="1" ht="15" customHeight="1">
      <c r="A1084" s="46"/>
      <c r="B1084" s="45"/>
      <c r="C1084" s="47"/>
      <c r="D1084" s="46"/>
      <c r="E1084" s="97" t="e">
        <f>+VLOOKUP(D1084,POA!$A$3:$AU$103,7,FALSE)</f>
        <v>#N/A</v>
      </c>
      <c r="F1084" s="97" t="e">
        <f>+VLOOKUP(D1084,POA!$A$3:$AU$103,9,FALSE)</f>
        <v>#N/A</v>
      </c>
      <c r="G1084" s="97" t="e">
        <f>+VLOOKUP(D1084,POA!$A$3:$AU$103,3,FALSE)</f>
        <v>#N/A</v>
      </c>
      <c r="H1084" s="94" t="e">
        <f>+VLOOKUP(D1084,POA!$A$3:$AU$103,12,FALSE)</f>
        <v>#N/A</v>
      </c>
      <c r="I1084" s="98" t="e">
        <f>+VLOOKUP(D1084,POA!$A$3:$AU$103,15,FALSE)</f>
        <v>#N/A</v>
      </c>
      <c r="J1084" s="94" t="e">
        <f>+VLOOKUP(D1084,POA!$A$3:$AU$103,14,FALSE)</f>
        <v>#N/A</v>
      </c>
      <c r="K1084" s="44"/>
      <c r="L1084" s="100"/>
      <c r="M1084" s="101"/>
      <c r="N1084" s="79"/>
      <c r="O1084" s="102"/>
    </row>
    <row r="1085" spans="1:15" s="20" customFormat="1" ht="15" customHeight="1">
      <c r="A1085" s="46"/>
      <c r="B1085" s="45"/>
      <c r="C1085" s="47"/>
      <c r="D1085" s="46"/>
      <c r="E1085" s="97" t="e">
        <f>+VLOOKUP(D1085,POA!$A$3:$AU$103,7,FALSE)</f>
        <v>#N/A</v>
      </c>
      <c r="F1085" s="97" t="e">
        <f>+VLOOKUP(D1085,POA!$A$3:$AU$103,9,FALSE)</f>
        <v>#N/A</v>
      </c>
      <c r="G1085" s="97" t="e">
        <f>+VLOOKUP(D1085,POA!$A$3:$AU$103,3,FALSE)</f>
        <v>#N/A</v>
      </c>
      <c r="H1085" s="94" t="e">
        <f>+VLOOKUP(D1085,POA!$A$3:$AU$103,12,FALSE)</f>
        <v>#N/A</v>
      </c>
      <c r="I1085" s="98" t="e">
        <f>+VLOOKUP(D1085,POA!$A$3:$AU$103,15,FALSE)</f>
        <v>#N/A</v>
      </c>
      <c r="J1085" s="94" t="e">
        <f>+VLOOKUP(D1085,POA!$A$3:$AU$103,14,FALSE)</f>
        <v>#N/A</v>
      </c>
      <c r="K1085" s="44"/>
      <c r="L1085" s="100"/>
      <c r="M1085" s="101"/>
      <c r="N1085" s="79"/>
      <c r="O1085" s="102"/>
    </row>
    <row r="1086" spans="1:15" s="20" customFormat="1" ht="15" customHeight="1">
      <c r="A1086" s="46"/>
      <c r="B1086" s="45"/>
      <c r="C1086" s="47"/>
      <c r="D1086" s="46"/>
      <c r="E1086" s="97" t="e">
        <f>+VLOOKUP(D1086,POA!$A$3:$AU$103,7,FALSE)</f>
        <v>#N/A</v>
      </c>
      <c r="F1086" s="97" t="e">
        <f>+VLOOKUP(D1086,POA!$A$3:$AU$103,9,FALSE)</f>
        <v>#N/A</v>
      </c>
      <c r="G1086" s="97" t="e">
        <f>+VLOOKUP(D1086,POA!$A$3:$AU$103,3,FALSE)</f>
        <v>#N/A</v>
      </c>
      <c r="H1086" s="94" t="e">
        <f>+VLOOKUP(D1086,POA!$A$3:$AU$103,12,FALSE)</f>
        <v>#N/A</v>
      </c>
      <c r="I1086" s="98" t="e">
        <f>+VLOOKUP(D1086,POA!$A$3:$AU$103,15,FALSE)</f>
        <v>#N/A</v>
      </c>
      <c r="J1086" s="94" t="e">
        <f>+VLOOKUP(D1086,POA!$A$3:$AU$103,14,FALSE)</f>
        <v>#N/A</v>
      </c>
      <c r="K1086" s="44"/>
      <c r="L1086" s="100"/>
      <c r="M1086" s="101"/>
      <c r="N1086" s="79"/>
      <c r="O1086" s="102"/>
    </row>
    <row r="1087" spans="1:15" s="20" customFormat="1" ht="15" customHeight="1">
      <c r="A1087" s="46"/>
      <c r="B1087" s="45"/>
      <c r="C1087" s="47"/>
      <c r="D1087" s="46"/>
      <c r="E1087" s="97" t="e">
        <f>+VLOOKUP(D1087,POA!$A$3:$AU$103,7,FALSE)</f>
        <v>#N/A</v>
      </c>
      <c r="F1087" s="97" t="e">
        <f>+VLOOKUP(D1087,POA!$A$3:$AU$103,9,FALSE)</f>
        <v>#N/A</v>
      </c>
      <c r="G1087" s="97" t="e">
        <f>+VLOOKUP(D1087,POA!$A$3:$AU$103,3,FALSE)</f>
        <v>#N/A</v>
      </c>
      <c r="H1087" s="94" t="e">
        <f>+VLOOKUP(D1087,POA!$A$3:$AU$103,12,FALSE)</f>
        <v>#N/A</v>
      </c>
      <c r="I1087" s="98" t="e">
        <f>+VLOOKUP(D1087,POA!$A$3:$AU$103,15,FALSE)</f>
        <v>#N/A</v>
      </c>
      <c r="J1087" s="94" t="e">
        <f>+VLOOKUP(D1087,POA!$A$3:$AU$103,14,FALSE)</f>
        <v>#N/A</v>
      </c>
      <c r="K1087" s="44"/>
      <c r="L1087" s="100"/>
      <c r="M1087" s="101"/>
      <c r="N1087" s="79"/>
      <c r="O1087" s="102"/>
    </row>
    <row r="1088" spans="1:15" s="20" customFormat="1" ht="15" customHeight="1">
      <c r="A1088" s="46"/>
      <c r="B1088" s="45"/>
      <c r="C1088" s="47"/>
      <c r="D1088" s="46"/>
      <c r="E1088" s="97" t="e">
        <f>+VLOOKUP(D1088,POA!$A$3:$AU$103,7,FALSE)</f>
        <v>#N/A</v>
      </c>
      <c r="F1088" s="97" t="e">
        <f>+VLOOKUP(D1088,POA!$A$3:$AU$103,9,FALSE)</f>
        <v>#N/A</v>
      </c>
      <c r="G1088" s="97" t="e">
        <f>+VLOOKUP(D1088,POA!$A$3:$AU$103,3,FALSE)</f>
        <v>#N/A</v>
      </c>
      <c r="H1088" s="94" t="e">
        <f>+VLOOKUP(D1088,POA!$A$3:$AU$103,12,FALSE)</f>
        <v>#N/A</v>
      </c>
      <c r="I1088" s="98" t="e">
        <f>+VLOOKUP(D1088,POA!$A$3:$AU$103,15,FALSE)</f>
        <v>#N/A</v>
      </c>
      <c r="J1088" s="94" t="e">
        <f>+VLOOKUP(D1088,POA!$A$3:$AU$103,14,FALSE)</f>
        <v>#N/A</v>
      </c>
      <c r="K1088" s="44"/>
      <c r="L1088" s="100"/>
      <c r="M1088" s="101"/>
      <c r="N1088" s="79"/>
      <c r="O1088" s="102"/>
    </row>
    <row r="1089" spans="1:15" s="20" customFormat="1" ht="15" customHeight="1">
      <c r="A1089" s="46"/>
      <c r="B1089" s="45"/>
      <c r="C1089" s="47"/>
      <c r="D1089" s="46"/>
      <c r="E1089" s="97" t="e">
        <f>+VLOOKUP(D1089,POA!$A$3:$AU$103,7,FALSE)</f>
        <v>#N/A</v>
      </c>
      <c r="F1089" s="97" t="e">
        <f>+VLOOKUP(D1089,POA!$A$3:$AU$103,9,FALSE)</f>
        <v>#N/A</v>
      </c>
      <c r="G1089" s="97" t="e">
        <f>+VLOOKUP(D1089,POA!$A$3:$AU$103,3,FALSE)</f>
        <v>#N/A</v>
      </c>
      <c r="H1089" s="94" t="e">
        <f>+VLOOKUP(D1089,POA!$A$3:$AU$103,12,FALSE)</f>
        <v>#N/A</v>
      </c>
      <c r="I1089" s="98" t="e">
        <f>+VLOOKUP(D1089,POA!$A$3:$AU$103,15,FALSE)</f>
        <v>#N/A</v>
      </c>
      <c r="J1089" s="94" t="e">
        <f>+VLOOKUP(D1089,POA!$A$3:$AU$103,14,FALSE)</f>
        <v>#N/A</v>
      </c>
      <c r="K1089" s="44"/>
      <c r="L1089" s="100"/>
      <c r="M1089" s="101"/>
      <c r="N1089" s="79"/>
      <c r="O1089" s="102"/>
    </row>
    <row r="1090" spans="1:15" s="20" customFormat="1" ht="15" customHeight="1">
      <c r="A1090" s="46"/>
      <c r="B1090" s="45"/>
      <c r="C1090" s="47"/>
      <c r="D1090" s="46"/>
      <c r="E1090" s="97" t="e">
        <f>+VLOOKUP(D1090,POA!$A$3:$AU$103,7,FALSE)</f>
        <v>#N/A</v>
      </c>
      <c r="F1090" s="97" t="e">
        <f>+VLOOKUP(D1090,POA!$A$3:$AU$103,9,FALSE)</f>
        <v>#N/A</v>
      </c>
      <c r="G1090" s="97" t="e">
        <f>+VLOOKUP(D1090,POA!$A$3:$AU$103,3,FALSE)</f>
        <v>#N/A</v>
      </c>
      <c r="H1090" s="94" t="e">
        <f>+VLOOKUP(D1090,POA!$A$3:$AU$103,12,FALSE)</f>
        <v>#N/A</v>
      </c>
      <c r="I1090" s="98" t="e">
        <f>+VLOOKUP(D1090,POA!$A$3:$AU$103,15,FALSE)</f>
        <v>#N/A</v>
      </c>
      <c r="J1090" s="94" t="e">
        <f>+VLOOKUP(D1090,POA!$A$3:$AU$103,14,FALSE)</f>
        <v>#N/A</v>
      </c>
      <c r="K1090" s="44"/>
      <c r="L1090" s="100"/>
      <c r="M1090" s="101"/>
      <c r="N1090" s="79"/>
      <c r="O1090" s="102"/>
    </row>
    <row r="1091" spans="1:15" s="20" customFormat="1" ht="15" customHeight="1">
      <c r="A1091" s="46"/>
      <c r="B1091" s="45"/>
      <c r="C1091" s="47"/>
      <c r="D1091" s="46"/>
      <c r="E1091" s="97" t="e">
        <f>+VLOOKUP(D1091,POA!$A$3:$AU$103,7,FALSE)</f>
        <v>#N/A</v>
      </c>
      <c r="F1091" s="97" t="e">
        <f>+VLOOKUP(D1091,POA!$A$3:$AU$103,9,FALSE)</f>
        <v>#N/A</v>
      </c>
      <c r="G1091" s="97" t="e">
        <f>+VLOOKUP(D1091,POA!$A$3:$AU$103,3,FALSE)</f>
        <v>#N/A</v>
      </c>
      <c r="H1091" s="94" t="e">
        <f>+VLOOKUP(D1091,POA!$A$3:$AU$103,12,FALSE)</f>
        <v>#N/A</v>
      </c>
      <c r="I1091" s="98" t="e">
        <f>+VLOOKUP(D1091,POA!$A$3:$AU$103,15,FALSE)</f>
        <v>#N/A</v>
      </c>
      <c r="J1091" s="94" t="e">
        <f>+VLOOKUP(D1091,POA!$A$3:$AU$103,14,FALSE)</f>
        <v>#N/A</v>
      </c>
      <c r="K1091" s="44"/>
      <c r="L1091" s="100"/>
      <c r="M1091" s="101"/>
      <c r="N1091" s="79"/>
      <c r="O1091" s="102"/>
    </row>
    <row r="1092" spans="1:15" s="20" customFormat="1" ht="15" customHeight="1">
      <c r="A1092" s="46"/>
      <c r="B1092" s="45"/>
      <c r="C1092" s="47"/>
      <c r="D1092" s="46"/>
      <c r="E1092" s="97" t="e">
        <f>+VLOOKUP(D1092,POA!$A$3:$AU$103,7,FALSE)</f>
        <v>#N/A</v>
      </c>
      <c r="F1092" s="97" t="e">
        <f>+VLOOKUP(D1092,POA!$A$3:$AU$103,9,FALSE)</f>
        <v>#N/A</v>
      </c>
      <c r="G1092" s="97" t="e">
        <f>+VLOOKUP(D1092,POA!$A$3:$AU$103,3,FALSE)</f>
        <v>#N/A</v>
      </c>
      <c r="H1092" s="94" t="e">
        <f>+VLOOKUP(D1092,POA!$A$3:$AU$103,12,FALSE)</f>
        <v>#N/A</v>
      </c>
      <c r="I1092" s="98" t="e">
        <f>+VLOOKUP(D1092,POA!$A$3:$AU$103,15,FALSE)</f>
        <v>#N/A</v>
      </c>
      <c r="J1092" s="94" t="e">
        <f>+VLOOKUP(D1092,POA!$A$3:$AU$103,14,FALSE)</f>
        <v>#N/A</v>
      </c>
      <c r="K1092" s="44"/>
      <c r="L1092" s="100"/>
      <c r="M1092" s="101"/>
      <c r="N1092" s="79"/>
      <c r="O1092" s="102"/>
    </row>
    <row r="1093" spans="1:15" s="20" customFormat="1" ht="15" customHeight="1">
      <c r="A1093" s="46"/>
      <c r="B1093" s="45"/>
      <c r="C1093" s="47"/>
      <c r="D1093" s="46"/>
      <c r="E1093" s="97" t="e">
        <f>+VLOOKUP(D1093,POA!$A$3:$AU$103,7,FALSE)</f>
        <v>#N/A</v>
      </c>
      <c r="F1093" s="97" t="e">
        <f>+VLOOKUP(D1093,POA!$A$3:$AU$103,9,FALSE)</f>
        <v>#N/A</v>
      </c>
      <c r="G1093" s="97" t="e">
        <f>+VLOOKUP(D1093,POA!$A$3:$AU$103,3,FALSE)</f>
        <v>#N/A</v>
      </c>
      <c r="H1093" s="94" t="e">
        <f>+VLOOKUP(D1093,POA!$A$3:$AU$103,12,FALSE)</f>
        <v>#N/A</v>
      </c>
      <c r="I1093" s="98" t="e">
        <f>+VLOOKUP(D1093,POA!$A$3:$AU$103,15,FALSE)</f>
        <v>#N/A</v>
      </c>
      <c r="J1093" s="94" t="e">
        <f>+VLOOKUP(D1093,POA!$A$3:$AU$103,14,FALSE)</f>
        <v>#N/A</v>
      </c>
      <c r="K1093" s="44"/>
      <c r="L1093" s="100"/>
      <c r="M1093" s="101"/>
      <c r="N1093" s="79"/>
      <c r="O1093" s="102"/>
    </row>
    <row r="1094" spans="1:15" s="20" customFormat="1" ht="15" customHeight="1">
      <c r="A1094" s="46"/>
      <c r="B1094" s="45"/>
      <c r="C1094" s="47"/>
      <c r="D1094" s="46"/>
      <c r="E1094" s="97" t="e">
        <f>+VLOOKUP(D1094,POA!$A$3:$AU$103,7,FALSE)</f>
        <v>#N/A</v>
      </c>
      <c r="F1094" s="97" t="e">
        <f>+VLOOKUP(D1094,POA!$A$3:$AU$103,9,FALSE)</f>
        <v>#N/A</v>
      </c>
      <c r="G1094" s="97" t="e">
        <f>+VLOOKUP(D1094,POA!$A$3:$AU$103,3,FALSE)</f>
        <v>#N/A</v>
      </c>
      <c r="H1094" s="94" t="e">
        <f>+VLOOKUP(D1094,POA!$A$3:$AU$103,12,FALSE)</f>
        <v>#N/A</v>
      </c>
      <c r="I1094" s="98" t="e">
        <f>+VLOOKUP(D1094,POA!$A$3:$AU$103,15,FALSE)</f>
        <v>#N/A</v>
      </c>
      <c r="J1094" s="94" t="e">
        <f>+VLOOKUP(D1094,POA!$A$3:$AU$103,14,FALSE)</f>
        <v>#N/A</v>
      </c>
      <c r="K1094" s="44"/>
      <c r="L1094" s="100"/>
      <c r="M1094" s="101"/>
      <c r="N1094" s="79"/>
      <c r="O1094" s="102"/>
    </row>
    <row r="1095" spans="1:15" s="20" customFormat="1" ht="15" customHeight="1">
      <c r="A1095" s="46"/>
      <c r="B1095" s="45"/>
      <c r="C1095" s="47"/>
      <c r="D1095" s="46"/>
      <c r="E1095" s="97" t="e">
        <f>+VLOOKUP(D1095,POA!$A$3:$AU$103,7,FALSE)</f>
        <v>#N/A</v>
      </c>
      <c r="F1095" s="97" t="e">
        <f>+VLOOKUP(D1095,POA!$A$3:$AU$103,9,FALSE)</f>
        <v>#N/A</v>
      </c>
      <c r="G1095" s="97" t="e">
        <f>+VLOOKUP(D1095,POA!$A$3:$AU$103,3,FALSE)</f>
        <v>#N/A</v>
      </c>
      <c r="H1095" s="94" t="e">
        <f>+VLOOKUP(D1095,POA!$A$3:$AU$103,12,FALSE)</f>
        <v>#N/A</v>
      </c>
      <c r="I1095" s="98" t="e">
        <f>+VLOOKUP(D1095,POA!$A$3:$AU$103,15,FALSE)</f>
        <v>#N/A</v>
      </c>
      <c r="J1095" s="94" t="e">
        <f>+VLOOKUP(D1095,POA!$A$3:$AU$103,14,FALSE)</f>
        <v>#N/A</v>
      </c>
      <c r="K1095" s="44"/>
      <c r="L1095" s="100"/>
      <c r="M1095" s="101"/>
      <c r="N1095" s="79"/>
      <c r="O1095" s="102"/>
    </row>
    <row r="1096" spans="1:15" s="20" customFormat="1" ht="15" customHeight="1">
      <c r="A1096" s="46"/>
      <c r="B1096" s="45"/>
      <c r="C1096" s="47"/>
      <c r="D1096" s="46"/>
      <c r="E1096" s="97" t="e">
        <f>+VLOOKUP(D1096,POA!$A$3:$AU$103,7,FALSE)</f>
        <v>#N/A</v>
      </c>
      <c r="F1096" s="97" t="e">
        <f>+VLOOKUP(D1096,POA!$A$3:$AU$103,9,FALSE)</f>
        <v>#N/A</v>
      </c>
      <c r="G1096" s="97" t="e">
        <f>+VLOOKUP(D1096,POA!$A$3:$AU$103,3,FALSE)</f>
        <v>#N/A</v>
      </c>
      <c r="H1096" s="94" t="e">
        <f>+VLOOKUP(D1096,POA!$A$3:$AU$103,12,FALSE)</f>
        <v>#N/A</v>
      </c>
      <c r="I1096" s="98" t="e">
        <f>+VLOOKUP(D1096,POA!$A$3:$AU$103,15,FALSE)</f>
        <v>#N/A</v>
      </c>
      <c r="J1096" s="94" t="e">
        <f>+VLOOKUP(D1096,POA!$A$3:$AU$103,14,FALSE)</f>
        <v>#N/A</v>
      </c>
      <c r="K1096" s="44"/>
      <c r="L1096" s="100"/>
      <c r="M1096" s="101"/>
      <c r="N1096" s="79"/>
      <c r="O1096" s="102"/>
    </row>
    <row r="1097" spans="1:15" s="20" customFormat="1" ht="15" customHeight="1">
      <c r="A1097" s="46"/>
      <c r="B1097" s="45"/>
      <c r="C1097" s="47"/>
      <c r="D1097" s="46"/>
      <c r="E1097" s="97" t="e">
        <f>+VLOOKUP(D1097,POA!$A$3:$AU$103,7,FALSE)</f>
        <v>#N/A</v>
      </c>
      <c r="F1097" s="97" t="e">
        <f>+VLOOKUP(D1097,POA!$A$3:$AU$103,9,FALSE)</f>
        <v>#N/A</v>
      </c>
      <c r="G1097" s="97" t="e">
        <f>+VLOOKUP(D1097,POA!$A$3:$AU$103,3,FALSE)</f>
        <v>#N/A</v>
      </c>
      <c r="H1097" s="94" t="e">
        <f>+VLOOKUP(D1097,POA!$A$3:$AU$103,12,FALSE)</f>
        <v>#N/A</v>
      </c>
      <c r="I1097" s="98" t="e">
        <f>+VLOOKUP(D1097,POA!$A$3:$AU$103,15,FALSE)</f>
        <v>#N/A</v>
      </c>
      <c r="J1097" s="94" t="e">
        <f>+VLOOKUP(D1097,POA!$A$3:$AU$103,14,FALSE)</f>
        <v>#N/A</v>
      </c>
      <c r="K1097" s="44"/>
      <c r="L1097" s="100"/>
      <c r="M1097" s="101"/>
      <c r="N1097" s="79"/>
      <c r="O1097" s="102"/>
    </row>
    <row r="1098" spans="1:15" s="20" customFormat="1" ht="15" customHeight="1">
      <c r="A1098" s="46"/>
      <c r="B1098" s="45"/>
      <c r="C1098" s="47"/>
      <c r="D1098" s="46"/>
      <c r="E1098" s="97" t="e">
        <f>+VLOOKUP(D1098,POA!$A$3:$AU$103,7,FALSE)</f>
        <v>#N/A</v>
      </c>
      <c r="F1098" s="97" t="e">
        <f>+VLOOKUP(D1098,POA!$A$3:$AU$103,9,FALSE)</f>
        <v>#N/A</v>
      </c>
      <c r="G1098" s="97" t="e">
        <f>+VLOOKUP(D1098,POA!$A$3:$AU$103,3,FALSE)</f>
        <v>#N/A</v>
      </c>
      <c r="H1098" s="94" t="e">
        <f>+VLOOKUP(D1098,POA!$A$3:$AU$103,12,FALSE)</f>
        <v>#N/A</v>
      </c>
      <c r="I1098" s="98" t="e">
        <f>+VLOOKUP(D1098,POA!$A$3:$AU$103,15,FALSE)</f>
        <v>#N/A</v>
      </c>
      <c r="J1098" s="94" t="e">
        <f>+VLOOKUP(D1098,POA!$A$3:$AU$103,14,FALSE)</f>
        <v>#N/A</v>
      </c>
      <c r="K1098" s="44"/>
      <c r="L1098" s="100"/>
      <c r="M1098" s="101"/>
      <c r="N1098" s="79"/>
      <c r="O1098" s="102"/>
    </row>
    <row r="1099" spans="1:15" s="20" customFormat="1" ht="15" customHeight="1">
      <c r="A1099" s="46"/>
      <c r="B1099" s="45"/>
      <c r="C1099" s="47"/>
      <c r="D1099" s="46"/>
      <c r="E1099" s="97" t="e">
        <f>+VLOOKUP(D1099,POA!$A$3:$AU$103,7,FALSE)</f>
        <v>#N/A</v>
      </c>
      <c r="F1099" s="97" t="e">
        <f>+VLOOKUP(D1099,POA!$A$3:$AU$103,9,FALSE)</f>
        <v>#N/A</v>
      </c>
      <c r="G1099" s="97" t="e">
        <f>+VLOOKUP(D1099,POA!$A$3:$AU$103,3,FALSE)</f>
        <v>#N/A</v>
      </c>
      <c r="H1099" s="94" t="e">
        <f>+VLOOKUP(D1099,POA!$A$3:$AU$103,12,FALSE)</f>
        <v>#N/A</v>
      </c>
      <c r="I1099" s="98" t="e">
        <f>+VLOOKUP(D1099,POA!$A$3:$AU$103,15,FALSE)</f>
        <v>#N/A</v>
      </c>
      <c r="J1099" s="94" t="e">
        <f>+VLOOKUP(D1099,POA!$A$3:$AU$103,14,FALSE)</f>
        <v>#N/A</v>
      </c>
      <c r="K1099" s="44"/>
      <c r="L1099" s="100"/>
      <c r="M1099" s="101"/>
      <c r="N1099" s="79"/>
      <c r="O1099" s="102"/>
    </row>
    <row r="1100" spans="1:15" s="20" customFormat="1" ht="15" customHeight="1">
      <c r="A1100" s="46"/>
      <c r="B1100" s="45"/>
      <c r="C1100" s="47"/>
      <c r="D1100" s="46"/>
      <c r="E1100" s="97" t="e">
        <f>+VLOOKUP(D1100,POA!$A$3:$AU$103,7,FALSE)</f>
        <v>#N/A</v>
      </c>
      <c r="F1100" s="97" t="e">
        <f>+VLOOKUP(D1100,POA!$A$3:$AU$103,9,FALSE)</f>
        <v>#N/A</v>
      </c>
      <c r="G1100" s="97" t="e">
        <f>+VLOOKUP(D1100,POA!$A$3:$AU$103,3,FALSE)</f>
        <v>#N/A</v>
      </c>
      <c r="H1100" s="94" t="e">
        <f>+VLOOKUP(D1100,POA!$A$3:$AU$103,12,FALSE)</f>
        <v>#N/A</v>
      </c>
      <c r="I1100" s="98" t="e">
        <f>+VLOOKUP(D1100,POA!$A$3:$AU$103,15,FALSE)</f>
        <v>#N/A</v>
      </c>
      <c r="J1100" s="94" t="e">
        <f>+VLOOKUP(D1100,POA!$A$3:$AU$103,14,FALSE)</f>
        <v>#N/A</v>
      </c>
      <c r="K1100" s="44"/>
      <c r="L1100" s="100"/>
      <c r="M1100" s="101"/>
      <c r="N1100" s="79"/>
      <c r="O1100" s="102"/>
    </row>
    <row r="1101" spans="1:15" s="20" customFormat="1" ht="15" customHeight="1">
      <c r="A1101" s="46"/>
      <c r="B1101" s="45"/>
      <c r="C1101" s="47"/>
      <c r="D1101" s="46"/>
      <c r="E1101" s="97" t="e">
        <f>+VLOOKUP(D1101,POA!$A$3:$AU$103,7,FALSE)</f>
        <v>#N/A</v>
      </c>
      <c r="F1101" s="97" t="e">
        <f>+VLOOKUP(D1101,POA!$A$3:$AU$103,9,FALSE)</f>
        <v>#N/A</v>
      </c>
      <c r="G1101" s="97" t="e">
        <f>+VLOOKUP(D1101,POA!$A$3:$AU$103,3,FALSE)</f>
        <v>#N/A</v>
      </c>
      <c r="H1101" s="94" t="e">
        <f>+VLOOKUP(D1101,POA!$A$3:$AU$103,12,FALSE)</f>
        <v>#N/A</v>
      </c>
      <c r="I1101" s="98" t="e">
        <f>+VLOOKUP(D1101,POA!$A$3:$AU$103,15,FALSE)</f>
        <v>#N/A</v>
      </c>
      <c r="J1101" s="94" t="e">
        <f>+VLOOKUP(D1101,POA!$A$3:$AU$103,14,FALSE)</f>
        <v>#N/A</v>
      </c>
      <c r="K1101" s="44"/>
      <c r="L1101" s="100"/>
      <c r="M1101" s="101"/>
      <c r="N1101" s="79"/>
      <c r="O1101" s="102"/>
    </row>
    <row r="1102" spans="1:15" s="20" customFormat="1" ht="15" customHeight="1">
      <c r="A1102" s="46"/>
      <c r="B1102" s="45"/>
      <c r="C1102" s="47"/>
      <c r="D1102" s="46"/>
      <c r="E1102" s="97">
        <f>+VLOOKUP(D1102,'[1]PAP 2024 CORRIENTE'!$A$6:$AU$981,7,FALSE)</f>
        <v>0</v>
      </c>
      <c r="F1102" s="97">
        <f>+VLOOKUP(D1102,'[1]PAP 2024 CORRIENTE'!$A$6:$AU$981,9,FALSE)</f>
        <v>0</v>
      </c>
      <c r="G1102" s="97" t="e">
        <f>+VLOOKUP(D1102,POA!$A$3:$AU$103,3,FALSE)</f>
        <v>#N/A</v>
      </c>
      <c r="H1102" s="94">
        <f>+VLOOKUP(D1102,'[1]PAP 2024 CORRIENTE'!$A$6:$AU$981,12,FALSE)</f>
        <v>0</v>
      </c>
      <c r="I1102" s="98">
        <f>+VLOOKUP(D1102,'[1]PAP 2024 CORRIENTE'!$A$6:$AU$981,15,FALSE)</f>
        <v>0</v>
      </c>
      <c r="J1102" s="94">
        <f>+VLOOKUP(D1102,'[1]PAP 2024 CORRIENTE'!$A$6:$AU$981,14,FALSE)</f>
        <v>0</v>
      </c>
      <c r="K1102" s="44"/>
      <c r="L1102" s="100"/>
      <c r="M1102" s="101"/>
      <c r="N1102" s="79"/>
      <c r="O1102" s="102"/>
    </row>
    <row r="1103" spans="1:15" s="20" customFormat="1" ht="15" customHeight="1">
      <c r="A1103" s="46"/>
      <c r="B1103" s="45"/>
      <c r="C1103" s="47"/>
      <c r="D1103" s="46"/>
      <c r="E1103" s="97">
        <f>+VLOOKUP(D1103,'[1]PAP 2024 CORRIENTE'!$A$6:$AU$981,7,FALSE)</f>
        <v>0</v>
      </c>
      <c r="F1103" s="97">
        <f>+VLOOKUP(D1103,'[1]PAP 2024 CORRIENTE'!$A$6:$AU$981,9,FALSE)</f>
        <v>0</v>
      </c>
      <c r="G1103" s="97" t="e">
        <f>+VLOOKUP(D1103,POA!$A$3:$AU$103,3,FALSE)</f>
        <v>#N/A</v>
      </c>
      <c r="H1103" s="94">
        <f>+VLOOKUP(D1103,'[1]PAP 2024 CORRIENTE'!$A$6:$AU$981,12,FALSE)</f>
        <v>0</v>
      </c>
      <c r="I1103" s="98">
        <f>+VLOOKUP(D1103,'[1]PAP 2024 CORRIENTE'!$A$6:$AU$981,15,FALSE)</f>
        <v>0</v>
      </c>
      <c r="J1103" s="94">
        <f>+VLOOKUP(D1103,'[1]PAP 2024 CORRIENTE'!$A$6:$AU$981,14,FALSE)</f>
        <v>0</v>
      </c>
      <c r="K1103" s="44"/>
      <c r="L1103" s="100"/>
      <c r="M1103" s="101"/>
      <c r="N1103" s="79"/>
      <c r="O1103" s="102"/>
    </row>
    <row r="1104" spans="1:15" s="20" customFormat="1" ht="15" customHeight="1">
      <c r="A1104" s="46"/>
      <c r="B1104" s="45"/>
      <c r="C1104" s="47"/>
      <c r="D1104" s="46"/>
      <c r="E1104" s="97">
        <f>+VLOOKUP(D1104,'[1]PAP 2024 CORRIENTE'!$A$6:$AU$981,7,FALSE)</f>
        <v>0</v>
      </c>
      <c r="F1104" s="97">
        <f>+VLOOKUP(D1104,'[1]PAP 2024 CORRIENTE'!$A$6:$AU$981,9,FALSE)</f>
        <v>0</v>
      </c>
      <c r="G1104" s="97" t="e">
        <f>+VLOOKUP(D1104,POA!$A$3:$AU$103,3,FALSE)</f>
        <v>#N/A</v>
      </c>
      <c r="H1104" s="94">
        <f>+VLOOKUP(D1104,'[1]PAP 2024 CORRIENTE'!$A$6:$AU$981,12,FALSE)</f>
        <v>0</v>
      </c>
      <c r="I1104" s="98">
        <f>+VLOOKUP(D1104,'[1]PAP 2024 CORRIENTE'!$A$6:$AU$981,15,FALSE)</f>
        <v>0</v>
      </c>
      <c r="J1104" s="94">
        <f>+VLOOKUP(D1104,'[1]PAP 2024 CORRIENTE'!$A$6:$AU$981,14,FALSE)</f>
        <v>0</v>
      </c>
      <c r="K1104" s="44"/>
      <c r="L1104" s="100"/>
      <c r="M1104" s="101"/>
      <c r="N1104" s="79"/>
      <c r="O1104" s="102"/>
    </row>
    <row r="1105" spans="1:15" s="20" customFormat="1" ht="15" customHeight="1">
      <c r="A1105" s="46"/>
      <c r="B1105" s="45"/>
      <c r="C1105" s="47"/>
      <c r="D1105" s="46"/>
      <c r="E1105" s="97">
        <f>+VLOOKUP(D1105,'[1]PAP 2024 CORRIENTE'!$A$6:$AU$981,7,FALSE)</f>
        <v>0</v>
      </c>
      <c r="F1105" s="97">
        <f>+VLOOKUP(D1105,'[1]PAP 2024 CORRIENTE'!$A$6:$AU$981,9,FALSE)</f>
        <v>0</v>
      </c>
      <c r="G1105" s="97" t="e">
        <f>+VLOOKUP(D1105,POA!$A$3:$AU$103,3,FALSE)</f>
        <v>#N/A</v>
      </c>
      <c r="H1105" s="94">
        <f>+VLOOKUP(D1105,'[1]PAP 2024 CORRIENTE'!$A$6:$AU$981,12,FALSE)</f>
        <v>0</v>
      </c>
      <c r="I1105" s="98">
        <f>+VLOOKUP(D1105,'[1]PAP 2024 CORRIENTE'!$A$6:$AU$981,15,FALSE)</f>
        <v>0</v>
      </c>
      <c r="J1105" s="94">
        <f>+VLOOKUP(D1105,'[1]PAP 2024 CORRIENTE'!$A$6:$AU$981,14,FALSE)</f>
        <v>0</v>
      </c>
      <c r="K1105" s="44"/>
      <c r="L1105" s="100"/>
      <c r="M1105" s="101"/>
      <c r="N1105" s="79"/>
      <c r="O1105" s="102"/>
    </row>
    <row r="1106" spans="1:15" s="20" customFormat="1" ht="15" customHeight="1">
      <c r="A1106" s="46"/>
      <c r="B1106" s="45"/>
      <c r="C1106" s="47"/>
      <c r="D1106" s="46"/>
      <c r="E1106" s="97">
        <f>+VLOOKUP(D1106,'[1]PAP 2024 CORRIENTE'!$A$6:$AU$981,7,FALSE)</f>
        <v>0</v>
      </c>
      <c r="F1106" s="97">
        <f>+VLOOKUP(D1106,'[1]PAP 2024 CORRIENTE'!$A$6:$AU$981,9,FALSE)</f>
        <v>0</v>
      </c>
      <c r="G1106" s="97" t="e">
        <f>+VLOOKUP(D1106,POA!$A$3:$AU$103,3,FALSE)</f>
        <v>#N/A</v>
      </c>
      <c r="H1106" s="94">
        <f>+VLOOKUP(D1106,'[1]PAP 2024 CORRIENTE'!$A$6:$AU$981,12,FALSE)</f>
        <v>0</v>
      </c>
      <c r="I1106" s="98">
        <f>+VLOOKUP(D1106,'[1]PAP 2024 CORRIENTE'!$A$6:$AU$981,15,FALSE)</f>
        <v>0</v>
      </c>
      <c r="J1106" s="94">
        <f>+VLOOKUP(D1106,'[1]PAP 2024 CORRIENTE'!$A$6:$AU$981,14,FALSE)</f>
        <v>0</v>
      </c>
      <c r="K1106" s="44"/>
      <c r="L1106" s="100"/>
      <c r="M1106" s="101"/>
      <c r="N1106" s="79"/>
      <c r="O1106" s="102"/>
    </row>
    <row r="1107" spans="1:15" s="20" customFormat="1" ht="15" customHeight="1">
      <c r="A1107" s="46"/>
      <c r="B1107" s="45"/>
      <c r="C1107" s="47"/>
      <c r="D1107" s="46"/>
      <c r="E1107" s="97">
        <f>+VLOOKUP(D1107,'[1]PAP 2024 CORRIENTE'!$A$6:$AU$981,7,FALSE)</f>
        <v>0</v>
      </c>
      <c r="F1107" s="97">
        <f>+VLOOKUP(D1107,'[1]PAP 2024 CORRIENTE'!$A$6:$AU$981,9,FALSE)</f>
        <v>0</v>
      </c>
      <c r="G1107" s="97" t="e">
        <f>+VLOOKUP(D1107,POA!$A$3:$AU$103,3,FALSE)</f>
        <v>#N/A</v>
      </c>
      <c r="H1107" s="94">
        <f>+VLOOKUP(D1107,'[1]PAP 2024 CORRIENTE'!$A$6:$AU$981,12,FALSE)</f>
        <v>0</v>
      </c>
      <c r="I1107" s="98">
        <f>+VLOOKUP(D1107,'[1]PAP 2024 CORRIENTE'!$A$6:$AU$981,15,FALSE)</f>
        <v>0</v>
      </c>
      <c r="J1107" s="94">
        <f>+VLOOKUP(D1107,'[1]PAP 2024 CORRIENTE'!$A$6:$AU$981,14,FALSE)</f>
        <v>0</v>
      </c>
      <c r="K1107" s="44"/>
      <c r="L1107" s="100"/>
      <c r="M1107" s="101"/>
      <c r="N1107" s="79"/>
      <c r="O1107" s="102"/>
    </row>
    <row r="1108" spans="1:15" s="20" customFormat="1" ht="15" customHeight="1">
      <c r="A1108" s="46"/>
      <c r="B1108" s="45"/>
      <c r="C1108" s="47"/>
      <c r="D1108" s="46"/>
      <c r="E1108" s="97">
        <f>+VLOOKUP(D1108,'[1]PAP 2024 CORRIENTE'!$A$6:$AU$981,7,FALSE)</f>
        <v>0</v>
      </c>
      <c r="F1108" s="97">
        <f>+VLOOKUP(D1108,'[1]PAP 2024 CORRIENTE'!$A$6:$AU$981,9,FALSE)</f>
        <v>0</v>
      </c>
      <c r="G1108" s="97" t="e">
        <f>+VLOOKUP(D1108,POA!$A$3:$AU$103,3,FALSE)</f>
        <v>#N/A</v>
      </c>
      <c r="H1108" s="94">
        <f>+VLOOKUP(D1108,'[1]PAP 2024 CORRIENTE'!$A$6:$AU$981,12,FALSE)</f>
        <v>0</v>
      </c>
      <c r="I1108" s="98">
        <f>+VLOOKUP(D1108,'[1]PAP 2024 CORRIENTE'!$A$6:$AU$981,15,FALSE)</f>
        <v>0</v>
      </c>
      <c r="J1108" s="94">
        <f>+VLOOKUP(D1108,'[1]PAP 2024 CORRIENTE'!$A$6:$AU$981,14,FALSE)</f>
        <v>0</v>
      </c>
      <c r="K1108" s="44"/>
      <c r="L1108" s="100"/>
      <c r="M1108" s="101"/>
      <c r="N1108" s="79"/>
      <c r="O1108" s="102"/>
    </row>
    <row r="1109" spans="1:15" s="20" customFormat="1" ht="15" customHeight="1">
      <c r="A1109" s="46"/>
      <c r="B1109" s="45"/>
      <c r="C1109" s="47"/>
      <c r="D1109" s="46"/>
      <c r="E1109" s="97">
        <f>+VLOOKUP(D1109,'[1]PAP 2024 CORRIENTE'!$A$6:$AU$981,7,FALSE)</f>
        <v>0</v>
      </c>
      <c r="F1109" s="97">
        <f>+VLOOKUP(D1109,'[1]PAP 2024 CORRIENTE'!$A$6:$AU$981,9,FALSE)</f>
        <v>0</v>
      </c>
      <c r="G1109" s="97" t="e">
        <f>+VLOOKUP(D1109,POA!$A$3:$AU$103,3,FALSE)</f>
        <v>#N/A</v>
      </c>
      <c r="H1109" s="94">
        <f>+VLOOKUP(D1109,'[1]PAP 2024 CORRIENTE'!$A$6:$AU$981,12,FALSE)</f>
        <v>0</v>
      </c>
      <c r="I1109" s="98">
        <f>+VLOOKUP(D1109,'[1]PAP 2024 CORRIENTE'!$A$6:$AU$981,15,FALSE)</f>
        <v>0</v>
      </c>
      <c r="J1109" s="94">
        <f>+VLOOKUP(D1109,'[1]PAP 2024 CORRIENTE'!$A$6:$AU$981,14,FALSE)</f>
        <v>0</v>
      </c>
      <c r="K1109" s="44"/>
      <c r="L1109" s="100"/>
      <c r="M1109" s="101"/>
      <c r="N1109" s="79"/>
      <c r="O1109" s="102"/>
    </row>
    <row r="1110" spans="1:15" s="20" customFormat="1" ht="15" customHeight="1">
      <c r="A1110" s="46"/>
      <c r="B1110" s="45"/>
      <c r="C1110" s="47"/>
      <c r="D1110" s="46"/>
      <c r="E1110" s="97">
        <f>+VLOOKUP(D1110,'[1]PAP 2024 CORRIENTE'!$A$6:$AU$981,7,FALSE)</f>
        <v>0</v>
      </c>
      <c r="F1110" s="97">
        <f>+VLOOKUP(D1110,'[1]PAP 2024 CORRIENTE'!$A$6:$AU$981,9,FALSE)</f>
        <v>0</v>
      </c>
      <c r="G1110" s="97" t="e">
        <f>+VLOOKUP(D1110,POA!$A$3:$AU$103,3,FALSE)</f>
        <v>#N/A</v>
      </c>
      <c r="H1110" s="94">
        <f>+VLOOKUP(D1110,'[1]PAP 2024 CORRIENTE'!$A$6:$AU$981,12,FALSE)</f>
        <v>0</v>
      </c>
      <c r="I1110" s="98">
        <f>+VLOOKUP(D1110,'[1]PAP 2024 CORRIENTE'!$A$6:$AU$981,15,FALSE)</f>
        <v>0</v>
      </c>
      <c r="J1110" s="94">
        <f>+VLOOKUP(D1110,'[1]PAP 2024 CORRIENTE'!$A$6:$AU$981,14,FALSE)</f>
        <v>0</v>
      </c>
      <c r="K1110" s="44"/>
      <c r="L1110" s="100"/>
      <c r="M1110" s="101"/>
      <c r="N1110" s="79"/>
      <c r="O1110" s="102"/>
    </row>
    <row r="1111" spans="1:15" s="20" customFormat="1" ht="15" customHeight="1">
      <c r="A1111" s="46"/>
      <c r="B1111" s="45"/>
      <c r="C1111" s="47"/>
      <c r="D1111" s="46"/>
      <c r="E1111" s="97">
        <f>+VLOOKUP(D1111,'[1]PAP 2024 CORRIENTE'!$A$6:$AU$981,7,FALSE)</f>
        <v>0</v>
      </c>
      <c r="F1111" s="97">
        <f>+VLOOKUP(D1111,'[1]PAP 2024 CORRIENTE'!$A$6:$AU$981,9,FALSE)</f>
        <v>0</v>
      </c>
      <c r="G1111" s="97" t="e">
        <f>+VLOOKUP(D1111,POA!$A$3:$AU$103,3,FALSE)</f>
        <v>#N/A</v>
      </c>
      <c r="H1111" s="94">
        <f>+VLOOKUP(D1111,'[1]PAP 2024 CORRIENTE'!$A$6:$AU$981,12,FALSE)</f>
        <v>0</v>
      </c>
      <c r="I1111" s="98">
        <f>+VLOOKUP(D1111,'[1]PAP 2024 CORRIENTE'!$A$6:$AU$981,15,FALSE)</f>
        <v>0</v>
      </c>
      <c r="J1111" s="94">
        <f>+VLOOKUP(D1111,'[1]PAP 2024 CORRIENTE'!$A$6:$AU$981,14,FALSE)</f>
        <v>0</v>
      </c>
      <c r="K1111" s="44"/>
      <c r="L1111" s="100"/>
      <c r="M1111" s="101"/>
      <c r="N1111" s="79"/>
      <c r="O1111" s="102"/>
    </row>
    <row r="1112" spans="1:15" s="20" customFormat="1" ht="15" customHeight="1">
      <c r="A1112" s="46"/>
      <c r="B1112" s="45"/>
      <c r="C1112" s="47"/>
      <c r="D1112" s="46"/>
      <c r="E1112" s="97">
        <f>+VLOOKUP(D1112,'[1]PAP 2024 CORRIENTE'!$A$6:$AU$981,7,FALSE)</f>
        <v>0</v>
      </c>
      <c r="F1112" s="97">
        <f>+VLOOKUP(D1112,'[1]PAP 2024 CORRIENTE'!$A$6:$AU$981,9,FALSE)</f>
        <v>0</v>
      </c>
      <c r="G1112" s="97" t="e">
        <f>+VLOOKUP(D1112,POA!$A$3:$AU$103,3,FALSE)</f>
        <v>#N/A</v>
      </c>
      <c r="H1112" s="94">
        <f>+VLOOKUP(D1112,'[1]PAP 2024 CORRIENTE'!$A$6:$AU$981,12,FALSE)</f>
        <v>0</v>
      </c>
      <c r="I1112" s="98">
        <f>+VLOOKUP(D1112,'[1]PAP 2024 CORRIENTE'!$A$6:$AU$981,15,FALSE)</f>
        <v>0</v>
      </c>
      <c r="J1112" s="94">
        <f>+VLOOKUP(D1112,'[1]PAP 2024 CORRIENTE'!$A$6:$AU$981,14,FALSE)</f>
        <v>0</v>
      </c>
      <c r="K1112" s="44"/>
      <c r="L1112" s="100"/>
      <c r="M1112" s="101"/>
      <c r="N1112" s="79"/>
      <c r="O1112" s="102"/>
    </row>
    <row r="1113" spans="1:15" s="20" customFormat="1" ht="15" customHeight="1">
      <c r="A1113" s="46"/>
      <c r="B1113" s="45"/>
      <c r="C1113" s="47"/>
      <c r="D1113" s="46"/>
      <c r="E1113" s="97">
        <f>+VLOOKUP(D1113,'[1]PAP 2024 CORRIENTE'!$A$6:$AU$981,7,FALSE)</f>
        <v>0</v>
      </c>
      <c r="F1113" s="97">
        <f>+VLOOKUP(D1113,'[1]PAP 2024 CORRIENTE'!$A$6:$AU$981,9,FALSE)</f>
        <v>0</v>
      </c>
      <c r="G1113" s="97" t="e">
        <f>+VLOOKUP(D1113,POA!$A$3:$AU$103,3,FALSE)</f>
        <v>#N/A</v>
      </c>
      <c r="H1113" s="94">
        <f>+VLOOKUP(D1113,'[1]PAP 2024 CORRIENTE'!$A$6:$AU$981,12,FALSE)</f>
        <v>0</v>
      </c>
      <c r="I1113" s="98">
        <f>+VLOOKUP(D1113,'[1]PAP 2024 CORRIENTE'!$A$6:$AU$981,15,FALSE)</f>
        <v>0</v>
      </c>
      <c r="J1113" s="94">
        <f>+VLOOKUP(D1113,'[1]PAP 2024 CORRIENTE'!$A$6:$AU$981,14,FALSE)</f>
        <v>0</v>
      </c>
      <c r="K1113" s="44"/>
      <c r="L1113" s="100"/>
      <c r="M1113" s="101"/>
      <c r="N1113" s="79"/>
      <c r="O1113" s="102"/>
    </row>
    <row r="1114" spans="1:15" s="20" customFormat="1" ht="15" customHeight="1">
      <c r="A1114" s="46"/>
      <c r="B1114" s="45"/>
      <c r="C1114" s="47"/>
      <c r="D1114" s="46"/>
      <c r="E1114" s="97">
        <f>+VLOOKUP(D1114,'[1]PAP 2024 CORRIENTE'!$A$6:$AU$981,7,FALSE)</f>
        <v>0</v>
      </c>
      <c r="F1114" s="97">
        <f>+VLOOKUP(D1114,'[1]PAP 2024 CORRIENTE'!$A$6:$AU$981,9,FALSE)</f>
        <v>0</v>
      </c>
      <c r="G1114" s="97" t="e">
        <f>+VLOOKUP(D1114,POA!$A$3:$AU$103,3,FALSE)</f>
        <v>#N/A</v>
      </c>
      <c r="H1114" s="94">
        <f>+VLOOKUP(D1114,'[1]PAP 2024 CORRIENTE'!$A$6:$AU$981,12,FALSE)</f>
        <v>0</v>
      </c>
      <c r="I1114" s="98">
        <f>+VLOOKUP(D1114,'[1]PAP 2024 CORRIENTE'!$A$6:$AU$981,15,FALSE)</f>
        <v>0</v>
      </c>
      <c r="J1114" s="94">
        <f>+VLOOKUP(D1114,'[1]PAP 2024 CORRIENTE'!$A$6:$AU$981,14,FALSE)</f>
        <v>0</v>
      </c>
      <c r="K1114" s="44"/>
      <c r="L1114" s="100"/>
      <c r="M1114" s="101"/>
      <c r="N1114" s="79"/>
      <c r="O1114" s="102"/>
    </row>
    <row r="1115" spans="1:15" s="20" customFormat="1" ht="15" customHeight="1">
      <c r="A1115" s="46"/>
      <c r="B1115" s="45"/>
      <c r="C1115" s="47"/>
      <c r="D1115" s="46"/>
      <c r="E1115" s="97">
        <f>+VLOOKUP(D1115,'[1]PAP 2024 CORRIENTE'!$A$6:$AU$981,7,FALSE)</f>
        <v>0</v>
      </c>
      <c r="F1115" s="97">
        <f>+VLOOKUP(D1115,'[1]PAP 2024 CORRIENTE'!$A$6:$AU$981,9,FALSE)</f>
        <v>0</v>
      </c>
      <c r="G1115" s="97" t="e">
        <f>+VLOOKUP(D1115,POA!$A$3:$AU$103,3,FALSE)</f>
        <v>#N/A</v>
      </c>
      <c r="H1115" s="94">
        <f>+VLOOKUP(D1115,'[1]PAP 2024 CORRIENTE'!$A$6:$AU$981,12,FALSE)</f>
        <v>0</v>
      </c>
      <c r="I1115" s="98">
        <f>+VLOOKUP(D1115,'[1]PAP 2024 CORRIENTE'!$A$6:$AU$981,15,FALSE)</f>
        <v>0</v>
      </c>
      <c r="J1115" s="94">
        <f>+VLOOKUP(D1115,'[1]PAP 2024 CORRIENTE'!$A$6:$AU$981,14,FALSE)</f>
        <v>0</v>
      </c>
      <c r="K1115" s="44"/>
      <c r="L1115" s="100"/>
      <c r="M1115" s="101"/>
      <c r="N1115" s="79"/>
      <c r="O1115" s="102"/>
    </row>
    <row r="1116" spans="1:15" s="20" customFormat="1" ht="15" customHeight="1">
      <c r="A1116" s="46"/>
      <c r="B1116" s="45"/>
      <c r="C1116" s="47"/>
      <c r="D1116" s="46"/>
      <c r="E1116" s="97">
        <f>+VLOOKUP(D1116,'[1]PAP 2024 CORRIENTE'!$A$6:$AU$981,7,FALSE)</f>
        <v>0</v>
      </c>
      <c r="F1116" s="97">
        <f>+VLOOKUP(D1116,'[1]PAP 2024 CORRIENTE'!$A$6:$AU$981,9,FALSE)</f>
        <v>0</v>
      </c>
      <c r="G1116" s="97" t="e">
        <f>+VLOOKUP(D1116,POA!$A$3:$AU$103,3,FALSE)</f>
        <v>#N/A</v>
      </c>
      <c r="H1116" s="94">
        <f>+VLOOKUP(D1116,'[1]PAP 2024 CORRIENTE'!$A$6:$AU$981,12,FALSE)</f>
        <v>0</v>
      </c>
      <c r="I1116" s="98">
        <f>+VLOOKUP(D1116,'[1]PAP 2024 CORRIENTE'!$A$6:$AU$981,15,FALSE)</f>
        <v>0</v>
      </c>
      <c r="J1116" s="94">
        <f>+VLOOKUP(D1116,'[1]PAP 2024 CORRIENTE'!$A$6:$AU$981,14,FALSE)</f>
        <v>0</v>
      </c>
      <c r="K1116" s="44"/>
      <c r="L1116" s="100"/>
      <c r="M1116" s="101"/>
      <c r="N1116" s="79"/>
      <c r="O1116" s="102"/>
    </row>
    <row r="1117" spans="1:15" s="20" customFormat="1" ht="15" customHeight="1">
      <c r="A1117" s="46"/>
      <c r="B1117" s="45"/>
      <c r="C1117" s="47"/>
      <c r="D1117" s="46"/>
      <c r="E1117" s="97">
        <f>+VLOOKUP(D1117,'[1]PAP 2024 CORRIENTE'!$A$6:$AU$981,7,FALSE)</f>
        <v>0</v>
      </c>
      <c r="F1117" s="97">
        <f>+VLOOKUP(D1117,'[1]PAP 2024 CORRIENTE'!$A$6:$AU$981,9,FALSE)</f>
        <v>0</v>
      </c>
      <c r="G1117" s="97" t="e">
        <f>+VLOOKUP(D1117,POA!$A$3:$AU$103,3,FALSE)</f>
        <v>#N/A</v>
      </c>
      <c r="H1117" s="94">
        <f>+VLOOKUP(D1117,'[1]PAP 2024 CORRIENTE'!$A$6:$AU$981,12,FALSE)</f>
        <v>0</v>
      </c>
      <c r="I1117" s="98">
        <f>+VLOOKUP(D1117,'[1]PAP 2024 CORRIENTE'!$A$6:$AU$981,15,FALSE)</f>
        <v>0</v>
      </c>
      <c r="J1117" s="94">
        <f>+VLOOKUP(D1117,'[1]PAP 2024 CORRIENTE'!$A$6:$AU$981,14,FALSE)</f>
        <v>0</v>
      </c>
      <c r="K1117" s="44"/>
      <c r="L1117" s="100"/>
      <c r="M1117" s="101"/>
      <c r="N1117" s="79"/>
      <c r="O1117" s="102"/>
    </row>
    <row r="1118" spans="1:15" s="20" customFormat="1" ht="15" customHeight="1">
      <c r="A1118" s="46"/>
      <c r="B1118" s="45"/>
      <c r="C1118" s="47"/>
      <c r="D1118" s="46"/>
      <c r="E1118" s="97">
        <f>+VLOOKUP(D1118,'[1]PAP 2024 CORRIENTE'!$A$6:$AU$981,7,FALSE)</f>
        <v>0</v>
      </c>
      <c r="F1118" s="97">
        <f>+VLOOKUP(D1118,'[1]PAP 2024 CORRIENTE'!$A$6:$AU$981,9,FALSE)</f>
        <v>0</v>
      </c>
      <c r="G1118" s="97" t="e">
        <f>+VLOOKUP(D1118,POA!$A$3:$AU$103,3,FALSE)</f>
        <v>#N/A</v>
      </c>
      <c r="H1118" s="94">
        <f>+VLOOKUP(D1118,'[1]PAP 2024 CORRIENTE'!$A$6:$AU$981,12,FALSE)</f>
        <v>0</v>
      </c>
      <c r="I1118" s="98">
        <f>+VLOOKUP(D1118,'[1]PAP 2024 CORRIENTE'!$A$6:$AU$981,15,FALSE)</f>
        <v>0</v>
      </c>
      <c r="J1118" s="94">
        <f>+VLOOKUP(D1118,'[1]PAP 2024 CORRIENTE'!$A$6:$AU$981,14,FALSE)</f>
        <v>0</v>
      </c>
      <c r="K1118" s="44"/>
      <c r="L1118" s="100"/>
      <c r="M1118" s="101"/>
      <c r="N1118" s="79"/>
      <c r="O1118" s="102"/>
    </row>
    <row r="1119" spans="1:15" s="20" customFormat="1" ht="15" customHeight="1">
      <c r="A1119" s="46"/>
      <c r="B1119" s="45"/>
      <c r="C1119" s="47"/>
      <c r="D1119" s="46"/>
      <c r="E1119" s="97">
        <f>+VLOOKUP(D1119,'[1]PAP 2024 CORRIENTE'!$A$6:$AU$981,7,FALSE)</f>
        <v>0</v>
      </c>
      <c r="F1119" s="97">
        <f>+VLOOKUP(D1119,'[1]PAP 2024 CORRIENTE'!$A$6:$AU$981,9,FALSE)</f>
        <v>0</v>
      </c>
      <c r="G1119" s="97" t="e">
        <f>+VLOOKUP(D1119,POA!$A$3:$AU$103,3,FALSE)</f>
        <v>#N/A</v>
      </c>
      <c r="H1119" s="94">
        <f>+VLOOKUP(D1119,'[1]PAP 2024 CORRIENTE'!$A$6:$AU$981,12,FALSE)</f>
        <v>0</v>
      </c>
      <c r="I1119" s="98">
        <f>+VLOOKUP(D1119,'[1]PAP 2024 CORRIENTE'!$A$6:$AU$981,15,FALSE)</f>
        <v>0</v>
      </c>
      <c r="J1119" s="94">
        <f>+VLOOKUP(D1119,'[1]PAP 2024 CORRIENTE'!$A$6:$AU$981,14,FALSE)</f>
        <v>0</v>
      </c>
      <c r="K1119" s="44"/>
      <c r="L1119" s="100"/>
      <c r="M1119" s="101"/>
      <c r="N1119" s="79"/>
      <c r="O1119" s="102"/>
    </row>
    <row r="1120" spans="1:15" s="20" customFormat="1" ht="15" customHeight="1">
      <c r="A1120" s="46"/>
      <c r="B1120" s="45"/>
      <c r="C1120" s="47"/>
      <c r="D1120" s="46"/>
      <c r="E1120" s="97">
        <f>+VLOOKUP(D1120,'[1]PAP 2024 CORRIENTE'!$A$6:$AU$981,7,FALSE)</f>
        <v>0</v>
      </c>
      <c r="F1120" s="97">
        <f>+VLOOKUP(D1120,'[1]PAP 2024 CORRIENTE'!$A$6:$AU$981,9,FALSE)</f>
        <v>0</v>
      </c>
      <c r="G1120" s="97" t="e">
        <f>+VLOOKUP(D1120,POA!$A$3:$AU$103,3,FALSE)</f>
        <v>#N/A</v>
      </c>
      <c r="H1120" s="94">
        <f>+VLOOKUP(D1120,'[1]PAP 2024 CORRIENTE'!$A$6:$AU$981,12,FALSE)</f>
        <v>0</v>
      </c>
      <c r="I1120" s="98">
        <f>+VLOOKUP(D1120,'[1]PAP 2024 CORRIENTE'!$A$6:$AU$981,15,FALSE)</f>
        <v>0</v>
      </c>
      <c r="J1120" s="94">
        <f>+VLOOKUP(D1120,'[1]PAP 2024 CORRIENTE'!$A$6:$AU$981,14,FALSE)</f>
        <v>0</v>
      </c>
      <c r="K1120" s="44"/>
      <c r="L1120" s="100"/>
      <c r="M1120" s="101"/>
      <c r="N1120" s="79"/>
      <c r="O1120" s="102"/>
    </row>
    <row r="1121" spans="1:15" s="20" customFormat="1" ht="15" customHeight="1">
      <c r="A1121" s="46"/>
      <c r="B1121" s="45"/>
      <c r="C1121" s="47"/>
      <c r="D1121" s="46"/>
      <c r="E1121" s="97">
        <f>+VLOOKUP(D1121,'[1]PAP 2024 CORRIENTE'!$A$6:$AU$981,7,FALSE)</f>
        <v>0</v>
      </c>
      <c r="F1121" s="97">
        <f>+VLOOKUP(D1121,'[1]PAP 2024 CORRIENTE'!$A$6:$AU$981,9,FALSE)</f>
        <v>0</v>
      </c>
      <c r="G1121" s="97" t="e">
        <f>+VLOOKUP(D1121,POA!$A$3:$AU$103,3,FALSE)</f>
        <v>#N/A</v>
      </c>
      <c r="H1121" s="94">
        <f>+VLOOKUP(D1121,'[1]PAP 2024 CORRIENTE'!$A$6:$AU$981,12,FALSE)</f>
        <v>0</v>
      </c>
      <c r="I1121" s="98">
        <f>+VLOOKUP(D1121,'[1]PAP 2024 CORRIENTE'!$A$6:$AU$981,15,FALSE)</f>
        <v>0</v>
      </c>
      <c r="J1121" s="94">
        <f>+VLOOKUP(D1121,'[1]PAP 2024 CORRIENTE'!$A$6:$AU$981,14,FALSE)</f>
        <v>0</v>
      </c>
      <c r="K1121" s="44"/>
      <c r="L1121" s="100"/>
      <c r="M1121" s="101"/>
      <c r="N1121" s="79"/>
      <c r="O1121" s="102"/>
    </row>
    <row r="1122" spans="1:15" s="20" customFormat="1" ht="15" customHeight="1">
      <c r="A1122" s="46"/>
      <c r="B1122" s="45"/>
      <c r="C1122" s="47"/>
      <c r="D1122" s="46"/>
      <c r="E1122" s="97">
        <f>+VLOOKUP(D1122,'[1]PAP 2024 CORRIENTE'!$A$6:$AU$981,7,FALSE)</f>
        <v>0</v>
      </c>
      <c r="F1122" s="97">
        <f>+VLOOKUP(D1122,'[1]PAP 2024 CORRIENTE'!$A$6:$AU$981,9,FALSE)</f>
        <v>0</v>
      </c>
      <c r="G1122" s="97" t="e">
        <f>+VLOOKUP(D1122,POA!$A$3:$AU$103,3,FALSE)</f>
        <v>#N/A</v>
      </c>
      <c r="H1122" s="94">
        <f>+VLOOKUP(D1122,'[1]PAP 2024 CORRIENTE'!$A$6:$AU$981,12,FALSE)</f>
        <v>0</v>
      </c>
      <c r="I1122" s="98">
        <f>+VLOOKUP(D1122,'[1]PAP 2024 CORRIENTE'!$A$6:$AU$981,15,FALSE)</f>
        <v>0</v>
      </c>
      <c r="J1122" s="94">
        <f>+VLOOKUP(D1122,'[1]PAP 2024 CORRIENTE'!$A$6:$AU$981,14,FALSE)</f>
        <v>0</v>
      </c>
      <c r="K1122" s="44"/>
      <c r="L1122" s="100"/>
      <c r="M1122" s="101"/>
      <c r="N1122" s="79"/>
      <c r="O1122" s="102"/>
    </row>
    <row r="1123" spans="1:15" s="20" customFormat="1" ht="15" customHeight="1">
      <c r="A1123" s="46"/>
      <c r="B1123" s="45"/>
      <c r="C1123" s="47"/>
      <c r="D1123" s="46"/>
      <c r="E1123" s="97">
        <f>+VLOOKUP(D1123,'[1]PAP 2024 CORRIENTE'!$A$6:$AU$981,7,FALSE)</f>
        <v>0</v>
      </c>
      <c r="F1123" s="97">
        <f>+VLOOKUP(D1123,'[1]PAP 2024 CORRIENTE'!$A$6:$AU$981,9,FALSE)</f>
        <v>0</v>
      </c>
      <c r="G1123" s="97" t="e">
        <f>+VLOOKUP(D1123,POA!$A$3:$AU$103,3,FALSE)</f>
        <v>#N/A</v>
      </c>
      <c r="H1123" s="94">
        <f>+VLOOKUP(D1123,'[1]PAP 2024 CORRIENTE'!$A$6:$AU$981,12,FALSE)</f>
        <v>0</v>
      </c>
      <c r="I1123" s="98">
        <f>+VLOOKUP(D1123,'[1]PAP 2024 CORRIENTE'!$A$6:$AU$981,15,FALSE)</f>
        <v>0</v>
      </c>
      <c r="J1123" s="94">
        <f>+VLOOKUP(D1123,'[1]PAP 2024 CORRIENTE'!$A$6:$AU$981,14,FALSE)</f>
        <v>0</v>
      </c>
      <c r="K1123" s="44"/>
      <c r="L1123" s="100"/>
      <c r="M1123" s="101"/>
      <c r="N1123" s="79"/>
      <c r="O1123" s="102"/>
    </row>
    <row r="1124" spans="1:15" s="20" customFormat="1" ht="15" customHeight="1">
      <c r="A1124" s="46"/>
      <c r="B1124" s="45"/>
      <c r="C1124" s="47"/>
      <c r="D1124" s="46"/>
      <c r="E1124" s="97">
        <f>+VLOOKUP(D1124,'[1]PAP 2024 CORRIENTE'!$A$6:$AU$981,7,FALSE)</f>
        <v>0</v>
      </c>
      <c r="F1124" s="97">
        <f>+VLOOKUP(D1124,'[1]PAP 2024 CORRIENTE'!$A$6:$AU$981,9,FALSE)</f>
        <v>0</v>
      </c>
      <c r="G1124" s="97" t="e">
        <f>+VLOOKUP(D1124,POA!$A$3:$AU$103,3,FALSE)</f>
        <v>#N/A</v>
      </c>
      <c r="H1124" s="94">
        <f>+VLOOKUP(D1124,'[1]PAP 2024 CORRIENTE'!$A$6:$AU$981,12,FALSE)</f>
        <v>0</v>
      </c>
      <c r="I1124" s="98">
        <f>+VLOOKUP(D1124,'[1]PAP 2024 CORRIENTE'!$A$6:$AU$981,15,FALSE)</f>
        <v>0</v>
      </c>
      <c r="J1124" s="94">
        <f>+VLOOKUP(D1124,'[1]PAP 2024 CORRIENTE'!$A$6:$AU$981,14,FALSE)</f>
        <v>0</v>
      </c>
      <c r="K1124" s="44"/>
      <c r="L1124" s="100"/>
      <c r="M1124" s="101"/>
      <c r="N1124" s="79"/>
      <c r="O1124" s="102"/>
    </row>
    <row r="1125" spans="1:15" s="20" customFormat="1" ht="15" customHeight="1">
      <c r="A1125" s="46"/>
      <c r="B1125" s="45"/>
      <c r="C1125" s="47"/>
      <c r="D1125" s="46"/>
      <c r="E1125" s="97">
        <f>+VLOOKUP(D1125,'[1]PAP 2024 CORRIENTE'!$A$6:$AU$981,7,FALSE)</f>
        <v>0</v>
      </c>
      <c r="F1125" s="97">
        <f>+VLOOKUP(D1125,'[1]PAP 2024 CORRIENTE'!$A$6:$AU$981,9,FALSE)</f>
        <v>0</v>
      </c>
      <c r="G1125" s="97" t="e">
        <f>+VLOOKUP(D1125,POA!$A$3:$AU$103,3,FALSE)</f>
        <v>#N/A</v>
      </c>
      <c r="H1125" s="94">
        <f>+VLOOKUP(D1125,'[1]PAP 2024 CORRIENTE'!$A$6:$AU$981,12,FALSE)</f>
        <v>0</v>
      </c>
      <c r="I1125" s="98">
        <f>+VLOOKUP(D1125,'[1]PAP 2024 CORRIENTE'!$A$6:$AU$981,15,FALSE)</f>
        <v>0</v>
      </c>
      <c r="J1125" s="94">
        <f>+VLOOKUP(D1125,'[1]PAP 2024 CORRIENTE'!$A$6:$AU$981,14,FALSE)</f>
        <v>0</v>
      </c>
      <c r="K1125" s="44"/>
      <c r="L1125" s="100"/>
      <c r="M1125" s="101"/>
      <c r="N1125" s="79"/>
      <c r="O1125" s="102"/>
    </row>
    <row r="1126" spans="1:15" s="20" customFormat="1" ht="15" customHeight="1">
      <c r="A1126" s="46"/>
      <c r="B1126" s="45"/>
      <c r="C1126" s="47"/>
      <c r="D1126" s="46"/>
      <c r="E1126" s="97">
        <f>+VLOOKUP(D1126,'[1]PAP 2024 CORRIENTE'!$A$6:$AU$981,7,FALSE)</f>
        <v>0</v>
      </c>
      <c r="F1126" s="97">
        <f>+VLOOKUP(D1126,'[1]PAP 2024 CORRIENTE'!$A$6:$AU$981,9,FALSE)</f>
        <v>0</v>
      </c>
      <c r="G1126" s="97" t="e">
        <f>+VLOOKUP(D1126,POA!$A$3:$AU$103,3,FALSE)</f>
        <v>#N/A</v>
      </c>
      <c r="H1126" s="94">
        <f>+VLOOKUP(D1126,'[1]PAP 2024 CORRIENTE'!$A$6:$AU$981,12,FALSE)</f>
        <v>0</v>
      </c>
      <c r="I1126" s="98">
        <f>+VLOOKUP(D1126,'[1]PAP 2024 CORRIENTE'!$A$6:$AU$981,15,FALSE)</f>
        <v>0</v>
      </c>
      <c r="J1126" s="94">
        <f>+VLOOKUP(D1126,'[1]PAP 2024 CORRIENTE'!$A$6:$AU$981,14,FALSE)</f>
        <v>0</v>
      </c>
      <c r="K1126" s="44"/>
      <c r="L1126" s="100"/>
      <c r="M1126" s="101"/>
      <c r="N1126" s="79"/>
      <c r="O1126" s="102"/>
    </row>
    <row r="1127" spans="1:15" s="20" customFormat="1" ht="15" customHeight="1">
      <c r="A1127" s="46"/>
      <c r="B1127" s="45"/>
      <c r="C1127" s="47"/>
      <c r="D1127" s="46"/>
      <c r="E1127" s="97">
        <f>+VLOOKUP(D1127,'[1]PAP 2024 CORRIENTE'!$A$6:$AU$981,7,FALSE)</f>
        <v>0</v>
      </c>
      <c r="F1127" s="97">
        <f>+VLOOKUP(D1127,'[1]PAP 2024 CORRIENTE'!$A$6:$AU$981,9,FALSE)</f>
        <v>0</v>
      </c>
      <c r="G1127" s="97" t="e">
        <f>+VLOOKUP(D1127,POA!$A$3:$AU$103,3,FALSE)</f>
        <v>#N/A</v>
      </c>
      <c r="H1127" s="94">
        <f>+VLOOKUP(D1127,'[1]PAP 2024 CORRIENTE'!$A$6:$AU$981,12,FALSE)</f>
        <v>0</v>
      </c>
      <c r="I1127" s="98">
        <f>+VLOOKUP(D1127,'[1]PAP 2024 CORRIENTE'!$A$6:$AU$981,15,FALSE)</f>
        <v>0</v>
      </c>
      <c r="J1127" s="94">
        <f>+VLOOKUP(D1127,'[1]PAP 2024 CORRIENTE'!$A$6:$AU$981,14,FALSE)</f>
        <v>0</v>
      </c>
      <c r="K1127" s="44"/>
      <c r="L1127" s="100"/>
      <c r="M1127" s="101"/>
      <c r="N1127" s="79"/>
      <c r="O1127" s="102"/>
    </row>
    <row r="1128" spans="1:15" s="20" customFormat="1" ht="15" customHeight="1">
      <c r="A1128" s="46"/>
      <c r="B1128" s="45"/>
      <c r="C1128" s="47"/>
      <c r="D1128" s="46"/>
      <c r="E1128" s="97">
        <f>+VLOOKUP(D1128,'[1]PAP 2024 CORRIENTE'!$A$6:$AU$981,7,FALSE)</f>
        <v>0</v>
      </c>
      <c r="F1128" s="97">
        <f>+VLOOKUP(D1128,'[1]PAP 2024 CORRIENTE'!$A$6:$AU$981,9,FALSE)</f>
        <v>0</v>
      </c>
      <c r="G1128" s="97" t="e">
        <f>+VLOOKUP(D1128,POA!$A$3:$AU$103,3,FALSE)</f>
        <v>#N/A</v>
      </c>
      <c r="H1128" s="94">
        <f>+VLOOKUP(D1128,'[1]PAP 2024 CORRIENTE'!$A$6:$AU$981,12,FALSE)</f>
        <v>0</v>
      </c>
      <c r="I1128" s="98">
        <f>+VLOOKUP(D1128,'[1]PAP 2024 CORRIENTE'!$A$6:$AU$981,15,FALSE)</f>
        <v>0</v>
      </c>
      <c r="J1128" s="94">
        <f>+VLOOKUP(D1128,'[1]PAP 2024 CORRIENTE'!$A$6:$AU$981,14,FALSE)</f>
        <v>0</v>
      </c>
      <c r="K1128" s="44"/>
      <c r="L1128" s="100"/>
      <c r="M1128" s="101"/>
      <c r="N1128" s="79"/>
      <c r="O1128" s="102"/>
    </row>
    <row r="1129" spans="1:15" s="20" customFormat="1" ht="15" customHeight="1">
      <c r="A1129" s="46"/>
      <c r="B1129" s="45"/>
      <c r="C1129" s="47"/>
      <c r="D1129" s="46"/>
      <c r="E1129" s="97">
        <f>+VLOOKUP(D1129,'[1]PAP 2024 CORRIENTE'!$A$6:$AU$981,7,FALSE)</f>
        <v>0</v>
      </c>
      <c r="F1129" s="97">
        <f>+VLOOKUP(D1129,'[1]PAP 2024 CORRIENTE'!$A$6:$AU$981,9,FALSE)</f>
        <v>0</v>
      </c>
      <c r="G1129" s="97" t="e">
        <f>+VLOOKUP(D1129,POA!$A$3:$AU$103,3,FALSE)</f>
        <v>#N/A</v>
      </c>
      <c r="H1129" s="94">
        <f>+VLOOKUP(D1129,'[1]PAP 2024 CORRIENTE'!$A$6:$AU$981,12,FALSE)</f>
        <v>0</v>
      </c>
      <c r="I1129" s="98">
        <f>+VLOOKUP(D1129,'[1]PAP 2024 CORRIENTE'!$A$6:$AU$981,15,FALSE)</f>
        <v>0</v>
      </c>
      <c r="J1129" s="94">
        <f>+VLOOKUP(D1129,'[1]PAP 2024 CORRIENTE'!$A$6:$AU$981,14,FALSE)</f>
        <v>0</v>
      </c>
      <c r="K1129" s="44"/>
      <c r="L1129" s="100"/>
      <c r="M1129" s="101"/>
      <c r="N1129" s="79"/>
      <c r="O1129" s="102"/>
    </row>
    <row r="1130" spans="1:15" s="20" customFormat="1" ht="15" customHeight="1">
      <c r="A1130" s="46"/>
      <c r="B1130" s="45"/>
      <c r="C1130" s="47"/>
      <c r="D1130" s="46"/>
      <c r="E1130" s="97">
        <f>+VLOOKUP(D1130,'[1]PAP 2024 CORRIENTE'!$A$6:$AU$981,7,FALSE)</f>
        <v>0</v>
      </c>
      <c r="F1130" s="97">
        <f>+VLOOKUP(D1130,'[1]PAP 2024 CORRIENTE'!$A$6:$AU$981,9,FALSE)</f>
        <v>0</v>
      </c>
      <c r="G1130" s="97" t="e">
        <f>+VLOOKUP(D1130,POA!$A$3:$AU$103,3,FALSE)</f>
        <v>#N/A</v>
      </c>
      <c r="H1130" s="94">
        <f>+VLOOKUP(D1130,'[1]PAP 2024 CORRIENTE'!$A$6:$AU$981,12,FALSE)</f>
        <v>0</v>
      </c>
      <c r="I1130" s="98">
        <f>+VLOOKUP(D1130,'[1]PAP 2024 CORRIENTE'!$A$6:$AU$981,15,FALSE)</f>
        <v>0</v>
      </c>
      <c r="J1130" s="94">
        <f>+VLOOKUP(D1130,'[1]PAP 2024 CORRIENTE'!$A$6:$AU$981,14,FALSE)</f>
        <v>0</v>
      </c>
      <c r="K1130" s="44"/>
      <c r="L1130" s="100"/>
      <c r="M1130" s="101"/>
      <c r="N1130" s="79"/>
      <c r="O1130" s="102"/>
    </row>
    <row r="1131" spans="1:15" s="20" customFormat="1" ht="15" customHeight="1">
      <c r="A1131" s="46"/>
      <c r="B1131" s="45"/>
      <c r="C1131" s="47"/>
      <c r="D1131" s="46"/>
      <c r="E1131" s="97">
        <f>+VLOOKUP(D1131,'[1]PAP 2024 CORRIENTE'!$A$6:$AU$981,7,FALSE)</f>
        <v>0</v>
      </c>
      <c r="F1131" s="97">
        <f>+VLOOKUP(D1131,'[1]PAP 2024 CORRIENTE'!$A$6:$AU$981,9,FALSE)</f>
        <v>0</v>
      </c>
      <c r="G1131" s="97" t="e">
        <f>+VLOOKUP(D1131,POA!$A$3:$AU$103,3,FALSE)</f>
        <v>#N/A</v>
      </c>
      <c r="H1131" s="94">
        <f>+VLOOKUP(D1131,'[1]PAP 2024 CORRIENTE'!$A$6:$AU$981,12,FALSE)</f>
        <v>0</v>
      </c>
      <c r="I1131" s="98">
        <f>+VLOOKUP(D1131,'[1]PAP 2024 CORRIENTE'!$A$6:$AU$981,15,FALSE)</f>
        <v>0</v>
      </c>
      <c r="J1131" s="94">
        <f>+VLOOKUP(D1131,'[1]PAP 2024 CORRIENTE'!$A$6:$AU$981,14,FALSE)</f>
        <v>0</v>
      </c>
      <c r="K1131" s="44"/>
      <c r="L1131" s="100"/>
      <c r="M1131" s="101"/>
      <c r="N1131" s="79"/>
      <c r="O1131" s="102"/>
    </row>
    <row r="1132" spans="1:15" s="20" customFormat="1" ht="15" customHeight="1">
      <c r="A1132" s="46"/>
      <c r="B1132" s="45"/>
      <c r="C1132" s="47"/>
      <c r="D1132" s="46"/>
      <c r="E1132" s="97">
        <f>+VLOOKUP(D1132,'[1]PAP 2024 CORRIENTE'!$A$6:$AU$981,7,FALSE)</f>
        <v>0</v>
      </c>
      <c r="F1132" s="97">
        <f>+VLOOKUP(D1132,'[1]PAP 2024 CORRIENTE'!$A$6:$AU$981,9,FALSE)</f>
        <v>0</v>
      </c>
      <c r="G1132" s="97" t="e">
        <f>+VLOOKUP(D1132,POA!$A$3:$AU$103,3,FALSE)</f>
        <v>#N/A</v>
      </c>
      <c r="H1132" s="94">
        <f>+VLOOKUP(D1132,'[1]PAP 2024 CORRIENTE'!$A$6:$AU$981,12,FALSE)</f>
        <v>0</v>
      </c>
      <c r="I1132" s="98">
        <f>+VLOOKUP(D1132,'[1]PAP 2024 CORRIENTE'!$A$6:$AU$981,15,FALSE)</f>
        <v>0</v>
      </c>
      <c r="J1132" s="94">
        <f>+VLOOKUP(D1132,'[1]PAP 2024 CORRIENTE'!$A$6:$AU$981,14,FALSE)</f>
        <v>0</v>
      </c>
      <c r="K1132" s="44"/>
      <c r="L1132" s="100"/>
      <c r="M1132" s="101"/>
      <c r="N1132" s="79"/>
      <c r="O1132" s="102"/>
    </row>
    <row r="1133" spans="1:15" s="20" customFormat="1" ht="15" customHeight="1">
      <c r="A1133" s="46"/>
      <c r="B1133" s="45"/>
      <c r="C1133" s="47"/>
      <c r="D1133" s="46"/>
      <c r="E1133" s="97">
        <f>+VLOOKUP(D1133,'[1]PAP 2024 CORRIENTE'!$A$6:$AU$981,7,FALSE)</f>
        <v>0</v>
      </c>
      <c r="F1133" s="97">
        <f>+VLOOKUP(D1133,'[1]PAP 2024 CORRIENTE'!$A$6:$AU$981,9,FALSE)</f>
        <v>0</v>
      </c>
      <c r="G1133" s="97" t="e">
        <f>+VLOOKUP(D1133,POA!$A$3:$AU$103,3,FALSE)</f>
        <v>#N/A</v>
      </c>
      <c r="H1133" s="94">
        <f>+VLOOKUP(D1133,'[1]PAP 2024 CORRIENTE'!$A$6:$AU$981,12,FALSE)</f>
        <v>0</v>
      </c>
      <c r="I1133" s="98">
        <f>+VLOOKUP(D1133,'[1]PAP 2024 CORRIENTE'!$A$6:$AU$981,15,FALSE)</f>
        <v>0</v>
      </c>
      <c r="J1133" s="94">
        <f>+VLOOKUP(D1133,'[1]PAP 2024 CORRIENTE'!$A$6:$AU$981,14,FALSE)</f>
        <v>0</v>
      </c>
      <c r="K1133" s="44"/>
      <c r="L1133" s="100"/>
      <c r="M1133" s="101"/>
      <c r="N1133" s="79"/>
      <c r="O1133" s="102"/>
    </row>
    <row r="1134" spans="1:15" s="20" customFormat="1" ht="15" customHeight="1">
      <c r="A1134" s="46"/>
      <c r="B1134" s="45"/>
      <c r="C1134" s="47"/>
      <c r="D1134" s="46"/>
      <c r="E1134" s="97">
        <f>+VLOOKUP(D1134,'[1]PAP 2024 CORRIENTE'!$A$6:$AU$981,7,FALSE)</f>
        <v>0</v>
      </c>
      <c r="F1134" s="97">
        <f>+VLOOKUP(D1134,'[1]PAP 2024 CORRIENTE'!$A$6:$AU$981,9,FALSE)</f>
        <v>0</v>
      </c>
      <c r="G1134" s="97" t="e">
        <f>+VLOOKUP(D1134,POA!$A$3:$AU$103,3,FALSE)</f>
        <v>#N/A</v>
      </c>
      <c r="H1134" s="94">
        <f>+VLOOKUP(D1134,'[1]PAP 2024 CORRIENTE'!$A$6:$AU$981,12,FALSE)</f>
        <v>0</v>
      </c>
      <c r="I1134" s="98">
        <f>+VLOOKUP(D1134,'[1]PAP 2024 CORRIENTE'!$A$6:$AU$981,15,FALSE)</f>
        <v>0</v>
      </c>
      <c r="J1134" s="94">
        <f>+VLOOKUP(D1134,'[1]PAP 2024 CORRIENTE'!$A$6:$AU$981,14,FALSE)</f>
        <v>0</v>
      </c>
      <c r="K1134" s="44"/>
      <c r="L1134" s="100"/>
      <c r="M1134" s="101"/>
      <c r="N1134" s="79"/>
      <c r="O1134" s="102"/>
    </row>
    <row r="1135" spans="1:15" s="20" customFormat="1" ht="15" customHeight="1">
      <c r="A1135" s="46"/>
      <c r="B1135" s="45"/>
      <c r="C1135" s="47"/>
      <c r="D1135" s="46"/>
      <c r="E1135" s="97">
        <f>+VLOOKUP(D1135,'[1]PAP 2024 CORRIENTE'!$A$6:$AU$981,7,FALSE)</f>
        <v>0</v>
      </c>
      <c r="F1135" s="97">
        <f>+VLOOKUP(D1135,'[1]PAP 2024 CORRIENTE'!$A$6:$AU$981,9,FALSE)</f>
        <v>0</v>
      </c>
      <c r="G1135" s="97" t="e">
        <f>+VLOOKUP(D1135,POA!$A$3:$AU$103,3,FALSE)</f>
        <v>#N/A</v>
      </c>
      <c r="H1135" s="94">
        <f>+VLOOKUP(D1135,'[1]PAP 2024 CORRIENTE'!$A$6:$AU$981,12,FALSE)</f>
        <v>0</v>
      </c>
      <c r="I1135" s="98">
        <f>+VLOOKUP(D1135,'[1]PAP 2024 CORRIENTE'!$A$6:$AU$981,15,FALSE)</f>
        <v>0</v>
      </c>
      <c r="J1135" s="94">
        <f>+VLOOKUP(D1135,'[1]PAP 2024 CORRIENTE'!$A$6:$AU$981,14,FALSE)</f>
        <v>0</v>
      </c>
      <c r="K1135" s="44"/>
      <c r="L1135" s="100"/>
      <c r="M1135" s="101"/>
      <c r="N1135" s="79"/>
      <c r="O1135" s="102"/>
    </row>
    <row r="1136" spans="1:15" s="20" customFormat="1" ht="15" customHeight="1">
      <c r="A1136" s="46"/>
      <c r="B1136" s="45"/>
      <c r="C1136" s="47"/>
      <c r="D1136" s="46"/>
      <c r="E1136" s="97">
        <f>+VLOOKUP(D1136,'[1]PAP 2024 CORRIENTE'!$A$6:$AU$981,7,FALSE)</f>
        <v>0</v>
      </c>
      <c r="F1136" s="97">
        <f>+VLOOKUP(D1136,'[1]PAP 2024 CORRIENTE'!$A$6:$AU$981,9,FALSE)</f>
        <v>0</v>
      </c>
      <c r="G1136" s="97" t="e">
        <f>+VLOOKUP(D1136,POA!$A$3:$AU$103,3,FALSE)</f>
        <v>#N/A</v>
      </c>
      <c r="H1136" s="94">
        <f>+VLOOKUP(D1136,'[1]PAP 2024 CORRIENTE'!$A$6:$AU$981,12,FALSE)</f>
        <v>0</v>
      </c>
      <c r="I1136" s="98">
        <f>+VLOOKUP(D1136,'[1]PAP 2024 CORRIENTE'!$A$6:$AU$981,15,FALSE)</f>
        <v>0</v>
      </c>
      <c r="J1136" s="94">
        <f>+VLOOKUP(D1136,'[1]PAP 2024 CORRIENTE'!$A$6:$AU$981,14,FALSE)</f>
        <v>0</v>
      </c>
      <c r="K1136" s="44"/>
      <c r="L1136" s="100"/>
      <c r="M1136" s="101"/>
      <c r="N1136" s="79"/>
      <c r="O1136" s="102"/>
    </row>
    <row r="1137" spans="1:15" s="20" customFormat="1" ht="15" customHeight="1">
      <c r="A1137" s="46"/>
      <c r="B1137" s="45"/>
      <c r="C1137" s="47"/>
      <c r="D1137" s="46"/>
      <c r="E1137" s="97">
        <f>+VLOOKUP(D1137,'[1]PAP 2024 CORRIENTE'!$A$6:$AU$981,7,FALSE)</f>
        <v>0</v>
      </c>
      <c r="F1137" s="97">
        <f>+VLOOKUP(D1137,'[1]PAP 2024 CORRIENTE'!$A$6:$AU$981,9,FALSE)</f>
        <v>0</v>
      </c>
      <c r="G1137" s="97" t="e">
        <f>+VLOOKUP(D1137,POA!$A$3:$AU$103,3,FALSE)</f>
        <v>#N/A</v>
      </c>
      <c r="H1137" s="94">
        <f>+VLOOKUP(D1137,'[1]PAP 2024 CORRIENTE'!$A$6:$AU$981,12,FALSE)</f>
        <v>0</v>
      </c>
      <c r="I1137" s="98">
        <f>+VLOOKUP(D1137,'[1]PAP 2024 CORRIENTE'!$A$6:$AU$981,15,FALSE)</f>
        <v>0</v>
      </c>
      <c r="J1137" s="94">
        <f>+VLOOKUP(D1137,'[1]PAP 2024 CORRIENTE'!$A$6:$AU$981,14,FALSE)</f>
        <v>0</v>
      </c>
      <c r="K1137" s="44"/>
      <c r="L1137" s="100"/>
      <c r="M1137" s="101"/>
      <c r="N1137" s="79"/>
      <c r="O1137" s="102"/>
    </row>
    <row r="1138" spans="1:15" s="20" customFormat="1" ht="15" customHeight="1">
      <c r="A1138" s="46"/>
      <c r="B1138" s="45"/>
      <c r="C1138" s="47"/>
      <c r="D1138" s="46"/>
      <c r="E1138" s="97">
        <f>+VLOOKUP(D1138,'[1]PAP 2024 CORRIENTE'!$A$6:$AU$981,7,FALSE)</f>
        <v>0</v>
      </c>
      <c r="F1138" s="97">
        <f>+VLOOKUP(D1138,'[1]PAP 2024 CORRIENTE'!$A$6:$AU$981,9,FALSE)</f>
        <v>0</v>
      </c>
      <c r="G1138" s="97" t="e">
        <f>+VLOOKUP(D1138,POA!$A$3:$AU$103,3,FALSE)</f>
        <v>#N/A</v>
      </c>
      <c r="H1138" s="94">
        <f>+VLOOKUP(D1138,'[1]PAP 2024 CORRIENTE'!$A$6:$AU$981,12,FALSE)</f>
        <v>0</v>
      </c>
      <c r="I1138" s="98">
        <f>+VLOOKUP(D1138,'[1]PAP 2024 CORRIENTE'!$A$6:$AU$981,15,FALSE)</f>
        <v>0</v>
      </c>
      <c r="J1138" s="94">
        <f>+VLOOKUP(D1138,'[1]PAP 2024 CORRIENTE'!$A$6:$AU$981,14,FALSE)</f>
        <v>0</v>
      </c>
      <c r="K1138" s="44"/>
      <c r="L1138" s="100"/>
      <c r="M1138" s="101"/>
      <c r="N1138" s="79"/>
      <c r="O1138" s="102"/>
    </row>
    <row r="1139" spans="1:15" s="20" customFormat="1" ht="15" customHeight="1">
      <c r="A1139" s="46"/>
      <c r="B1139" s="45"/>
      <c r="C1139" s="47"/>
      <c r="D1139" s="46"/>
      <c r="E1139" s="97">
        <f>+VLOOKUP(D1139,'[1]PAP 2024 CORRIENTE'!$A$6:$AU$981,7,FALSE)</f>
        <v>0</v>
      </c>
      <c r="F1139" s="97">
        <f>+VLOOKUP(D1139,'[1]PAP 2024 CORRIENTE'!$A$6:$AU$981,9,FALSE)</f>
        <v>0</v>
      </c>
      <c r="G1139" s="97" t="e">
        <f>+VLOOKUP(D1139,POA!$A$3:$AU$103,3,FALSE)</f>
        <v>#N/A</v>
      </c>
      <c r="H1139" s="94">
        <f>+VLOOKUP(D1139,'[1]PAP 2024 CORRIENTE'!$A$6:$AU$981,12,FALSE)</f>
        <v>0</v>
      </c>
      <c r="I1139" s="98">
        <f>+VLOOKUP(D1139,'[1]PAP 2024 CORRIENTE'!$A$6:$AU$981,15,FALSE)</f>
        <v>0</v>
      </c>
      <c r="J1139" s="94">
        <f>+VLOOKUP(D1139,'[1]PAP 2024 CORRIENTE'!$A$6:$AU$981,14,FALSE)</f>
        <v>0</v>
      </c>
      <c r="K1139" s="44"/>
      <c r="L1139" s="100"/>
      <c r="M1139" s="101"/>
      <c r="N1139" s="79"/>
      <c r="O1139" s="102"/>
    </row>
    <row r="1140" spans="1:15" s="20" customFormat="1" ht="15" customHeight="1">
      <c r="A1140" s="46"/>
      <c r="B1140" s="45"/>
      <c r="C1140" s="47"/>
      <c r="D1140" s="46"/>
      <c r="E1140" s="97">
        <f>+VLOOKUP(D1140,'[1]PAP 2024 CORRIENTE'!$A$6:$AU$981,7,FALSE)</f>
        <v>0</v>
      </c>
      <c r="F1140" s="97">
        <f>+VLOOKUP(D1140,'[1]PAP 2024 CORRIENTE'!$A$6:$AU$981,9,FALSE)</f>
        <v>0</v>
      </c>
      <c r="G1140" s="97" t="e">
        <f>+VLOOKUP(D1140,POA!$A$3:$AU$103,3,FALSE)</f>
        <v>#N/A</v>
      </c>
      <c r="H1140" s="94">
        <f>+VLOOKUP(D1140,'[1]PAP 2024 CORRIENTE'!$A$6:$AU$981,12,FALSE)</f>
        <v>0</v>
      </c>
      <c r="I1140" s="98">
        <f>+VLOOKUP(D1140,'[1]PAP 2024 CORRIENTE'!$A$6:$AU$981,15,FALSE)</f>
        <v>0</v>
      </c>
      <c r="J1140" s="94">
        <f>+VLOOKUP(D1140,'[1]PAP 2024 CORRIENTE'!$A$6:$AU$981,14,FALSE)</f>
        <v>0</v>
      </c>
      <c r="K1140" s="44"/>
      <c r="L1140" s="100"/>
      <c r="M1140" s="101"/>
      <c r="N1140" s="79"/>
      <c r="O1140" s="102"/>
    </row>
    <row r="1141" spans="1:15" s="20" customFormat="1" ht="15" customHeight="1">
      <c r="A1141" s="46"/>
      <c r="B1141" s="45"/>
      <c r="C1141" s="47"/>
      <c r="D1141" s="46"/>
      <c r="E1141" s="97">
        <f>+VLOOKUP(D1141,'[1]PAP 2024 CORRIENTE'!$A$6:$AU$981,7,FALSE)</f>
        <v>0</v>
      </c>
      <c r="F1141" s="97">
        <f>+VLOOKUP(D1141,'[1]PAP 2024 CORRIENTE'!$A$6:$AU$981,9,FALSE)</f>
        <v>0</v>
      </c>
      <c r="G1141" s="97" t="e">
        <f>+VLOOKUP(D1141,POA!$A$3:$AU$103,3,FALSE)</f>
        <v>#N/A</v>
      </c>
      <c r="H1141" s="94">
        <f>+VLOOKUP(D1141,'[1]PAP 2024 CORRIENTE'!$A$6:$AU$981,12,FALSE)</f>
        <v>0</v>
      </c>
      <c r="I1141" s="98">
        <f>+VLOOKUP(D1141,'[1]PAP 2024 CORRIENTE'!$A$6:$AU$981,15,FALSE)</f>
        <v>0</v>
      </c>
      <c r="J1141" s="94">
        <f>+VLOOKUP(D1141,'[1]PAP 2024 CORRIENTE'!$A$6:$AU$981,14,FALSE)</f>
        <v>0</v>
      </c>
      <c r="K1141" s="44"/>
      <c r="L1141" s="100"/>
      <c r="M1141" s="101"/>
      <c r="N1141" s="79"/>
      <c r="O1141" s="102"/>
    </row>
    <row r="1142" spans="1:15" s="20" customFormat="1" ht="15" customHeight="1">
      <c r="A1142" s="46"/>
      <c r="B1142" s="45"/>
      <c r="C1142" s="47"/>
      <c r="D1142" s="46"/>
      <c r="E1142" s="97">
        <f>+VLOOKUP(D1142,'[1]PAP 2024 CORRIENTE'!$A$6:$AU$981,7,FALSE)</f>
        <v>0</v>
      </c>
      <c r="F1142" s="97">
        <f>+VLOOKUP(D1142,'[1]PAP 2024 CORRIENTE'!$A$6:$AU$981,9,FALSE)</f>
        <v>0</v>
      </c>
      <c r="G1142" s="97" t="e">
        <f>+VLOOKUP(D1142,POA!$A$3:$AU$103,3,FALSE)</f>
        <v>#N/A</v>
      </c>
      <c r="H1142" s="94">
        <f>+VLOOKUP(D1142,'[1]PAP 2024 CORRIENTE'!$A$6:$AU$981,12,FALSE)</f>
        <v>0</v>
      </c>
      <c r="I1142" s="98">
        <f>+VLOOKUP(D1142,'[1]PAP 2024 CORRIENTE'!$A$6:$AU$981,15,FALSE)</f>
        <v>0</v>
      </c>
      <c r="J1142" s="94">
        <f>+VLOOKUP(D1142,'[1]PAP 2024 CORRIENTE'!$A$6:$AU$981,14,FALSE)</f>
        <v>0</v>
      </c>
      <c r="K1142" s="44"/>
      <c r="L1142" s="100"/>
      <c r="M1142" s="101"/>
      <c r="N1142" s="79"/>
      <c r="O1142" s="102"/>
    </row>
    <row r="1143" spans="1:15" s="20" customFormat="1" ht="15" customHeight="1">
      <c r="A1143" s="46"/>
      <c r="B1143" s="45"/>
      <c r="C1143" s="47"/>
      <c r="D1143" s="46"/>
      <c r="E1143" s="97">
        <f>+VLOOKUP(D1143,'[1]PAP 2024 CORRIENTE'!$A$6:$AU$981,7,FALSE)</f>
        <v>0</v>
      </c>
      <c r="F1143" s="97">
        <f>+VLOOKUP(D1143,'[1]PAP 2024 CORRIENTE'!$A$6:$AU$981,9,FALSE)</f>
        <v>0</v>
      </c>
      <c r="G1143" s="97" t="e">
        <f>+VLOOKUP(D1143,POA!$A$3:$AU$103,3,FALSE)</f>
        <v>#N/A</v>
      </c>
      <c r="H1143" s="94">
        <f>+VLOOKUP(D1143,'[1]PAP 2024 CORRIENTE'!$A$6:$AU$981,12,FALSE)</f>
        <v>0</v>
      </c>
      <c r="I1143" s="98">
        <f>+VLOOKUP(D1143,'[1]PAP 2024 CORRIENTE'!$A$6:$AU$981,15,FALSE)</f>
        <v>0</v>
      </c>
      <c r="J1143" s="94">
        <f>+VLOOKUP(D1143,'[1]PAP 2024 CORRIENTE'!$A$6:$AU$981,14,FALSE)</f>
        <v>0</v>
      </c>
      <c r="K1143" s="44"/>
      <c r="L1143" s="100"/>
      <c r="M1143" s="101"/>
      <c r="N1143" s="79"/>
      <c r="O1143" s="102"/>
    </row>
    <row r="1144" spans="1:15" s="20" customFormat="1" ht="15" customHeight="1">
      <c r="A1144" s="46"/>
      <c r="B1144" s="45"/>
      <c r="C1144" s="47"/>
      <c r="D1144" s="46"/>
      <c r="E1144" s="97">
        <f>+VLOOKUP(D1144,'[1]PAP 2024 CORRIENTE'!$A$6:$AU$981,7,FALSE)</f>
        <v>0</v>
      </c>
      <c r="F1144" s="97">
        <f>+VLOOKUP(D1144,'[1]PAP 2024 CORRIENTE'!$A$6:$AU$981,9,FALSE)</f>
        <v>0</v>
      </c>
      <c r="G1144" s="97" t="e">
        <f>+VLOOKUP(D1144,POA!$A$3:$AU$103,3,FALSE)</f>
        <v>#N/A</v>
      </c>
      <c r="H1144" s="94">
        <f>+VLOOKUP(D1144,'[1]PAP 2024 CORRIENTE'!$A$6:$AU$981,12,FALSE)</f>
        <v>0</v>
      </c>
      <c r="I1144" s="98">
        <f>+VLOOKUP(D1144,'[1]PAP 2024 CORRIENTE'!$A$6:$AU$981,15,FALSE)</f>
        <v>0</v>
      </c>
      <c r="J1144" s="94">
        <f>+VLOOKUP(D1144,'[1]PAP 2024 CORRIENTE'!$A$6:$AU$981,14,FALSE)</f>
        <v>0</v>
      </c>
      <c r="K1144" s="44"/>
      <c r="L1144" s="100"/>
      <c r="M1144" s="101"/>
      <c r="N1144" s="79"/>
      <c r="O1144" s="102"/>
    </row>
    <row r="1145" spans="1:15" s="20" customFormat="1" ht="15" customHeight="1">
      <c r="A1145" s="46"/>
      <c r="B1145" s="45"/>
      <c r="C1145" s="47"/>
      <c r="D1145" s="46"/>
      <c r="E1145" s="97">
        <f>+VLOOKUP(D1145,'[1]PAP 2024 CORRIENTE'!$A$6:$AU$981,7,FALSE)</f>
        <v>0</v>
      </c>
      <c r="F1145" s="97">
        <f>+VLOOKUP(D1145,'[1]PAP 2024 CORRIENTE'!$A$6:$AU$981,9,FALSE)</f>
        <v>0</v>
      </c>
      <c r="G1145" s="97" t="e">
        <f>+VLOOKUP(D1145,POA!$A$3:$AU$103,3,FALSE)</f>
        <v>#N/A</v>
      </c>
      <c r="H1145" s="94">
        <f>+VLOOKUP(D1145,'[1]PAP 2024 CORRIENTE'!$A$6:$AU$981,12,FALSE)</f>
        <v>0</v>
      </c>
      <c r="I1145" s="98">
        <f>+VLOOKUP(D1145,'[1]PAP 2024 CORRIENTE'!$A$6:$AU$981,15,FALSE)</f>
        <v>0</v>
      </c>
      <c r="J1145" s="94">
        <f>+VLOOKUP(D1145,'[1]PAP 2024 CORRIENTE'!$A$6:$AU$981,14,FALSE)</f>
        <v>0</v>
      </c>
      <c r="K1145" s="44"/>
      <c r="L1145" s="100"/>
      <c r="M1145" s="101"/>
      <c r="N1145" s="79"/>
      <c r="O1145" s="102"/>
    </row>
    <row r="1146" spans="1:15" s="20" customFormat="1" ht="15" customHeight="1">
      <c r="A1146" s="46"/>
      <c r="B1146" s="45"/>
      <c r="C1146" s="47"/>
      <c r="D1146" s="46"/>
      <c r="E1146" s="97">
        <f>+VLOOKUP(D1146,'[1]PAP 2024 CORRIENTE'!$A$6:$AU$981,7,FALSE)</f>
        <v>0</v>
      </c>
      <c r="F1146" s="97">
        <f>+VLOOKUP(D1146,'[1]PAP 2024 CORRIENTE'!$A$6:$AU$981,9,FALSE)</f>
        <v>0</v>
      </c>
      <c r="G1146" s="97" t="e">
        <f>+VLOOKUP(D1146,POA!$A$3:$AU$103,3,FALSE)</f>
        <v>#N/A</v>
      </c>
      <c r="H1146" s="94">
        <f>+VLOOKUP(D1146,'[1]PAP 2024 CORRIENTE'!$A$6:$AU$981,12,FALSE)</f>
        <v>0</v>
      </c>
      <c r="I1146" s="98">
        <f>+VLOOKUP(D1146,'[1]PAP 2024 CORRIENTE'!$A$6:$AU$981,15,FALSE)</f>
        <v>0</v>
      </c>
      <c r="J1146" s="94">
        <f>+VLOOKUP(D1146,'[1]PAP 2024 CORRIENTE'!$A$6:$AU$981,14,FALSE)</f>
        <v>0</v>
      </c>
      <c r="K1146" s="44"/>
      <c r="L1146" s="100"/>
      <c r="M1146" s="101"/>
      <c r="N1146" s="79"/>
      <c r="O1146" s="102"/>
    </row>
    <row r="1147" spans="1:15" s="20" customFormat="1" ht="15" customHeight="1">
      <c r="A1147" s="46"/>
      <c r="B1147" s="45"/>
      <c r="C1147" s="47"/>
      <c r="D1147" s="46"/>
      <c r="E1147" s="97">
        <f>+VLOOKUP(D1147,'[1]PAP 2024 CORRIENTE'!$A$6:$AU$981,7,FALSE)</f>
        <v>0</v>
      </c>
      <c r="F1147" s="97">
        <f>+VLOOKUP(D1147,'[1]PAP 2024 CORRIENTE'!$A$6:$AU$981,9,FALSE)</f>
        <v>0</v>
      </c>
      <c r="G1147" s="97" t="e">
        <f>+VLOOKUP(D1147,POA!$A$3:$AU$103,3,FALSE)</f>
        <v>#N/A</v>
      </c>
      <c r="H1147" s="94">
        <f>+VLOOKUP(D1147,'[1]PAP 2024 CORRIENTE'!$A$6:$AU$981,12,FALSE)</f>
        <v>0</v>
      </c>
      <c r="I1147" s="98">
        <f>+VLOOKUP(D1147,'[1]PAP 2024 CORRIENTE'!$A$6:$AU$981,15,FALSE)</f>
        <v>0</v>
      </c>
      <c r="J1147" s="94">
        <f>+VLOOKUP(D1147,'[1]PAP 2024 CORRIENTE'!$A$6:$AU$981,14,FALSE)</f>
        <v>0</v>
      </c>
      <c r="K1147" s="44"/>
      <c r="L1147" s="100"/>
      <c r="M1147" s="101"/>
      <c r="N1147" s="79"/>
      <c r="O1147" s="102"/>
    </row>
    <row r="1148" spans="1:15" s="20" customFormat="1" ht="15" customHeight="1">
      <c r="A1148" s="46"/>
      <c r="B1148" s="45"/>
      <c r="C1148" s="47"/>
      <c r="D1148" s="46"/>
      <c r="E1148" s="97">
        <f>+VLOOKUP(D1148,'[1]PAP 2024 CORRIENTE'!$A$6:$AU$981,7,FALSE)</f>
        <v>0</v>
      </c>
      <c r="F1148" s="97">
        <f>+VLOOKUP(D1148,'[1]PAP 2024 CORRIENTE'!$A$6:$AU$981,9,FALSE)</f>
        <v>0</v>
      </c>
      <c r="G1148" s="97" t="e">
        <f>+VLOOKUP(D1148,POA!$A$3:$AU$103,3,FALSE)</f>
        <v>#N/A</v>
      </c>
      <c r="H1148" s="94">
        <f>+VLOOKUP(D1148,'[1]PAP 2024 CORRIENTE'!$A$6:$AU$981,12,FALSE)</f>
        <v>0</v>
      </c>
      <c r="I1148" s="98">
        <f>+VLOOKUP(D1148,'[1]PAP 2024 CORRIENTE'!$A$6:$AU$981,15,FALSE)</f>
        <v>0</v>
      </c>
      <c r="J1148" s="94">
        <f>+VLOOKUP(D1148,'[1]PAP 2024 CORRIENTE'!$A$6:$AU$981,14,FALSE)</f>
        <v>0</v>
      </c>
      <c r="K1148" s="44"/>
      <c r="L1148" s="100"/>
      <c r="M1148" s="101"/>
      <c r="N1148" s="79"/>
      <c r="O1148" s="102"/>
    </row>
    <row r="1149" spans="1:15" s="20" customFormat="1" ht="15" customHeight="1">
      <c r="A1149" s="46"/>
      <c r="B1149" s="45"/>
      <c r="C1149" s="47"/>
      <c r="D1149" s="46"/>
      <c r="E1149" s="97">
        <f>+VLOOKUP(D1149,'[1]PAP 2024 CORRIENTE'!$A$6:$AU$981,7,FALSE)</f>
        <v>0</v>
      </c>
      <c r="F1149" s="97">
        <f>+VLOOKUP(D1149,'[1]PAP 2024 CORRIENTE'!$A$6:$AU$981,9,FALSE)</f>
        <v>0</v>
      </c>
      <c r="G1149" s="97" t="e">
        <f>+VLOOKUP(D1149,POA!$A$3:$AU$103,3,FALSE)</f>
        <v>#N/A</v>
      </c>
      <c r="H1149" s="94">
        <f>+VLOOKUP(D1149,'[1]PAP 2024 CORRIENTE'!$A$6:$AU$981,12,FALSE)</f>
        <v>0</v>
      </c>
      <c r="I1149" s="98">
        <f>+VLOOKUP(D1149,'[1]PAP 2024 CORRIENTE'!$A$6:$AU$981,15,FALSE)</f>
        <v>0</v>
      </c>
      <c r="J1149" s="94">
        <f>+VLOOKUP(D1149,'[1]PAP 2024 CORRIENTE'!$A$6:$AU$981,14,FALSE)</f>
        <v>0</v>
      </c>
      <c r="K1149" s="44"/>
      <c r="L1149" s="100"/>
      <c r="M1149" s="101"/>
      <c r="N1149" s="79"/>
      <c r="O1149" s="102"/>
    </row>
    <row r="1150" spans="1:15" s="20" customFormat="1" ht="15" customHeight="1">
      <c r="A1150" s="46"/>
      <c r="B1150" s="45"/>
      <c r="C1150" s="47"/>
      <c r="D1150" s="46"/>
      <c r="E1150" s="97">
        <f>+VLOOKUP(D1150,'[1]PAP 2024 CORRIENTE'!$A$6:$AU$981,7,FALSE)</f>
        <v>0</v>
      </c>
      <c r="F1150" s="97">
        <f>+VLOOKUP(D1150,'[1]PAP 2024 CORRIENTE'!$A$6:$AU$981,9,FALSE)</f>
        <v>0</v>
      </c>
      <c r="G1150" s="97" t="e">
        <f>+VLOOKUP(D1150,POA!$A$3:$AU$103,3,FALSE)</f>
        <v>#N/A</v>
      </c>
      <c r="H1150" s="94">
        <f>+VLOOKUP(D1150,'[1]PAP 2024 CORRIENTE'!$A$6:$AU$981,12,FALSE)</f>
        <v>0</v>
      </c>
      <c r="I1150" s="98">
        <f>+VLOOKUP(D1150,'[1]PAP 2024 CORRIENTE'!$A$6:$AU$981,15,FALSE)</f>
        <v>0</v>
      </c>
      <c r="J1150" s="94">
        <f>+VLOOKUP(D1150,'[1]PAP 2024 CORRIENTE'!$A$6:$AU$981,14,FALSE)</f>
        <v>0</v>
      </c>
      <c r="K1150" s="44"/>
      <c r="L1150" s="100"/>
      <c r="M1150" s="101"/>
      <c r="N1150" s="79"/>
      <c r="O1150" s="102"/>
    </row>
    <row r="1151" spans="1:15" s="20" customFormat="1" ht="15" customHeight="1">
      <c r="A1151" s="46"/>
      <c r="B1151" s="45"/>
      <c r="C1151" s="47"/>
      <c r="D1151" s="46"/>
      <c r="E1151" s="97">
        <f>+VLOOKUP(D1151,'[1]PAP 2024 CORRIENTE'!$A$6:$AU$981,7,FALSE)</f>
        <v>0</v>
      </c>
      <c r="F1151" s="97">
        <f>+VLOOKUP(D1151,'[1]PAP 2024 CORRIENTE'!$A$6:$AU$981,9,FALSE)</f>
        <v>0</v>
      </c>
      <c r="G1151" s="97" t="e">
        <f>+VLOOKUP(D1151,POA!$A$3:$AU$103,3,FALSE)</f>
        <v>#N/A</v>
      </c>
      <c r="H1151" s="94">
        <f>+VLOOKUP(D1151,'[1]PAP 2024 CORRIENTE'!$A$6:$AU$981,12,FALSE)</f>
        <v>0</v>
      </c>
      <c r="I1151" s="98">
        <f>+VLOOKUP(D1151,'[1]PAP 2024 CORRIENTE'!$A$6:$AU$981,15,FALSE)</f>
        <v>0</v>
      </c>
      <c r="J1151" s="94">
        <f>+VLOOKUP(D1151,'[1]PAP 2024 CORRIENTE'!$A$6:$AU$981,14,FALSE)</f>
        <v>0</v>
      </c>
      <c r="K1151" s="44"/>
      <c r="L1151" s="100"/>
      <c r="M1151" s="101"/>
      <c r="N1151" s="79"/>
      <c r="O1151" s="102"/>
    </row>
    <row r="1152" spans="1:15" s="20" customFormat="1" ht="15" customHeight="1">
      <c r="A1152" s="46"/>
      <c r="B1152" s="45"/>
      <c r="C1152" s="47"/>
      <c r="D1152" s="46"/>
      <c r="E1152" s="97">
        <f>+VLOOKUP(D1152,'[1]PAP 2024 CORRIENTE'!$A$6:$AU$981,7,FALSE)</f>
        <v>0</v>
      </c>
      <c r="F1152" s="97">
        <f>+VLOOKUP(D1152,'[1]PAP 2024 CORRIENTE'!$A$6:$AU$981,9,FALSE)</f>
        <v>0</v>
      </c>
      <c r="G1152" s="97" t="e">
        <f>+VLOOKUP(D1152,POA!$A$3:$AU$103,3,FALSE)</f>
        <v>#N/A</v>
      </c>
      <c r="H1152" s="94">
        <f>+VLOOKUP(D1152,'[1]PAP 2024 CORRIENTE'!$A$6:$AU$981,12,FALSE)</f>
        <v>0</v>
      </c>
      <c r="I1152" s="98">
        <f>+VLOOKUP(D1152,'[1]PAP 2024 CORRIENTE'!$A$6:$AU$981,15,FALSE)</f>
        <v>0</v>
      </c>
      <c r="J1152" s="94">
        <f>+VLOOKUP(D1152,'[1]PAP 2024 CORRIENTE'!$A$6:$AU$981,14,FALSE)</f>
        <v>0</v>
      </c>
      <c r="K1152" s="44"/>
      <c r="L1152" s="100"/>
      <c r="M1152" s="101"/>
      <c r="N1152" s="79"/>
      <c r="O1152" s="102"/>
    </row>
    <row r="1153" spans="1:15" s="20" customFormat="1" ht="15" customHeight="1">
      <c r="A1153" s="46"/>
      <c r="B1153" s="45"/>
      <c r="C1153" s="47"/>
      <c r="D1153" s="46"/>
      <c r="E1153" s="97">
        <f>+VLOOKUP(D1153,'[1]PAP 2024 CORRIENTE'!$A$6:$AU$981,7,FALSE)</f>
        <v>0</v>
      </c>
      <c r="F1153" s="97">
        <f>+VLOOKUP(D1153,'[1]PAP 2024 CORRIENTE'!$A$6:$AU$981,9,FALSE)</f>
        <v>0</v>
      </c>
      <c r="G1153" s="97" t="e">
        <f>+VLOOKUP(D1153,POA!$A$3:$AU$103,3,FALSE)</f>
        <v>#N/A</v>
      </c>
      <c r="H1153" s="94">
        <f>+VLOOKUP(D1153,'[1]PAP 2024 CORRIENTE'!$A$6:$AU$981,12,FALSE)</f>
        <v>0</v>
      </c>
      <c r="I1153" s="98">
        <f>+VLOOKUP(D1153,'[1]PAP 2024 CORRIENTE'!$A$6:$AU$981,15,FALSE)</f>
        <v>0</v>
      </c>
      <c r="J1153" s="94">
        <f>+VLOOKUP(D1153,'[1]PAP 2024 CORRIENTE'!$A$6:$AU$981,14,FALSE)</f>
        <v>0</v>
      </c>
      <c r="K1153" s="44"/>
      <c r="L1153" s="100"/>
      <c r="M1153" s="101"/>
      <c r="N1153" s="79"/>
      <c r="O1153" s="102"/>
    </row>
    <row r="1154" spans="1:15" s="20" customFormat="1" ht="15" customHeight="1">
      <c r="A1154" s="46"/>
      <c r="B1154" s="45"/>
      <c r="C1154" s="47"/>
      <c r="D1154" s="46"/>
      <c r="E1154" s="97">
        <f>+VLOOKUP(D1154,'[1]PAP 2024 CORRIENTE'!$A$6:$AU$981,7,FALSE)</f>
        <v>0</v>
      </c>
      <c r="F1154" s="97">
        <f>+VLOOKUP(D1154,'[1]PAP 2024 CORRIENTE'!$A$6:$AU$981,9,FALSE)</f>
        <v>0</v>
      </c>
      <c r="G1154" s="97" t="e">
        <f>+VLOOKUP(D1154,POA!$A$3:$AU$103,3,FALSE)</f>
        <v>#N/A</v>
      </c>
      <c r="H1154" s="94">
        <f>+VLOOKUP(D1154,'[1]PAP 2024 CORRIENTE'!$A$6:$AU$981,12,FALSE)</f>
        <v>0</v>
      </c>
      <c r="I1154" s="98">
        <f>+VLOOKUP(D1154,'[1]PAP 2024 CORRIENTE'!$A$6:$AU$981,15,FALSE)</f>
        <v>0</v>
      </c>
      <c r="J1154" s="94">
        <f>+VLOOKUP(D1154,'[1]PAP 2024 CORRIENTE'!$A$6:$AU$981,14,FALSE)</f>
        <v>0</v>
      </c>
      <c r="K1154" s="44"/>
      <c r="L1154" s="100"/>
      <c r="M1154" s="101"/>
      <c r="N1154" s="79"/>
      <c r="O1154" s="102"/>
    </row>
    <row r="1155" spans="1:15" s="20" customFormat="1" ht="15" customHeight="1">
      <c r="A1155" s="46"/>
      <c r="B1155" s="45"/>
      <c r="C1155" s="47"/>
      <c r="D1155" s="46"/>
      <c r="E1155" s="97">
        <f>+VLOOKUP(D1155,'[1]PAP 2024 CORRIENTE'!$A$6:$AU$981,7,FALSE)</f>
        <v>0</v>
      </c>
      <c r="F1155" s="97">
        <f>+VLOOKUP(D1155,'[1]PAP 2024 CORRIENTE'!$A$6:$AU$981,9,FALSE)</f>
        <v>0</v>
      </c>
      <c r="G1155" s="97" t="e">
        <f>+VLOOKUP(D1155,POA!$A$3:$AU$103,3,FALSE)</f>
        <v>#N/A</v>
      </c>
      <c r="H1155" s="94">
        <f>+VLOOKUP(D1155,'[1]PAP 2024 CORRIENTE'!$A$6:$AU$981,12,FALSE)</f>
        <v>0</v>
      </c>
      <c r="I1155" s="98">
        <f>+VLOOKUP(D1155,'[1]PAP 2024 CORRIENTE'!$A$6:$AU$981,15,FALSE)</f>
        <v>0</v>
      </c>
      <c r="J1155" s="94">
        <f>+VLOOKUP(D1155,'[1]PAP 2024 CORRIENTE'!$A$6:$AU$981,14,FALSE)</f>
        <v>0</v>
      </c>
      <c r="K1155" s="44"/>
      <c r="L1155" s="100"/>
      <c r="M1155" s="101"/>
      <c r="N1155" s="79"/>
      <c r="O1155" s="102"/>
    </row>
    <row r="1156" spans="1:15" s="20" customFormat="1" ht="15" customHeight="1">
      <c r="A1156" s="46"/>
      <c r="B1156" s="45"/>
      <c r="C1156" s="47"/>
      <c r="D1156" s="46"/>
      <c r="E1156" s="97">
        <f>+VLOOKUP(D1156,'[1]PAP 2024 CORRIENTE'!$A$6:$AU$981,7,FALSE)</f>
        <v>0</v>
      </c>
      <c r="F1156" s="97">
        <f>+VLOOKUP(D1156,'[1]PAP 2024 CORRIENTE'!$A$6:$AU$981,9,FALSE)</f>
        <v>0</v>
      </c>
      <c r="G1156" s="97" t="e">
        <f>+VLOOKUP(D1156,POA!$A$3:$AU$103,3,FALSE)</f>
        <v>#N/A</v>
      </c>
      <c r="H1156" s="94">
        <f>+VLOOKUP(D1156,'[1]PAP 2024 CORRIENTE'!$A$6:$AU$981,12,FALSE)</f>
        <v>0</v>
      </c>
      <c r="I1156" s="98">
        <f>+VLOOKUP(D1156,'[1]PAP 2024 CORRIENTE'!$A$6:$AU$981,15,FALSE)</f>
        <v>0</v>
      </c>
      <c r="J1156" s="94">
        <f>+VLOOKUP(D1156,'[1]PAP 2024 CORRIENTE'!$A$6:$AU$981,14,FALSE)</f>
        <v>0</v>
      </c>
      <c r="K1156" s="44"/>
      <c r="L1156" s="100"/>
      <c r="M1156" s="101"/>
      <c r="N1156" s="79"/>
      <c r="O1156" s="102"/>
    </row>
    <row r="1157" spans="1:15" s="20" customFormat="1" ht="15" customHeight="1">
      <c r="A1157" s="46"/>
      <c r="B1157" s="45"/>
      <c r="C1157" s="47"/>
      <c r="D1157" s="46"/>
      <c r="E1157" s="97">
        <f>+VLOOKUP(D1157,'[1]PAP 2024 CORRIENTE'!$A$6:$AU$981,7,FALSE)</f>
        <v>0</v>
      </c>
      <c r="F1157" s="97">
        <f>+VLOOKUP(D1157,'[1]PAP 2024 CORRIENTE'!$A$6:$AU$981,9,FALSE)</f>
        <v>0</v>
      </c>
      <c r="G1157" s="97" t="e">
        <f>+VLOOKUP(D1157,POA!$A$3:$AU$103,3,FALSE)</f>
        <v>#N/A</v>
      </c>
      <c r="H1157" s="94">
        <f>+VLOOKUP(D1157,'[1]PAP 2024 CORRIENTE'!$A$6:$AU$981,12,FALSE)</f>
        <v>0</v>
      </c>
      <c r="I1157" s="98">
        <f>+VLOOKUP(D1157,'[1]PAP 2024 CORRIENTE'!$A$6:$AU$981,15,FALSE)</f>
        <v>0</v>
      </c>
      <c r="J1157" s="94">
        <f>+VLOOKUP(D1157,'[1]PAP 2024 CORRIENTE'!$A$6:$AU$981,14,FALSE)</f>
        <v>0</v>
      </c>
      <c r="K1157" s="44"/>
      <c r="L1157" s="100"/>
      <c r="M1157" s="101"/>
      <c r="N1157" s="79"/>
      <c r="O1157" s="102"/>
    </row>
    <row r="1158" spans="1:15" s="20" customFormat="1" ht="15" customHeight="1">
      <c r="A1158" s="46"/>
      <c r="B1158" s="45"/>
      <c r="C1158" s="47"/>
      <c r="D1158" s="46"/>
      <c r="E1158" s="97">
        <f>+VLOOKUP(D1158,'[1]PAP 2024 CORRIENTE'!$A$6:$AU$981,7,FALSE)</f>
        <v>0</v>
      </c>
      <c r="F1158" s="97">
        <f>+VLOOKUP(D1158,'[1]PAP 2024 CORRIENTE'!$A$6:$AU$981,9,FALSE)</f>
        <v>0</v>
      </c>
      <c r="G1158" s="97" t="e">
        <f>+VLOOKUP(D1158,POA!$A$3:$AU$103,3,FALSE)</f>
        <v>#N/A</v>
      </c>
      <c r="H1158" s="94">
        <f>+VLOOKUP(D1158,'[1]PAP 2024 CORRIENTE'!$A$6:$AU$981,12,FALSE)</f>
        <v>0</v>
      </c>
      <c r="I1158" s="98">
        <f>+VLOOKUP(D1158,'[1]PAP 2024 CORRIENTE'!$A$6:$AU$981,15,FALSE)</f>
        <v>0</v>
      </c>
      <c r="J1158" s="94">
        <f>+VLOOKUP(D1158,'[1]PAP 2024 CORRIENTE'!$A$6:$AU$981,14,FALSE)</f>
        <v>0</v>
      </c>
      <c r="K1158" s="44"/>
      <c r="L1158" s="100"/>
      <c r="M1158" s="101"/>
      <c r="N1158" s="79"/>
      <c r="O1158" s="102"/>
    </row>
    <row r="1159" spans="1:15" s="20" customFormat="1" ht="15" customHeight="1">
      <c r="A1159" s="46"/>
      <c r="B1159" s="45"/>
      <c r="C1159" s="47"/>
      <c r="D1159" s="46"/>
      <c r="E1159" s="97">
        <f>+VLOOKUP(D1159,'[1]PAP 2024 CORRIENTE'!$A$6:$AU$981,7,FALSE)</f>
        <v>0</v>
      </c>
      <c r="F1159" s="97">
        <f>+VLOOKUP(D1159,'[1]PAP 2024 CORRIENTE'!$A$6:$AU$981,9,FALSE)</f>
        <v>0</v>
      </c>
      <c r="G1159" s="97" t="e">
        <f>+VLOOKUP(D1159,POA!$A$3:$AU$103,3,FALSE)</f>
        <v>#N/A</v>
      </c>
      <c r="H1159" s="94">
        <f>+VLOOKUP(D1159,'[1]PAP 2024 CORRIENTE'!$A$6:$AU$981,12,FALSE)</f>
        <v>0</v>
      </c>
      <c r="I1159" s="98">
        <f>+VLOOKUP(D1159,'[1]PAP 2024 CORRIENTE'!$A$6:$AU$981,15,FALSE)</f>
        <v>0</v>
      </c>
      <c r="J1159" s="94">
        <f>+VLOOKUP(D1159,'[1]PAP 2024 CORRIENTE'!$A$6:$AU$981,14,FALSE)</f>
        <v>0</v>
      </c>
      <c r="K1159" s="44"/>
      <c r="L1159" s="100"/>
      <c r="M1159" s="101"/>
      <c r="N1159" s="79"/>
      <c r="O1159" s="102"/>
    </row>
    <row r="1160" spans="1:15" s="20" customFormat="1" ht="15" customHeight="1">
      <c r="A1160" s="46"/>
      <c r="B1160" s="45"/>
      <c r="C1160" s="47"/>
      <c r="D1160" s="46"/>
      <c r="E1160" s="97">
        <f>+VLOOKUP(D1160,'[1]PAP 2024 CORRIENTE'!$A$6:$AU$981,7,FALSE)</f>
        <v>0</v>
      </c>
      <c r="F1160" s="97">
        <f>+VLOOKUP(D1160,'[1]PAP 2024 CORRIENTE'!$A$6:$AU$981,9,FALSE)</f>
        <v>0</v>
      </c>
      <c r="G1160" s="97" t="e">
        <f>+VLOOKUP(D1160,POA!$A$3:$AU$103,3,FALSE)</f>
        <v>#N/A</v>
      </c>
      <c r="H1160" s="94">
        <f>+VLOOKUP(D1160,'[1]PAP 2024 CORRIENTE'!$A$6:$AU$981,12,FALSE)</f>
        <v>0</v>
      </c>
      <c r="I1160" s="98">
        <f>+VLOOKUP(D1160,'[1]PAP 2024 CORRIENTE'!$A$6:$AU$981,15,FALSE)</f>
        <v>0</v>
      </c>
      <c r="J1160" s="94">
        <f>+VLOOKUP(D1160,'[1]PAP 2024 CORRIENTE'!$A$6:$AU$981,14,FALSE)</f>
        <v>0</v>
      </c>
      <c r="K1160" s="44"/>
      <c r="L1160" s="100"/>
      <c r="M1160" s="101"/>
      <c r="N1160" s="79"/>
      <c r="O1160" s="102"/>
    </row>
    <row r="1161" spans="1:15" s="20" customFormat="1" ht="15" customHeight="1">
      <c r="A1161" s="46"/>
      <c r="B1161" s="45"/>
      <c r="C1161" s="47"/>
      <c r="D1161" s="46"/>
      <c r="E1161" s="97">
        <f>+VLOOKUP(D1161,'[1]PAP 2024 CORRIENTE'!$A$6:$AU$981,7,FALSE)</f>
        <v>0</v>
      </c>
      <c r="F1161" s="97">
        <f>+VLOOKUP(D1161,'[1]PAP 2024 CORRIENTE'!$A$6:$AU$981,9,FALSE)</f>
        <v>0</v>
      </c>
      <c r="G1161" s="97" t="e">
        <f>+VLOOKUP(D1161,POA!$A$3:$AU$103,3,FALSE)</f>
        <v>#N/A</v>
      </c>
      <c r="H1161" s="94">
        <f>+VLOOKUP(D1161,'[1]PAP 2024 CORRIENTE'!$A$6:$AU$981,12,FALSE)</f>
        <v>0</v>
      </c>
      <c r="I1161" s="98">
        <f>+VLOOKUP(D1161,'[1]PAP 2024 CORRIENTE'!$A$6:$AU$981,15,FALSE)</f>
        <v>0</v>
      </c>
      <c r="J1161" s="94">
        <f>+VLOOKUP(D1161,'[1]PAP 2024 CORRIENTE'!$A$6:$AU$981,14,FALSE)</f>
        <v>0</v>
      </c>
      <c r="K1161" s="44"/>
      <c r="L1161" s="100"/>
      <c r="M1161" s="101"/>
      <c r="N1161" s="79"/>
      <c r="O1161" s="102"/>
    </row>
    <row r="1162" spans="1:15" s="20" customFormat="1" ht="15" customHeight="1">
      <c r="A1162" s="46"/>
      <c r="B1162" s="45"/>
      <c r="C1162" s="47"/>
      <c r="D1162" s="46"/>
      <c r="E1162" s="97">
        <f>+VLOOKUP(D1162,'[1]PAP 2024 CORRIENTE'!$A$6:$AU$981,7,FALSE)</f>
        <v>0</v>
      </c>
      <c r="F1162" s="97">
        <f>+VLOOKUP(D1162,'[1]PAP 2024 CORRIENTE'!$A$6:$AU$981,9,FALSE)</f>
        <v>0</v>
      </c>
      <c r="G1162" s="97" t="e">
        <f>+VLOOKUP(D1162,POA!$A$3:$AU$103,3,FALSE)</f>
        <v>#N/A</v>
      </c>
      <c r="H1162" s="94">
        <f>+VLOOKUP(D1162,'[1]PAP 2024 CORRIENTE'!$A$6:$AU$981,12,FALSE)</f>
        <v>0</v>
      </c>
      <c r="I1162" s="98">
        <f>+VLOOKUP(D1162,'[1]PAP 2024 CORRIENTE'!$A$6:$AU$981,15,FALSE)</f>
        <v>0</v>
      </c>
      <c r="J1162" s="94">
        <f>+VLOOKUP(D1162,'[1]PAP 2024 CORRIENTE'!$A$6:$AU$981,14,FALSE)</f>
        <v>0</v>
      </c>
      <c r="K1162" s="44"/>
      <c r="L1162" s="100"/>
      <c r="M1162" s="101"/>
      <c r="N1162" s="79"/>
      <c r="O1162" s="102"/>
    </row>
    <row r="1163" spans="1:15" s="20" customFormat="1" ht="15" customHeight="1">
      <c r="A1163" s="46"/>
      <c r="B1163" s="45"/>
      <c r="C1163" s="47"/>
      <c r="D1163" s="46"/>
      <c r="E1163" s="97">
        <f>+VLOOKUP(D1163,'[1]PAP 2024 CORRIENTE'!$A$6:$AU$981,7,FALSE)</f>
        <v>0</v>
      </c>
      <c r="F1163" s="97">
        <f>+VLOOKUP(D1163,'[1]PAP 2024 CORRIENTE'!$A$6:$AU$981,9,FALSE)</f>
        <v>0</v>
      </c>
      <c r="G1163" s="97" t="e">
        <f>+VLOOKUP(D1163,POA!$A$3:$AU$103,3,FALSE)</f>
        <v>#N/A</v>
      </c>
      <c r="H1163" s="94">
        <f>+VLOOKUP(D1163,'[1]PAP 2024 CORRIENTE'!$A$6:$AU$981,12,FALSE)</f>
        <v>0</v>
      </c>
      <c r="I1163" s="98">
        <f>+VLOOKUP(D1163,'[1]PAP 2024 CORRIENTE'!$A$6:$AU$981,15,FALSE)</f>
        <v>0</v>
      </c>
      <c r="J1163" s="94">
        <f>+VLOOKUP(D1163,'[1]PAP 2024 CORRIENTE'!$A$6:$AU$981,14,FALSE)</f>
        <v>0</v>
      </c>
      <c r="K1163" s="44"/>
      <c r="L1163" s="100"/>
      <c r="M1163" s="101"/>
      <c r="N1163" s="79"/>
      <c r="O1163" s="102"/>
    </row>
    <row r="1164" spans="1:15" s="20" customFormat="1" ht="15" customHeight="1">
      <c r="A1164" s="46"/>
      <c r="B1164" s="45"/>
      <c r="C1164" s="47"/>
      <c r="D1164" s="46"/>
      <c r="E1164" s="97">
        <f>+VLOOKUP(D1164,'[1]PAP 2024 CORRIENTE'!$A$6:$AU$981,7,FALSE)</f>
        <v>0</v>
      </c>
      <c r="F1164" s="97">
        <f>+VLOOKUP(D1164,'[1]PAP 2024 CORRIENTE'!$A$6:$AU$981,9,FALSE)</f>
        <v>0</v>
      </c>
      <c r="G1164" s="97" t="e">
        <f>+VLOOKUP(D1164,POA!$A$3:$AU$103,3,FALSE)</f>
        <v>#N/A</v>
      </c>
      <c r="H1164" s="94">
        <f>+VLOOKUP(D1164,'[1]PAP 2024 CORRIENTE'!$A$6:$AU$981,12,FALSE)</f>
        <v>0</v>
      </c>
      <c r="I1164" s="98">
        <f>+VLOOKUP(D1164,'[1]PAP 2024 CORRIENTE'!$A$6:$AU$981,15,FALSE)</f>
        <v>0</v>
      </c>
      <c r="J1164" s="94">
        <f>+VLOOKUP(D1164,'[1]PAP 2024 CORRIENTE'!$A$6:$AU$981,14,FALSE)</f>
        <v>0</v>
      </c>
      <c r="K1164" s="44"/>
      <c r="L1164" s="100"/>
      <c r="M1164" s="101"/>
      <c r="N1164" s="79"/>
      <c r="O1164" s="102"/>
    </row>
    <row r="1165" spans="1:15" s="20" customFormat="1" ht="15" customHeight="1">
      <c r="A1165" s="46"/>
      <c r="B1165" s="45"/>
      <c r="C1165" s="47"/>
      <c r="D1165" s="46"/>
      <c r="E1165" s="97">
        <f>+VLOOKUP(D1165,'[1]PAP 2024 CORRIENTE'!$A$6:$AU$981,7,FALSE)</f>
        <v>0</v>
      </c>
      <c r="F1165" s="97">
        <f>+VLOOKUP(D1165,'[1]PAP 2024 CORRIENTE'!$A$6:$AU$981,9,FALSE)</f>
        <v>0</v>
      </c>
      <c r="G1165" s="97" t="e">
        <f>+VLOOKUP(D1165,POA!$A$3:$AU$103,3,FALSE)</f>
        <v>#N/A</v>
      </c>
      <c r="H1165" s="94">
        <f>+VLOOKUP(D1165,'[1]PAP 2024 CORRIENTE'!$A$6:$AU$981,12,FALSE)</f>
        <v>0</v>
      </c>
      <c r="I1165" s="98">
        <f>+VLOOKUP(D1165,'[1]PAP 2024 CORRIENTE'!$A$6:$AU$981,15,FALSE)</f>
        <v>0</v>
      </c>
      <c r="J1165" s="94">
        <f>+VLOOKUP(D1165,'[1]PAP 2024 CORRIENTE'!$A$6:$AU$981,14,FALSE)</f>
        <v>0</v>
      </c>
      <c r="K1165" s="44"/>
      <c r="L1165" s="100"/>
      <c r="M1165" s="101"/>
      <c r="N1165" s="79"/>
      <c r="O1165" s="102"/>
    </row>
    <row r="1166" spans="1:15" s="20" customFormat="1" ht="15" customHeight="1">
      <c r="A1166" s="46"/>
      <c r="B1166" s="45"/>
      <c r="C1166" s="47"/>
      <c r="D1166" s="46"/>
      <c r="E1166" s="97">
        <f>+VLOOKUP(D1166,'[1]PAP 2024 CORRIENTE'!$A$6:$AU$981,7,FALSE)</f>
        <v>0</v>
      </c>
      <c r="F1166" s="97">
        <f>+VLOOKUP(D1166,'[1]PAP 2024 CORRIENTE'!$A$6:$AU$981,9,FALSE)</f>
        <v>0</v>
      </c>
      <c r="G1166" s="97" t="e">
        <f>+VLOOKUP(D1166,POA!$A$3:$AU$103,3,FALSE)</f>
        <v>#N/A</v>
      </c>
      <c r="H1166" s="94">
        <f>+VLOOKUP(D1166,'[1]PAP 2024 CORRIENTE'!$A$6:$AU$981,12,FALSE)</f>
        <v>0</v>
      </c>
      <c r="I1166" s="98">
        <f>+VLOOKUP(D1166,'[1]PAP 2024 CORRIENTE'!$A$6:$AU$981,15,FALSE)</f>
        <v>0</v>
      </c>
      <c r="J1166" s="94">
        <f>+VLOOKUP(D1166,'[1]PAP 2024 CORRIENTE'!$A$6:$AU$981,14,FALSE)</f>
        <v>0</v>
      </c>
      <c r="K1166" s="44"/>
      <c r="L1166" s="100"/>
      <c r="M1166" s="101"/>
      <c r="N1166" s="79"/>
      <c r="O1166" s="102"/>
    </row>
    <row r="1167" spans="1:15" s="20" customFormat="1" ht="15" customHeight="1">
      <c r="A1167" s="46"/>
      <c r="B1167" s="45"/>
      <c r="C1167" s="47"/>
      <c r="D1167" s="46"/>
      <c r="E1167" s="97">
        <f>+VLOOKUP(D1167,'[1]PAP 2024 CORRIENTE'!$A$6:$AU$981,7,FALSE)</f>
        <v>0</v>
      </c>
      <c r="F1167" s="97">
        <f>+VLOOKUP(D1167,'[1]PAP 2024 CORRIENTE'!$A$6:$AU$981,9,FALSE)</f>
        <v>0</v>
      </c>
      <c r="G1167" s="97" t="e">
        <f>+VLOOKUP(D1167,POA!$A$3:$AU$103,3,FALSE)</f>
        <v>#N/A</v>
      </c>
      <c r="H1167" s="94">
        <f>+VLOOKUP(D1167,'[1]PAP 2024 CORRIENTE'!$A$6:$AU$981,12,FALSE)</f>
        <v>0</v>
      </c>
      <c r="I1167" s="98">
        <f>+VLOOKUP(D1167,'[1]PAP 2024 CORRIENTE'!$A$6:$AU$981,15,FALSE)</f>
        <v>0</v>
      </c>
      <c r="J1167" s="94">
        <f>+VLOOKUP(D1167,'[1]PAP 2024 CORRIENTE'!$A$6:$AU$981,14,FALSE)</f>
        <v>0</v>
      </c>
      <c r="K1167" s="44"/>
      <c r="L1167" s="100"/>
      <c r="M1167" s="101"/>
      <c r="N1167" s="79"/>
      <c r="O1167" s="102"/>
    </row>
    <row r="1168" spans="1:15" s="20" customFormat="1" ht="15" customHeight="1">
      <c r="A1168" s="46"/>
      <c r="B1168" s="45"/>
      <c r="C1168" s="47"/>
      <c r="D1168" s="46"/>
      <c r="E1168" s="97">
        <f>+VLOOKUP(D1168,'[1]PAP 2024 CORRIENTE'!$A$6:$AU$981,7,FALSE)</f>
        <v>0</v>
      </c>
      <c r="F1168" s="97">
        <f>+VLOOKUP(D1168,'[1]PAP 2024 CORRIENTE'!$A$6:$AU$981,9,FALSE)</f>
        <v>0</v>
      </c>
      <c r="G1168" s="97" t="e">
        <f>+VLOOKUP(D1168,POA!$A$3:$AU$103,3,FALSE)</f>
        <v>#N/A</v>
      </c>
      <c r="H1168" s="94">
        <f>+VLOOKUP(D1168,'[1]PAP 2024 CORRIENTE'!$A$6:$AU$981,12,FALSE)</f>
        <v>0</v>
      </c>
      <c r="I1168" s="98">
        <f>+VLOOKUP(D1168,'[1]PAP 2024 CORRIENTE'!$A$6:$AU$981,15,FALSE)</f>
        <v>0</v>
      </c>
      <c r="J1168" s="94">
        <f>+VLOOKUP(D1168,'[1]PAP 2024 CORRIENTE'!$A$6:$AU$981,14,FALSE)</f>
        <v>0</v>
      </c>
      <c r="K1168" s="44"/>
      <c r="L1168" s="100"/>
      <c r="M1168" s="101"/>
      <c r="N1168" s="79"/>
      <c r="O1168" s="102"/>
    </row>
    <row r="1169" spans="1:15" s="20" customFormat="1" ht="15" customHeight="1">
      <c r="A1169" s="46"/>
      <c r="B1169" s="45"/>
      <c r="C1169" s="47"/>
      <c r="D1169" s="46"/>
      <c r="E1169" s="97">
        <f>+VLOOKUP(D1169,'[1]PAP 2024 CORRIENTE'!$A$6:$AU$981,7,FALSE)</f>
        <v>0</v>
      </c>
      <c r="F1169" s="97">
        <f>+VLOOKUP(D1169,'[1]PAP 2024 CORRIENTE'!$A$6:$AU$981,9,FALSE)</f>
        <v>0</v>
      </c>
      <c r="G1169" s="97" t="e">
        <f>+VLOOKUP(D1169,POA!$A$3:$AU$103,3,FALSE)</f>
        <v>#N/A</v>
      </c>
      <c r="H1169" s="94">
        <f>+VLOOKUP(D1169,'[1]PAP 2024 CORRIENTE'!$A$6:$AU$981,12,FALSE)</f>
        <v>0</v>
      </c>
      <c r="I1169" s="98">
        <f>+VLOOKUP(D1169,'[1]PAP 2024 CORRIENTE'!$A$6:$AU$981,15,FALSE)</f>
        <v>0</v>
      </c>
      <c r="J1169" s="94">
        <f>+VLOOKUP(D1169,'[1]PAP 2024 CORRIENTE'!$A$6:$AU$981,14,FALSE)</f>
        <v>0</v>
      </c>
      <c r="K1169" s="44"/>
      <c r="L1169" s="100"/>
      <c r="M1169" s="101"/>
      <c r="N1169" s="79"/>
      <c r="O1169" s="102"/>
    </row>
    <row r="1170" spans="1:15" s="20" customFormat="1" ht="15" customHeight="1">
      <c r="A1170" s="46"/>
      <c r="B1170" s="45"/>
      <c r="C1170" s="47"/>
      <c r="D1170" s="46"/>
      <c r="E1170" s="97">
        <f>+VLOOKUP(D1170,'[1]PAP 2024 CORRIENTE'!$A$6:$AU$981,7,FALSE)</f>
        <v>0</v>
      </c>
      <c r="F1170" s="97">
        <f>+VLOOKUP(D1170,'[1]PAP 2024 CORRIENTE'!$A$6:$AU$981,9,FALSE)</f>
        <v>0</v>
      </c>
      <c r="G1170" s="97" t="e">
        <f>+VLOOKUP(D1170,POA!$A$3:$AU$103,3,FALSE)</f>
        <v>#N/A</v>
      </c>
      <c r="H1170" s="94">
        <f>+VLOOKUP(D1170,'[1]PAP 2024 CORRIENTE'!$A$6:$AU$981,12,FALSE)</f>
        <v>0</v>
      </c>
      <c r="I1170" s="98">
        <f>+VLOOKUP(D1170,'[1]PAP 2024 CORRIENTE'!$A$6:$AU$981,15,FALSE)</f>
        <v>0</v>
      </c>
      <c r="J1170" s="94">
        <f>+VLOOKUP(D1170,'[1]PAP 2024 CORRIENTE'!$A$6:$AU$981,14,FALSE)</f>
        <v>0</v>
      </c>
      <c r="K1170" s="44"/>
      <c r="L1170" s="100"/>
      <c r="M1170" s="101"/>
      <c r="N1170" s="79"/>
      <c r="O1170" s="102"/>
    </row>
    <row r="1171" spans="1:15" s="20" customFormat="1" ht="15" customHeight="1">
      <c r="A1171" s="46"/>
      <c r="B1171" s="45"/>
      <c r="C1171" s="47"/>
      <c r="D1171" s="46"/>
      <c r="E1171" s="97">
        <f>+VLOOKUP(D1171,'[1]PAP 2024 CORRIENTE'!$A$6:$AU$981,7,FALSE)</f>
        <v>0</v>
      </c>
      <c r="F1171" s="97">
        <f>+VLOOKUP(D1171,'[1]PAP 2024 CORRIENTE'!$A$6:$AU$981,9,FALSE)</f>
        <v>0</v>
      </c>
      <c r="G1171" s="97" t="e">
        <f>+VLOOKUP(D1171,POA!$A$3:$AU$103,3,FALSE)</f>
        <v>#N/A</v>
      </c>
      <c r="H1171" s="94">
        <f>+VLOOKUP(D1171,'[1]PAP 2024 CORRIENTE'!$A$6:$AU$981,12,FALSE)</f>
        <v>0</v>
      </c>
      <c r="I1171" s="98">
        <f>+VLOOKUP(D1171,'[1]PAP 2024 CORRIENTE'!$A$6:$AU$981,15,FALSE)</f>
        <v>0</v>
      </c>
      <c r="J1171" s="94">
        <f>+VLOOKUP(D1171,'[1]PAP 2024 CORRIENTE'!$A$6:$AU$981,14,FALSE)</f>
        <v>0</v>
      </c>
      <c r="K1171" s="44"/>
      <c r="L1171" s="100"/>
      <c r="M1171" s="101"/>
      <c r="N1171" s="79"/>
      <c r="O1171" s="102"/>
    </row>
    <row r="1172" spans="1:15" s="20" customFormat="1" ht="15" customHeight="1">
      <c r="A1172" s="46"/>
      <c r="B1172" s="45"/>
      <c r="C1172" s="47"/>
      <c r="D1172" s="46"/>
      <c r="E1172" s="97">
        <f>+VLOOKUP(D1172,'[1]PAP 2024 CORRIENTE'!$A$6:$AU$981,7,FALSE)</f>
        <v>0</v>
      </c>
      <c r="F1172" s="97">
        <f>+VLOOKUP(D1172,'[1]PAP 2024 CORRIENTE'!$A$6:$AU$981,9,FALSE)</f>
        <v>0</v>
      </c>
      <c r="G1172" s="97" t="e">
        <f>+VLOOKUP(D1172,POA!$A$3:$AU$103,3,FALSE)</f>
        <v>#N/A</v>
      </c>
      <c r="H1172" s="94">
        <f>+VLOOKUP(D1172,'[1]PAP 2024 CORRIENTE'!$A$6:$AU$981,12,FALSE)</f>
        <v>0</v>
      </c>
      <c r="I1172" s="98">
        <f>+VLOOKUP(D1172,'[1]PAP 2024 CORRIENTE'!$A$6:$AU$981,15,FALSE)</f>
        <v>0</v>
      </c>
      <c r="J1172" s="94">
        <f>+VLOOKUP(D1172,'[1]PAP 2024 CORRIENTE'!$A$6:$AU$981,14,FALSE)</f>
        <v>0</v>
      </c>
      <c r="K1172" s="44"/>
      <c r="L1172" s="100"/>
      <c r="M1172" s="101"/>
      <c r="N1172" s="79"/>
      <c r="O1172" s="102"/>
    </row>
    <row r="1173" spans="1:15" s="20" customFormat="1" ht="15" customHeight="1">
      <c r="A1173" s="46"/>
      <c r="B1173" s="45"/>
      <c r="C1173" s="47"/>
      <c r="D1173" s="46"/>
      <c r="E1173" s="97">
        <f>+VLOOKUP(D1173,'[1]PAP 2024 CORRIENTE'!$A$6:$AU$981,7,FALSE)</f>
        <v>0</v>
      </c>
      <c r="F1173" s="97">
        <f>+VLOOKUP(D1173,'[1]PAP 2024 CORRIENTE'!$A$6:$AU$981,9,FALSE)</f>
        <v>0</v>
      </c>
      <c r="G1173" s="97" t="e">
        <f>+VLOOKUP(D1173,POA!$A$3:$AU$103,3,FALSE)</f>
        <v>#N/A</v>
      </c>
      <c r="H1173" s="94">
        <f>+VLOOKUP(D1173,'[1]PAP 2024 CORRIENTE'!$A$6:$AU$981,12,FALSE)</f>
        <v>0</v>
      </c>
      <c r="I1173" s="98">
        <f>+VLOOKUP(D1173,'[1]PAP 2024 CORRIENTE'!$A$6:$AU$981,15,FALSE)</f>
        <v>0</v>
      </c>
      <c r="J1173" s="94">
        <f>+VLOOKUP(D1173,'[1]PAP 2024 CORRIENTE'!$A$6:$AU$981,14,FALSE)</f>
        <v>0</v>
      </c>
      <c r="K1173" s="44"/>
      <c r="L1173" s="100"/>
      <c r="M1173" s="101"/>
      <c r="N1173" s="79"/>
      <c r="O1173" s="102"/>
    </row>
    <row r="1174" spans="1:15" s="20" customFormat="1" ht="15" customHeight="1">
      <c r="A1174" s="46"/>
      <c r="B1174" s="45"/>
      <c r="C1174" s="47"/>
      <c r="D1174" s="46"/>
      <c r="E1174" s="97">
        <f>+VLOOKUP(D1174,'[1]PAP 2024 CORRIENTE'!$A$6:$AU$981,7,FALSE)</f>
        <v>0</v>
      </c>
      <c r="F1174" s="97">
        <f>+VLOOKUP(D1174,'[1]PAP 2024 CORRIENTE'!$A$6:$AU$981,9,FALSE)</f>
        <v>0</v>
      </c>
      <c r="G1174" s="97" t="e">
        <f>+VLOOKUP(D1174,POA!$A$3:$AU$103,3,FALSE)</f>
        <v>#N/A</v>
      </c>
      <c r="H1174" s="94">
        <f>+VLOOKUP(D1174,'[1]PAP 2024 CORRIENTE'!$A$6:$AU$981,12,FALSE)</f>
        <v>0</v>
      </c>
      <c r="I1174" s="98">
        <f>+VLOOKUP(D1174,'[1]PAP 2024 CORRIENTE'!$A$6:$AU$981,15,FALSE)</f>
        <v>0</v>
      </c>
      <c r="J1174" s="94">
        <f>+VLOOKUP(D1174,'[1]PAP 2024 CORRIENTE'!$A$6:$AU$981,14,FALSE)</f>
        <v>0</v>
      </c>
      <c r="K1174" s="44"/>
      <c r="L1174" s="100"/>
      <c r="M1174" s="101"/>
      <c r="N1174" s="79"/>
      <c r="O1174" s="102"/>
    </row>
    <row r="1175" spans="1:15" s="20" customFormat="1" ht="15" customHeight="1">
      <c r="A1175" s="46"/>
      <c r="B1175" s="45"/>
      <c r="C1175" s="47"/>
      <c r="D1175" s="46"/>
      <c r="E1175" s="97">
        <f>+VLOOKUP(D1175,'[1]PAP 2024 CORRIENTE'!$A$6:$AU$981,7,FALSE)</f>
        <v>0</v>
      </c>
      <c r="F1175" s="97">
        <f>+VLOOKUP(D1175,'[1]PAP 2024 CORRIENTE'!$A$6:$AU$981,9,FALSE)</f>
        <v>0</v>
      </c>
      <c r="G1175" s="97" t="e">
        <f>+VLOOKUP(D1175,POA!$A$3:$AU$103,3,FALSE)</f>
        <v>#N/A</v>
      </c>
      <c r="H1175" s="94">
        <f>+VLOOKUP(D1175,'[1]PAP 2024 CORRIENTE'!$A$6:$AU$981,12,FALSE)</f>
        <v>0</v>
      </c>
      <c r="I1175" s="98">
        <f>+VLOOKUP(D1175,'[1]PAP 2024 CORRIENTE'!$A$6:$AU$981,15,FALSE)</f>
        <v>0</v>
      </c>
      <c r="J1175" s="94">
        <f>+VLOOKUP(D1175,'[1]PAP 2024 CORRIENTE'!$A$6:$AU$981,14,FALSE)</f>
        <v>0</v>
      </c>
      <c r="K1175" s="44"/>
      <c r="L1175" s="100"/>
      <c r="M1175" s="101"/>
      <c r="N1175" s="79"/>
      <c r="O1175" s="102"/>
    </row>
    <row r="1176" spans="1:15" s="20" customFormat="1" ht="15" customHeight="1">
      <c r="A1176" s="46"/>
      <c r="B1176" s="45"/>
      <c r="C1176" s="47"/>
      <c r="D1176" s="46"/>
      <c r="E1176" s="97">
        <f>+VLOOKUP(D1176,'[1]PAP 2024 CORRIENTE'!$A$6:$AU$981,7,FALSE)</f>
        <v>0</v>
      </c>
      <c r="F1176" s="97">
        <f>+VLOOKUP(D1176,'[1]PAP 2024 CORRIENTE'!$A$6:$AU$981,9,FALSE)</f>
        <v>0</v>
      </c>
      <c r="G1176" s="97" t="e">
        <f>+VLOOKUP(D1176,POA!$A$3:$AU$103,3,FALSE)</f>
        <v>#N/A</v>
      </c>
      <c r="H1176" s="94">
        <f>+VLOOKUP(D1176,'[1]PAP 2024 CORRIENTE'!$A$6:$AU$981,12,FALSE)</f>
        <v>0</v>
      </c>
      <c r="I1176" s="98">
        <f>+VLOOKUP(D1176,'[1]PAP 2024 CORRIENTE'!$A$6:$AU$981,15,FALSE)</f>
        <v>0</v>
      </c>
      <c r="J1176" s="94">
        <f>+VLOOKUP(D1176,'[1]PAP 2024 CORRIENTE'!$A$6:$AU$981,14,FALSE)</f>
        <v>0</v>
      </c>
      <c r="K1176" s="44"/>
      <c r="L1176" s="100"/>
      <c r="M1176" s="101"/>
      <c r="N1176" s="79"/>
      <c r="O1176" s="102"/>
    </row>
    <row r="1177" spans="1:15" s="20" customFormat="1" ht="15" customHeight="1">
      <c r="A1177" s="46"/>
      <c r="B1177" s="45"/>
      <c r="C1177" s="47"/>
      <c r="D1177" s="46"/>
      <c r="E1177" s="97">
        <f>+VLOOKUP(D1177,'[1]PAP 2024 CORRIENTE'!$A$6:$AU$981,7,FALSE)</f>
        <v>0</v>
      </c>
      <c r="F1177" s="97">
        <f>+VLOOKUP(D1177,'[1]PAP 2024 CORRIENTE'!$A$6:$AU$981,9,FALSE)</f>
        <v>0</v>
      </c>
      <c r="G1177" s="97" t="e">
        <f>+VLOOKUP(D1177,POA!$A$3:$AU$103,3,FALSE)</f>
        <v>#N/A</v>
      </c>
      <c r="H1177" s="94">
        <f>+VLOOKUP(D1177,'[1]PAP 2024 CORRIENTE'!$A$6:$AU$981,12,FALSE)</f>
        <v>0</v>
      </c>
      <c r="I1177" s="98">
        <f>+VLOOKUP(D1177,'[1]PAP 2024 CORRIENTE'!$A$6:$AU$981,15,FALSE)</f>
        <v>0</v>
      </c>
      <c r="J1177" s="94">
        <f>+VLOOKUP(D1177,'[1]PAP 2024 CORRIENTE'!$A$6:$AU$981,14,FALSE)</f>
        <v>0</v>
      </c>
      <c r="K1177" s="44"/>
      <c r="L1177" s="100"/>
      <c r="M1177" s="101"/>
      <c r="N1177" s="79"/>
      <c r="O1177" s="102"/>
    </row>
    <row r="1178" spans="1:15" s="20" customFormat="1" ht="15" customHeight="1">
      <c r="A1178" s="46"/>
      <c r="B1178" s="45"/>
      <c r="C1178" s="47"/>
      <c r="D1178" s="46"/>
      <c r="E1178" s="97">
        <f>+VLOOKUP(D1178,'[1]PAP 2024 CORRIENTE'!$A$6:$AU$981,7,FALSE)</f>
        <v>0</v>
      </c>
      <c r="F1178" s="97">
        <f>+VLOOKUP(D1178,'[1]PAP 2024 CORRIENTE'!$A$6:$AU$981,9,FALSE)</f>
        <v>0</v>
      </c>
      <c r="G1178" s="97" t="e">
        <f>+VLOOKUP(D1178,POA!$A$3:$AU$103,3,FALSE)</f>
        <v>#N/A</v>
      </c>
      <c r="H1178" s="94">
        <f>+VLOOKUP(D1178,'[1]PAP 2024 CORRIENTE'!$A$6:$AU$981,12,FALSE)</f>
        <v>0</v>
      </c>
      <c r="I1178" s="98">
        <f>+VLOOKUP(D1178,'[1]PAP 2024 CORRIENTE'!$A$6:$AU$981,15,FALSE)</f>
        <v>0</v>
      </c>
      <c r="J1178" s="94">
        <f>+VLOOKUP(D1178,'[1]PAP 2024 CORRIENTE'!$A$6:$AU$981,14,FALSE)</f>
        <v>0</v>
      </c>
      <c r="K1178" s="44"/>
      <c r="L1178" s="100"/>
      <c r="M1178" s="101"/>
      <c r="N1178" s="79"/>
      <c r="O1178" s="102"/>
    </row>
    <row r="1179" spans="1:15" s="20" customFormat="1" ht="15" customHeight="1">
      <c r="A1179" s="46"/>
      <c r="B1179" s="45"/>
      <c r="C1179" s="47"/>
      <c r="D1179" s="46"/>
      <c r="E1179" s="97">
        <f>+VLOOKUP(D1179,'[1]PAP 2024 CORRIENTE'!$A$6:$AU$981,7,FALSE)</f>
        <v>0</v>
      </c>
      <c r="F1179" s="97">
        <f>+VLOOKUP(D1179,'[1]PAP 2024 CORRIENTE'!$A$6:$AU$981,9,FALSE)</f>
        <v>0</v>
      </c>
      <c r="G1179" s="97" t="e">
        <f>+VLOOKUP(D1179,POA!$A$3:$AU$103,3,FALSE)</f>
        <v>#N/A</v>
      </c>
      <c r="H1179" s="94">
        <f>+VLOOKUP(D1179,'[1]PAP 2024 CORRIENTE'!$A$6:$AU$981,12,FALSE)</f>
        <v>0</v>
      </c>
      <c r="I1179" s="98">
        <f>+VLOOKUP(D1179,'[1]PAP 2024 CORRIENTE'!$A$6:$AU$981,15,FALSE)</f>
        <v>0</v>
      </c>
      <c r="J1179" s="94">
        <f>+VLOOKUP(D1179,'[1]PAP 2024 CORRIENTE'!$A$6:$AU$981,14,FALSE)</f>
        <v>0</v>
      </c>
      <c r="K1179" s="44"/>
      <c r="L1179" s="100"/>
      <c r="M1179" s="101"/>
      <c r="N1179" s="79"/>
      <c r="O1179" s="102"/>
    </row>
    <row r="1180" spans="1:15" s="20" customFormat="1" ht="15" customHeight="1">
      <c r="A1180" s="46"/>
      <c r="B1180" s="45"/>
      <c r="C1180" s="47"/>
      <c r="D1180" s="46"/>
      <c r="E1180" s="97">
        <f>+VLOOKUP(D1180,'[1]PAP 2024 CORRIENTE'!$A$6:$AU$981,7,FALSE)</f>
        <v>0</v>
      </c>
      <c r="F1180" s="97">
        <f>+VLOOKUP(D1180,'[1]PAP 2024 CORRIENTE'!$A$6:$AU$981,9,FALSE)</f>
        <v>0</v>
      </c>
      <c r="G1180" s="97" t="e">
        <f>+VLOOKUP(D1180,POA!$A$3:$AU$103,3,FALSE)</f>
        <v>#N/A</v>
      </c>
      <c r="H1180" s="94">
        <f>+VLOOKUP(D1180,'[1]PAP 2024 CORRIENTE'!$A$6:$AU$981,12,FALSE)</f>
        <v>0</v>
      </c>
      <c r="I1180" s="98">
        <f>+VLOOKUP(D1180,'[1]PAP 2024 CORRIENTE'!$A$6:$AU$981,15,FALSE)</f>
        <v>0</v>
      </c>
      <c r="J1180" s="94">
        <f>+VLOOKUP(D1180,'[1]PAP 2024 CORRIENTE'!$A$6:$AU$981,14,FALSE)</f>
        <v>0</v>
      </c>
      <c r="K1180" s="44"/>
      <c r="L1180" s="100"/>
      <c r="M1180" s="101"/>
      <c r="N1180" s="79"/>
      <c r="O1180" s="102"/>
    </row>
    <row r="1181" spans="1:15" s="20" customFormat="1" ht="15" customHeight="1">
      <c r="A1181" s="46"/>
      <c r="B1181" s="45"/>
      <c r="C1181" s="47"/>
      <c r="D1181" s="46"/>
      <c r="E1181" s="97">
        <f>+VLOOKUP(D1181,'[1]PAP 2024 CORRIENTE'!$A$6:$AU$981,7,FALSE)</f>
        <v>0</v>
      </c>
      <c r="F1181" s="97">
        <f>+VLOOKUP(D1181,'[1]PAP 2024 CORRIENTE'!$A$6:$AU$981,9,FALSE)</f>
        <v>0</v>
      </c>
      <c r="G1181" s="97" t="e">
        <f>+VLOOKUP(D1181,POA!$A$3:$AU$103,3,FALSE)</f>
        <v>#N/A</v>
      </c>
      <c r="H1181" s="94">
        <f>+VLOOKUP(D1181,'[1]PAP 2024 CORRIENTE'!$A$6:$AU$981,12,FALSE)</f>
        <v>0</v>
      </c>
      <c r="I1181" s="98">
        <f>+VLOOKUP(D1181,'[1]PAP 2024 CORRIENTE'!$A$6:$AU$981,15,FALSE)</f>
        <v>0</v>
      </c>
      <c r="J1181" s="94">
        <f>+VLOOKUP(D1181,'[1]PAP 2024 CORRIENTE'!$A$6:$AU$981,14,FALSE)</f>
        <v>0</v>
      </c>
      <c r="K1181" s="44"/>
      <c r="L1181" s="100"/>
      <c r="M1181" s="101"/>
      <c r="N1181" s="79"/>
      <c r="O1181" s="102"/>
    </row>
    <row r="1182" spans="1:15" s="20" customFormat="1" ht="15" customHeight="1">
      <c r="A1182" s="46"/>
      <c r="B1182" s="45"/>
      <c r="C1182" s="47"/>
      <c r="D1182" s="46"/>
      <c r="E1182" s="97">
        <f>+VLOOKUP(D1182,'[1]PAP 2024 CORRIENTE'!$A$6:$AU$981,7,FALSE)</f>
        <v>0</v>
      </c>
      <c r="F1182" s="97">
        <f>+VLOOKUP(D1182,'[1]PAP 2024 CORRIENTE'!$A$6:$AU$981,9,FALSE)</f>
        <v>0</v>
      </c>
      <c r="G1182" s="97" t="e">
        <f>+VLOOKUP(D1182,POA!$A$3:$AU$103,3,FALSE)</f>
        <v>#N/A</v>
      </c>
      <c r="H1182" s="94">
        <f>+VLOOKUP(D1182,'[1]PAP 2024 CORRIENTE'!$A$6:$AU$981,12,FALSE)</f>
        <v>0</v>
      </c>
      <c r="I1182" s="98">
        <f>+VLOOKUP(D1182,'[1]PAP 2024 CORRIENTE'!$A$6:$AU$981,15,FALSE)</f>
        <v>0</v>
      </c>
      <c r="J1182" s="94">
        <f>+VLOOKUP(D1182,'[1]PAP 2024 CORRIENTE'!$A$6:$AU$981,14,FALSE)</f>
        <v>0</v>
      </c>
      <c r="K1182" s="44"/>
      <c r="L1182" s="100"/>
      <c r="M1182" s="101"/>
      <c r="N1182" s="79"/>
      <c r="O1182" s="102"/>
    </row>
    <row r="1183" spans="1:15" s="20" customFormat="1" ht="15" customHeight="1">
      <c r="A1183" s="46"/>
      <c r="B1183" s="45"/>
      <c r="C1183" s="47"/>
      <c r="D1183" s="46"/>
      <c r="E1183" s="97">
        <f>+VLOOKUP(D1183,'[1]PAP 2024 CORRIENTE'!$A$6:$AU$981,7,FALSE)</f>
        <v>0</v>
      </c>
      <c r="F1183" s="97">
        <f>+VLOOKUP(D1183,'[1]PAP 2024 CORRIENTE'!$A$6:$AU$981,9,FALSE)</f>
        <v>0</v>
      </c>
      <c r="G1183" s="97" t="e">
        <f>+VLOOKUP(D1183,POA!$A$3:$AU$103,3,FALSE)</f>
        <v>#N/A</v>
      </c>
      <c r="H1183" s="94">
        <f>+VLOOKUP(D1183,'[1]PAP 2024 CORRIENTE'!$A$6:$AU$981,12,FALSE)</f>
        <v>0</v>
      </c>
      <c r="I1183" s="98">
        <f>+VLOOKUP(D1183,'[1]PAP 2024 CORRIENTE'!$A$6:$AU$981,15,FALSE)</f>
        <v>0</v>
      </c>
      <c r="J1183" s="94">
        <f>+VLOOKUP(D1183,'[1]PAP 2024 CORRIENTE'!$A$6:$AU$981,14,FALSE)</f>
        <v>0</v>
      </c>
      <c r="K1183" s="44"/>
      <c r="L1183" s="100"/>
      <c r="M1183" s="101"/>
      <c r="N1183" s="79"/>
      <c r="O1183" s="102"/>
    </row>
    <row r="1184" spans="1:15" s="20" customFormat="1" ht="15" customHeight="1">
      <c r="A1184" s="46"/>
      <c r="B1184" s="45"/>
      <c r="C1184" s="47"/>
      <c r="D1184" s="46"/>
      <c r="E1184" s="97">
        <f>+VLOOKUP(D1184,'[1]PAP 2024 CORRIENTE'!$A$6:$AU$981,7,FALSE)</f>
        <v>0</v>
      </c>
      <c r="F1184" s="97">
        <f>+VLOOKUP(D1184,'[1]PAP 2024 CORRIENTE'!$A$6:$AU$981,9,FALSE)</f>
        <v>0</v>
      </c>
      <c r="G1184" s="97" t="e">
        <f>+VLOOKUP(D1184,POA!$A$3:$AU$103,3,FALSE)</f>
        <v>#N/A</v>
      </c>
      <c r="H1184" s="94">
        <f>+VLOOKUP(D1184,'[1]PAP 2024 CORRIENTE'!$A$6:$AU$981,12,FALSE)</f>
        <v>0</v>
      </c>
      <c r="I1184" s="98">
        <f>+VLOOKUP(D1184,'[1]PAP 2024 CORRIENTE'!$A$6:$AU$981,15,FALSE)</f>
        <v>0</v>
      </c>
      <c r="J1184" s="94">
        <f>+VLOOKUP(D1184,'[1]PAP 2024 CORRIENTE'!$A$6:$AU$981,14,FALSE)</f>
        <v>0</v>
      </c>
      <c r="K1184" s="44"/>
      <c r="L1184" s="100"/>
      <c r="M1184" s="101"/>
      <c r="N1184" s="79"/>
      <c r="O1184" s="102"/>
    </row>
    <row r="1185" spans="1:15" s="20" customFormat="1" ht="15" customHeight="1">
      <c r="A1185" s="46"/>
      <c r="B1185" s="45"/>
      <c r="C1185" s="47"/>
      <c r="D1185" s="46"/>
      <c r="E1185" s="97">
        <f>+VLOOKUP(D1185,'[1]PAP 2024 CORRIENTE'!$A$6:$AU$981,7,FALSE)</f>
        <v>0</v>
      </c>
      <c r="F1185" s="97">
        <f>+VLOOKUP(D1185,'[1]PAP 2024 CORRIENTE'!$A$6:$AU$981,9,FALSE)</f>
        <v>0</v>
      </c>
      <c r="G1185" s="97" t="e">
        <f>+VLOOKUP(D1185,POA!$A$3:$AU$103,3,FALSE)</f>
        <v>#N/A</v>
      </c>
      <c r="H1185" s="94">
        <f>+VLOOKUP(D1185,'[1]PAP 2024 CORRIENTE'!$A$6:$AU$981,12,FALSE)</f>
        <v>0</v>
      </c>
      <c r="I1185" s="98">
        <f>+VLOOKUP(D1185,'[1]PAP 2024 CORRIENTE'!$A$6:$AU$981,15,FALSE)</f>
        <v>0</v>
      </c>
      <c r="J1185" s="94">
        <f>+VLOOKUP(D1185,'[1]PAP 2024 CORRIENTE'!$A$6:$AU$981,14,FALSE)</f>
        <v>0</v>
      </c>
      <c r="K1185" s="44"/>
      <c r="L1185" s="100"/>
      <c r="M1185" s="101"/>
      <c r="N1185" s="79"/>
      <c r="O1185" s="102"/>
    </row>
    <row r="1186" spans="1:15" s="20" customFormat="1" ht="15" customHeight="1">
      <c r="A1186" s="46"/>
      <c r="B1186" s="45"/>
      <c r="C1186" s="47"/>
      <c r="D1186" s="46"/>
      <c r="E1186" s="97">
        <f>+VLOOKUP(D1186,'[1]PAP 2024 CORRIENTE'!$A$6:$AU$981,7,FALSE)</f>
        <v>0</v>
      </c>
      <c r="F1186" s="97">
        <f>+VLOOKUP(D1186,'[1]PAP 2024 CORRIENTE'!$A$6:$AU$981,9,FALSE)</f>
        <v>0</v>
      </c>
      <c r="G1186" s="97" t="e">
        <f>+VLOOKUP(D1186,POA!$A$3:$AU$103,3,FALSE)</f>
        <v>#N/A</v>
      </c>
      <c r="H1186" s="94">
        <f>+VLOOKUP(D1186,'[1]PAP 2024 CORRIENTE'!$A$6:$AU$981,12,FALSE)</f>
        <v>0</v>
      </c>
      <c r="I1186" s="98">
        <f>+VLOOKUP(D1186,'[1]PAP 2024 CORRIENTE'!$A$6:$AU$981,15,FALSE)</f>
        <v>0</v>
      </c>
      <c r="J1186" s="94">
        <f>+VLOOKUP(D1186,'[1]PAP 2024 CORRIENTE'!$A$6:$AU$981,14,FALSE)</f>
        <v>0</v>
      </c>
      <c r="K1186" s="44"/>
      <c r="L1186" s="100"/>
      <c r="M1186" s="101"/>
      <c r="N1186" s="79"/>
      <c r="O1186" s="102"/>
    </row>
    <row r="1187" spans="1:15" s="20" customFormat="1" ht="15" customHeight="1">
      <c r="A1187" s="46"/>
      <c r="B1187" s="45"/>
      <c r="C1187" s="47"/>
      <c r="D1187" s="46"/>
      <c r="E1187" s="97">
        <f>+VLOOKUP(D1187,'[1]PAP 2024 CORRIENTE'!$A$6:$AU$981,7,FALSE)</f>
        <v>0</v>
      </c>
      <c r="F1187" s="97">
        <f>+VLOOKUP(D1187,'[1]PAP 2024 CORRIENTE'!$A$6:$AU$981,9,FALSE)</f>
        <v>0</v>
      </c>
      <c r="G1187" s="97" t="e">
        <f>+VLOOKUP(D1187,POA!$A$3:$AU$103,3,FALSE)</f>
        <v>#N/A</v>
      </c>
      <c r="H1187" s="94">
        <f>+VLOOKUP(D1187,'[1]PAP 2024 CORRIENTE'!$A$6:$AU$981,12,FALSE)</f>
        <v>0</v>
      </c>
      <c r="I1187" s="98">
        <f>+VLOOKUP(D1187,'[1]PAP 2024 CORRIENTE'!$A$6:$AU$981,15,FALSE)</f>
        <v>0</v>
      </c>
      <c r="J1187" s="94">
        <f>+VLOOKUP(D1187,'[1]PAP 2024 CORRIENTE'!$A$6:$AU$981,14,FALSE)</f>
        <v>0</v>
      </c>
      <c r="K1187" s="44"/>
      <c r="L1187" s="100"/>
      <c r="M1187" s="101"/>
      <c r="N1187" s="79"/>
      <c r="O1187" s="102"/>
    </row>
    <row r="1188" spans="1:15" s="20" customFormat="1" ht="15" customHeight="1">
      <c r="A1188" s="46"/>
      <c r="B1188" s="45"/>
      <c r="C1188" s="47"/>
      <c r="D1188" s="46"/>
      <c r="E1188" s="97">
        <f>+VLOOKUP(D1188,'[1]PAP 2024 CORRIENTE'!$A$6:$AU$981,7,FALSE)</f>
        <v>0</v>
      </c>
      <c r="F1188" s="97">
        <f>+VLOOKUP(D1188,'[1]PAP 2024 CORRIENTE'!$A$6:$AU$981,9,FALSE)</f>
        <v>0</v>
      </c>
      <c r="G1188" s="97" t="e">
        <f>+VLOOKUP(D1188,POA!$A$3:$AU$103,3,FALSE)</f>
        <v>#N/A</v>
      </c>
      <c r="H1188" s="94">
        <f>+VLOOKUP(D1188,'[1]PAP 2024 CORRIENTE'!$A$6:$AU$981,12,FALSE)</f>
        <v>0</v>
      </c>
      <c r="I1188" s="98">
        <f>+VLOOKUP(D1188,'[1]PAP 2024 CORRIENTE'!$A$6:$AU$981,15,FALSE)</f>
        <v>0</v>
      </c>
      <c r="J1188" s="94">
        <f>+VLOOKUP(D1188,'[1]PAP 2024 CORRIENTE'!$A$6:$AU$981,14,FALSE)</f>
        <v>0</v>
      </c>
      <c r="K1188" s="44"/>
      <c r="L1188" s="100"/>
      <c r="M1188" s="101"/>
      <c r="N1188" s="79"/>
      <c r="O1188" s="102"/>
    </row>
    <row r="1189" spans="1:15" s="20" customFormat="1" ht="15" customHeight="1">
      <c r="A1189" s="46"/>
      <c r="B1189" s="45"/>
      <c r="C1189" s="47"/>
      <c r="D1189" s="46"/>
      <c r="E1189" s="97">
        <f>+VLOOKUP(D1189,'[1]PAP 2024 CORRIENTE'!$A$6:$AU$981,7,FALSE)</f>
        <v>0</v>
      </c>
      <c r="F1189" s="97">
        <f>+VLOOKUP(D1189,'[1]PAP 2024 CORRIENTE'!$A$6:$AU$981,9,FALSE)</f>
        <v>0</v>
      </c>
      <c r="G1189" s="97" t="e">
        <f>+VLOOKUP(D1189,POA!$A$3:$AU$103,3,FALSE)</f>
        <v>#N/A</v>
      </c>
      <c r="H1189" s="94">
        <f>+VLOOKUP(D1189,'[1]PAP 2024 CORRIENTE'!$A$6:$AU$981,12,FALSE)</f>
        <v>0</v>
      </c>
      <c r="I1189" s="98">
        <f>+VLOOKUP(D1189,'[1]PAP 2024 CORRIENTE'!$A$6:$AU$981,15,FALSE)</f>
        <v>0</v>
      </c>
      <c r="J1189" s="94">
        <f>+VLOOKUP(D1189,'[1]PAP 2024 CORRIENTE'!$A$6:$AU$981,14,FALSE)</f>
        <v>0</v>
      </c>
      <c r="K1189" s="44"/>
      <c r="L1189" s="100"/>
      <c r="M1189" s="101"/>
      <c r="N1189" s="79"/>
      <c r="O1189" s="102"/>
    </row>
    <row r="1190" spans="1:15" s="20" customFormat="1" ht="15" customHeight="1">
      <c r="A1190" s="46"/>
      <c r="B1190" s="45"/>
      <c r="C1190" s="47"/>
      <c r="D1190" s="46"/>
      <c r="E1190" s="97">
        <f>+VLOOKUP(D1190,'[1]PAP 2024 CORRIENTE'!$A$6:$AU$981,7,FALSE)</f>
        <v>0</v>
      </c>
      <c r="F1190" s="97">
        <f>+VLOOKUP(D1190,'[1]PAP 2024 CORRIENTE'!$A$6:$AU$981,9,FALSE)</f>
        <v>0</v>
      </c>
      <c r="G1190" s="97" t="e">
        <f>+VLOOKUP(D1190,POA!$A$3:$AU$103,3,FALSE)</f>
        <v>#N/A</v>
      </c>
      <c r="H1190" s="94">
        <f>+VLOOKUP(D1190,'[1]PAP 2024 CORRIENTE'!$A$6:$AU$981,12,FALSE)</f>
        <v>0</v>
      </c>
      <c r="I1190" s="98">
        <f>+VLOOKUP(D1190,'[1]PAP 2024 CORRIENTE'!$A$6:$AU$981,15,FALSE)</f>
        <v>0</v>
      </c>
      <c r="J1190" s="94">
        <f>+VLOOKUP(D1190,'[1]PAP 2024 CORRIENTE'!$A$6:$AU$981,14,FALSE)</f>
        <v>0</v>
      </c>
      <c r="K1190" s="44"/>
      <c r="L1190" s="100"/>
      <c r="M1190" s="101"/>
      <c r="N1190" s="79"/>
      <c r="O1190" s="102"/>
    </row>
    <row r="1191" spans="1:15" s="20" customFormat="1" ht="15" customHeight="1">
      <c r="A1191" s="46"/>
      <c r="B1191" s="45"/>
      <c r="C1191" s="47"/>
      <c r="D1191" s="46"/>
      <c r="E1191" s="97">
        <f>+VLOOKUP(D1191,'[1]PAP 2024 CORRIENTE'!$A$6:$AU$981,7,FALSE)</f>
        <v>0</v>
      </c>
      <c r="F1191" s="97">
        <f>+VLOOKUP(D1191,'[1]PAP 2024 CORRIENTE'!$A$6:$AU$981,9,FALSE)</f>
        <v>0</v>
      </c>
      <c r="G1191" s="97" t="e">
        <f>+VLOOKUP(D1191,POA!$A$3:$AU$103,3,FALSE)</f>
        <v>#N/A</v>
      </c>
      <c r="H1191" s="94">
        <f>+VLOOKUP(D1191,'[1]PAP 2024 CORRIENTE'!$A$6:$AU$981,12,FALSE)</f>
        <v>0</v>
      </c>
      <c r="I1191" s="98">
        <f>+VLOOKUP(D1191,'[1]PAP 2024 CORRIENTE'!$A$6:$AU$981,15,FALSE)</f>
        <v>0</v>
      </c>
      <c r="J1191" s="94">
        <f>+VLOOKUP(D1191,'[1]PAP 2024 CORRIENTE'!$A$6:$AU$981,14,FALSE)</f>
        <v>0</v>
      </c>
      <c r="K1191" s="44"/>
      <c r="L1191" s="100"/>
      <c r="M1191" s="101"/>
      <c r="N1191" s="79"/>
      <c r="O1191" s="102"/>
    </row>
    <row r="1192" spans="1:15" s="20" customFormat="1" ht="15" customHeight="1">
      <c r="A1192" s="46"/>
      <c r="B1192" s="45"/>
      <c r="C1192" s="47"/>
      <c r="D1192" s="46"/>
      <c r="E1192" s="97">
        <f>+VLOOKUP(D1192,'[1]PAP 2024 CORRIENTE'!$A$6:$AU$981,7,FALSE)</f>
        <v>0</v>
      </c>
      <c r="F1192" s="97">
        <f>+VLOOKUP(D1192,'[1]PAP 2024 CORRIENTE'!$A$6:$AU$981,9,FALSE)</f>
        <v>0</v>
      </c>
      <c r="G1192" s="97" t="e">
        <f>+VLOOKUP(D1192,POA!$A$3:$AU$103,3,FALSE)</f>
        <v>#N/A</v>
      </c>
      <c r="H1192" s="94">
        <f>+VLOOKUP(D1192,'[1]PAP 2024 CORRIENTE'!$A$6:$AU$981,12,FALSE)</f>
        <v>0</v>
      </c>
      <c r="I1192" s="98">
        <f>+VLOOKUP(D1192,'[1]PAP 2024 CORRIENTE'!$A$6:$AU$981,15,FALSE)</f>
        <v>0</v>
      </c>
      <c r="J1192" s="94">
        <f>+VLOOKUP(D1192,'[1]PAP 2024 CORRIENTE'!$A$6:$AU$981,14,FALSE)</f>
        <v>0</v>
      </c>
      <c r="K1192" s="44"/>
      <c r="L1192" s="100"/>
      <c r="M1192" s="101"/>
      <c r="N1192" s="79"/>
      <c r="O1192" s="102"/>
    </row>
    <row r="1193" spans="1:15" s="20" customFormat="1" ht="15" customHeight="1">
      <c r="A1193" s="46"/>
      <c r="B1193" s="45"/>
      <c r="C1193" s="47"/>
      <c r="D1193" s="46"/>
      <c r="E1193" s="97">
        <f>+VLOOKUP(D1193,'[1]PAP 2024 CORRIENTE'!$A$6:$AU$981,7,FALSE)</f>
        <v>0</v>
      </c>
      <c r="F1193" s="97">
        <f>+VLOOKUP(D1193,'[1]PAP 2024 CORRIENTE'!$A$6:$AU$981,9,FALSE)</f>
        <v>0</v>
      </c>
      <c r="G1193" s="97" t="e">
        <f>+VLOOKUP(D1193,POA!$A$3:$AU$103,3,FALSE)</f>
        <v>#N/A</v>
      </c>
      <c r="H1193" s="94">
        <f>+VLOOKUP(D1193,'[1]PAP 2024 CORRIENTE'!$A$6:$AU$981,12,FALSE)</f>
        <v>0</v>
      </c>
      <c r="I1193" s="98">
        <f>+VLOOKUP(D1193,'[1]PAP 2024 CORRIENTE'!$A$6:$AU$981,15,FALSE)</f>
        <v>0</v>
      </c>
      <c r="J1193" s="94">
        <f>+VLOOKUP(D1193,'[1]PAP 2024 CORRIENTE'!$A$6:$AU$981,14,FALSE)</f>
        <v>0</v>
      </c>
      <c r="K1193" s="44"/>
      <c r="L1193" s="100"/>
      <c r="M1193" s="101"/>
      <c r="N1193" s="79"/>
      <c r="O1193" s="102"/>
    </row>
    <row r="1194" spans="1:15" s="20" customFormat="1" ht="15" customHeight="1">
      <c r="A1194" s="46"/>
      <c r="B1194" s="45"/>
      <c r="C1194" s="47"/>
      <c r="D1194" s="46"/>
      <c r="E1194" s="97">
        <f>+VLOOKUP(D1194,'[1]PAP 2024 CORRIENTE'!$A$6:$AU$981,7,FALSE)</f>
        <v>0</v>
      </c>
      <c r="F1194" s="97">
        <f>+VLOOKUP(D1194,'[1]PAP 2024 CORRIENTE'!$A$6:$AU$981,9,FALSE)</f>
        <v>0</v>
      </c>
      <c r="G1194" s="97" t="e">
        <f>+VLOOKUP(D1194,POA!$A$3:$AU$103,3,FALSE)</f>
        <v>#N/A</v>
      </c>
      <c r="H1194" s="94">
        <f>+VLOOKUP(D1194,'[1]PAP 2024 CORRIENTE'!$A$6:$AU$981,12,FALSE)</f>
        <v>0</v>
      </c>
      <c r="I1194" s="98">
        <f>+VLOOKUP(D1194,'[1]PAP 2024 CORRIENTE'!$A$6:$AU$981,15,FALSE)</f>
        <v>0</v>
      </c>
      <c r="J1194" s="94">
        <f>+VLOOKUP(D1194,'[1]PAP 2024 CORRIENTE'!$A$6:$AU$981,14,FALSE)</f>
        <v>0</v>
      </c>
      <c r="K1194" s="44"/>
      <c r="L1194" s="100"/>
      <c r="M1194" s="101"/>
      <c r="N1194" s="79"/>
      <c r="O1194" s="102"/>
    </row>
    <row r="1195" spans="1:15" s="20" customFormat="1" ht="15" customHeight="1">
      <c r="A1195" s="46"/>
      <c r="B1195" s="45"/>
      <c r="C1195" s="47"/>
      <c r="D1195" s="46"/>
      <c r="E1195" s="97">
        <f>+VLOOKUP(D1195,'[1]PAP 2024 CORRIENTE'!$A$6:$AU$981,7,FALSE)</f>
        <v>0</v>
      </c>
      <c r="F1195" s="97">
        <f>+VLOOKUP(D1195,'[1]PAP 2024 CORRIENTE'!$A$6:$AU$981,9,FALSE)</f>
        <v>0</v>
      </c>
      <c r="G1195" s="97" t="e">
        <f>+VLOOKUP(D1195,POA!$A$3:$AU$103,3,FALSE)</f>
        <v>#N/A</v>
      </c>
      <c r="H1195" s="94">
        <f>+VLOOKUP(D1195,'[1]PAP 2024 CORRIENTE'!$A$6:$AU$981,12,FALSE)</f>
        <v>0</v>
      </c>
      <c r="I1195" s="98">
        <f>+VLOOKUP(D1195,'[1]PAP 2024 CORRIENTE'!$A$6:$AU$981,15,FALSE)</f>
        <v>0</v>
      </c>
      <c r="J1195" s="94">
        <f>+VLOOKUP(D1195,'[1]PAP 2024 CORRIENTE'!$A$6:$AU$981,14,FALSE)</f>
        <v>0</v>
      </c>
      <c r="K1195" s="44"/>
      <c r="L1195" s="100"/>
      <c r="M1195" s="101"/>
      <c r="N1195" s="79"/>
      <c r="O1195" s="102"/>
    </row>
    <row r="1196" spans="1:15" s="20" customFormat="1" ht="15" customHeight="1">
      <c r="A1196" s="46"/>
      <c r="B1196" s="45"/>
      <c r="C1196" s="47"/>
      <c r="D1196" s="46"/>
      <c r="E1196" s="97">
        <f>+VLOOKUP(D1196,'[1]PAP 2024 CORRIENTE'!$A$6:$AU$981,7,FALSE)</f>
        <v>0</v>
      </c>
      <c r="F1196" s="97">
        <f>+VLOOKUP(D1196,'[1]PAP 2024 CORRIENTE'!$A$6:$AU$981,9,FALSE)</f>
        <v>0</v>
      </c>
      <c r="G1196" s="97" t="e">
        <f>+VLOOKUP(D1196,POA!$A$3:$AU$103,3,FALSE)</f>
        <v>#N/A</v>
      </c>
      <c r="H1196" s="94">
        <f>+VLOOKUP(D1196,'[1]PAP 2024 CORRIENTE'!$A$6:$AU$981,12,FALSE)</f>
        <v>0</v>
      </c>
      <c r="I1196" s="98">
        <f>+VLOOKUP(D1196,'[1]PAP 2024 CORRIENTE'!$A$6:$AU$981,15,FALSE)</f>
        <v>0</v>
      </c>
      <c r="J1196" s="94">
        <f>+VLOOKUP(D1196,'[1]PAP 2024 CORRIENTE'!$A$6:$AU$981,14,FALSE)</f>
        <v>0</v>
      </c>
      <c r="K1196" s="44"/>
      <c r="L1196" s="100"/>
      <c r="M1196" s="101"/>
      <c r="N1196" s="79"/>
      <c r="O1196" s="102"/>
    </row>
    <row r="1197" spans="1:15" s="20" customFormat="1" ht="15" customHeight="1">
      <c r="A1197" s="46"/>
      <c r="B1197" s="45"/>
      <c r="C1197" s="47"/>
      <c r="D1197" s="46"/>
      <c r="E1197" s="97">
        <f>+VLOOKUP(D1197,'[1]PAP 2024 CORRIENTE'!$A$6:$AU$981,7,FALSE)</f>
        <v>0</v>
      </c>
      <c r="F1197" s="97">
        <f>+VLOOKUP(D1197,'[1]PAP 2024 CORRIENTE'!$A$6:$AU$981,9,FALSE)</f>
        <v>0</v>
      </c>
      <c r="G1197" s="97" t="e">
        <f>+VLOOKUP(D1197,POA!$A$3:$AU$103,3,FALSE)</f>
        <v>#N/A</v>
      </c>
      <c r="H1197" s="94">
        <f>+VLOOKUP(D1197,'[1]PAP 2024 CORRIENTE'!$A$6:$AU$981,12,FALSE)</f>
        <v>0</v>
      </c>
      <c r="I1197" s="98">
        <f>+VLOOKUP(D1197,'[1]PAP 2024 CORRIENTE'!$A$6:$AU$981,15,FALSE)</f>
        <v>0</v>
      </c>
      <c r="J1197" s="94">
        <f>+VLOOKUP(D1197,'[1]PAP 2024 CORRIENTE'!$A$6:$AU$981,14,FALSE)</f>
        <v>0</v>
      </c>
      <c r="K1197" s="44"/>
      <c r="L1197" s="100"/>
      <c r="M1197" s="101"/>
      <c r="N1197" s="79"/>
      <c r="O1197" s="102"/>
    </row>
    <row r="1198" spans="1:15" s="20" customFormat="1" ht="15" customHeight="1">
      <c r="A1198" s="46"/>
      <c r="B1198" s="45"/>
      <c r="C1198" s="47"/>
      <c r="D1198" s="46"/>
      <c r="E1198" s="97">
        <f>+VLOOKUP(D1198,'[1]PAP 2024 CORRIENTE'!$A$6:$AU$981,7,FALSE)</f>
        <v>0</v>
      </c>
      <c r="F1198" s="97">
        <f>+VLOOKUP(D1198,'[1]PAP 2024 CORRIENTE'!$A$6:$AU$981,9,FALSE)</f>
        <v>0</v>
      </c>
      <c r="G1198" s="97" t="e">
        <f>+VLOOKUP(D1198,POA!$A$3:$AU$103,3,FALSE)</f>
        <v>#N/A</v>
      </c>
      <c r="H1198" s="94">
        <f>+VLOOKUP(D1198,'[1]PAP 2024 CORRIENTE'!$A$6:$AU$981,12,FALSE)</f>
        <v>0</v>
      </c>
      <c r="I1198" s="98">
        <f>+VLOOKUP(D1198,'[1]PAP 2024 CORRIENTE'!$A$6:$AU$981,15,FALSE)</f>
        <v>0</v>
      </c>
      <c r="J1198" s="94">
        <f>+VLOOKUP(D1198,'[1]PAP 2024 CORRIENTE'!$A$6:$AU$981,14,FALSE)</f>
        <v>0</v>
      </c>
      <c r="K1198" s="44"/>
      <c r="L1198" s="100"/>
      <c r="M1198" s="101"/>
      <c r="N1198" s="79"/>
      <c r="O1198" s="102"/>
    </row>
    <row r="1199" spans="1:15" s="20" customFormat="1" ht="15" customHeight="1">
      <c r="A1199" s="46"/>
      <c r="B1199" s="45"/>
      <c r="C1199" s="47"/>
      <c r="D1199" s="46"/>
      <c r="E1199" s="97">
        <f>+VLOOKUP(D1199,'[1]PAP 2024 CORRIENTE'!$A$6:$AU$981,7,FALSE)</f>
        <v>0</v>
      </c>
      <c r="F1199" s="97">
        <f>+VLOOKUP(D1199,'[1]PAP 2024 CORRIENTE'!$A$6:$AU$981,9,FALSE)</f>
        <v>0</v>
      </c>
      <c r="G1199" s="97" t="e">
        <f>+VLOOKUP(D1199,POA!$A$3:$AU$103,3,FALSE)</f>
        <v>#N/A</v>
      </c>
      <c r="H1199" s="94">
        <f>+VLOOKUP(D1199,'[1]PAP 2024 CORRIENTE'!$A$6:$AU$981,12,FALSE)</f>
        <v>0</v>
      </c>
      <c r="I1199" s="98">
        <f>+VLOOKUP(D1199,'[1]PAP 2024 CORRIENTE'!$A$6:$AU$981,15,FALSE)</f>
        <v>0</v>
      </c>
      <c r="J1199" s="94">
        <f>+VLOOKUP(D1199,'[1]PAP 2024 CORRIENTE'!$A$6:$AU$981,14,FALSE)</f>
        <v>0</v>
      </c>
      <c r="K1199" s="44"/>
      <c r="L1199" s="100"/>
      <c r="M1199" s="101"/>
      <c r="N1199" s="79"/>
      <c r="O1199" s="102"/>
    </row>
    <row r="1200" spans="1:15" s="20" customFormat="1" ht="15" customHeight="1">
      <c r="A1200" s="46"/>
      <c r="B1200" s="45"/>
      <c r="C1200" s="47"/>
      <c r="D1200" s="46"/>
      <c r="E1200" s="97">
        <f>+VLOOKUP(D1200,'[1]PAP 2024 CORRIENTE'!$A$6:$AU$981,7,FALSE)</f>
        <v>0</v>
      </c>
      <c r="F1200" s="97">
        <f>+VLOOKUP(D1200,'[1]PAP 2024 CORRIENTE'!$A$6:$AU$981,9,FALSE)</f>
        <v>0</v>
      </c>
      <c r="G1200" s="97" t="e">
        <f>+VLOOKUP(D1200,POA!$A$3:$AU$103,3,FALSE)</f>
        <v>#N/A</v>
      </c>
      <c r="H1200" s="94">
        <f>+VLOOKUP(D1200,'[1]PAP 2024 CORRIENTE'!$A$6:$AU$981,12,FALSE)</f>
        <v>0</v>
      </c>
      <c r="I1200" s="98">
        <f>+VLOOKUP(D1200,'[1]PAP 2024 CORRIENTE'!$A$6:$AU$981,15,FALSE)</f>
        <v>0</v>
      </c>
      <c r="J1200" s="94">
        <f>+VLOOKUP(D1200,'[1]PAP 2024 CORRIENTE'!$A$6:$AU$981,14,FALSE)</f>
        <v>0</v>
      </c>
      <c r="K1200" s="44"/>
      <c r="L1200" s="100"/>
      <c r="M1200" s="101"/>
      <c r="N1200" s="79"/>
      <c r="O1200" s="102"/>
    </row>
    <row r="1201" spans="1:15" s="20" customFormat="1" ht="15" customHeight="1">
      <c r="A1201" s="46"/>
      <c r="B1201" s="45"/>
      <c r="C1201" s="47"/>
      <c r="D1201" s="46"/>
      <c r="E1201" s="97">
        <f>+VLOOKUP(D1201,'[1]PAP 2024 CORRIENTE'!$A$6:$AU$981,7,FALSE)</f>
        <v>0</v>
      </c>
      <c r="F1201" s="97">
        <f>+VLOOKUP(D1201,'[1]PAP 2024 CORRIENTE'!$A$6:$AU$981,9,FALSE)</f>
        <v>0</v>
      </c>
      <c r="G1201" s="97" t="e">
        <f>+VLOOKUP(D1201,POA!$A$3:$AU$103,3,FALSE)</f>
        <v>#N/A</v>
      </c>
      <c r="H1201" s="94">
        <f>+VLOOKUP(D1201,'[1]PAP 2024 CORRIENTE'!$A$6:$AU$981,12,FALSE)</f>
        <v>0</v>
      </c>
      <c r="I1201" s="98">
        <f>+VLOOKUP(D1201,'[1]PAP 2024 CORRIENTE'!$A$6:$AU$981,15,FALSE)</f>
        <v>0</v>
      </c>
      <c r="J1201" s="94">
        <f>+VLOOKUP(D1201,'[1]PAP 2024 CORRIENTE'!$A$6:$AU$981,14,FALSE)</f>
        <v>0</v>
      </c>
      <c r="K1201" s="44"/>
      <c r="L1201" s="100"/>
      <c r="M1201" s="101"/>
      <c r="N1201" s="79"/>
      <c r="O1201" s="102"/>
    </row>
    <row r="1202" spans="1:15" s="20" customFormat="1" ht="15" customHeight="1">
      <c r="A1202" s="46"/>
      <c r="B1202" s="45"/>
      <c r="C1202" s="47"/>
      <c r="D1202" s="46"/>
      <c r="E1202" s="97">
        <f>+VLOOKUP(D1202,'[1]PAP 2024 CORRIENTE'!$A$6:$AU$981,7,FALSE)</f>
        <v>0</v>
      </c>
      <c r="F1202" s="97">
        <f>+VLOOKUP(D1202,'[1]PAP 2024 CORRIENTE'!$A$6:$AU$981,9,FALSE)</f>
        <v>0</v>
      </c>
      <c r="G1202" s="97" t="e">
        <f>+VLOOKUP(D1202,POA!$A$3:$AU$103,3,FALSE)</f>
        <v>#N/A</v>
      </c>
      <c r="H1202" s="94">
        <f>+VLOOKUP(D1202,'[1]PAP 2024 CORRIENTE'!$A$6:$AU$981,12,FALSE)</f>
        <v>0</v>
      </c>
      <c r="I1202" s="98">
        <f>+VLOOKUP(D1202,'[1]PAP 2024 CORRIENTE'!$A$6:$AU$981,15,FALSE)</f>
        <v>0</v>
      </c>
      <c r="J1202" s="94">
        <f>+VLOOKUP(D1202,'[1]PAP 2024 CORRIENTE'!$A$6:$AU$981,14,FALSE)</f>
        <v>0</v>
      </c>
      <c r="K1202" s="44"/>
      <c r="L1202" s="100"/>
      <c r="M1202" s="101"/>
      <c r="N1202" s="79"/>
      <c r="O1202" s="102"/>
    </row>
    <row r="1203" spans="1:15" s="20" customFormat="1" ht="15" customHeight="1">
      <c r="A1203" s="46"/>
      <c r="B1203" s="45"/>
      <c r="C1203" s="47"/>
      <c r="D1203" s="46"/>
      <c r="E1203" s="97">
        <f>+VLOOKUP(D1203,'[1]PAP 2024 CORRIENTE'!$A$6:$AU$981,7,FALSE)</f>
        <v>0</v>
      </c>
      <c r="F1203" s="97">
        <f>+VLOOKUP(D1203,'[1]PAP 2024 CORRIENTE'!$A$6:$AU$981,9,FALSE)</f>
        <v>0</v>
      </c>
      <c r="G1203" s="97" t="e">
        <f>+VLOOKUP(D1203,POA!$A$3:$AU$103,3,FALSE)</f>
        <v>#N/A</v>
      </c>
      <c r="H1203" s="94">
        <f>+VLOOKUP(D1203,'[1]PAP 2024 CORRIENTE'!$A$6:$AU$981,12,FALSE)</f>
        <v>0</v>
      </c>
      <c r="I1203" s="98">
        <f>+VLOOKUP(D1203,'[1]PAP 2024 CORRIENTE'!$A$6:$AU$981,15,FALSE)</f>
        <v>0</v>
      </c>
      <c r="J1203" s="94">
        <f>+VLOOKUP(D1203,'[1]PAP 2024 CORRIENTE'!$A$6:$AU$981,14,FALSE)</f>
        <v>0</v>
      </c>
      <c r="K1203" s="44"/>
      <c r="L1203" s="100"/>
      <c r="M1203" s="101"/>
      <c r="N1203" s="79"/>
      <c r="O1203" s="102"/>
    </row>
    <row r="1204" spans="1:15" s="20" customFormat="1" ht="15" customHeight="1">
      <c r="A1204" s="46"/>
      <c r="B1204" s="45"/>
      <c r="C1204" s="47"/>
      <c r="D1204" s="46"/>
      <c r="E1204" s="97">
        <f>+VLOOKUP(D1204,'[1]PAP 2024 CORRIENTE'!$A$6:$AU$981,7,FALSE)</f>
        <v>0</v>
      </c>
      <c r="F1204" s="97">
        <f>+VLOOKUP(D1204,'[1]PAP 2024 CORRIENTE'!$A$6:$AU$981,9,FALSE)</f>
        <v>0</v>
      </c>
      <c r="G1204" s="97" t="e">
        <f>+VLOOKUP(D1204,POA!$A$3:$AU$103,3,FALSE)</f>
        <v>#N/A</v>
      </c>
      <c r="H1204" s="94">
        <f>+VLOOKUP(D1204,'[1]PAP 2024 CORRIENTE'!$A$6:$AU$981,12,FALSE)</f>
        <v>0</v>
      </c>
      <c r="I1204" s="98">
        <f>+VLOOKUP(D1204,'[1]PAP 2024 CORRIENTE'!$A$6:$AU$981,15,FALSE)</f>
        <v>0</v>
      </c>
      <c r="J1204" s="94">
        <f>+VLOOKUP(D1204,'[1]PAP 2024 CORRIENTE'!$A$6:$AU$981,14,FALSE)</f>
        <v>0</v>
      </c>
      <c r="K1204" s="44"/>
      <c r="L1204" s="100"/>
      <c r="M1204" s="101"/>
      <c r="N1204" s="79"/>
      <c r="O1204" s="102"/>
    </row>
    <row r="1205" spans="1:15" s="20" customFormat="1" ht="15" customHeight="1">
      <c r="A1205" s="46"/>
      <c r="B1205" s="45"/>
      <c r="C1205" s="47"/>
      <c r="D1205" s="46"/>
      <c r="E1205" s="97">
        <f>+VLOOKUP(D1205,'[1]PAP 2024 CORRIENTE'!$A$6:$AU$981,7,FALSE)</f>
        <v>0</v>
      </c>
      <c r="F1205" s="97">
        <f>+VLOOKUP(D1205,'[1]PAP 2024 CORRIENTE'!$A$6:$AU$981,9,FALSE)</f>
        <v>0</v>
      </c>
      <c r="G1205" s="97" t="e">
        <f>+VLOOKUP(D1205,POA!$A$3:$AU$103,3,FALSE)</f>
        <v>#N/A</v>
      </c>
      <c r="H1205" s="94">
        <f>+VLOOKUP(D1205,'[1]PAP 2024 CORRIENTE'!$A$6:$AU$981,12,FALSE)</f>
        <v>0</v>
      </c>
      <c r="I1205" s="98">
        <f>+VLOOKUP(D1205,'[1]PAP 2024 CORRIENTE'!$A$6:$AU$981,15,FALSE)</f>
        <v>0</v>
      </c>
      <c r="J1205" s="94">
        <f>+VLOOKUP(D1205,'[1]PAP 2024 CORRIENTE'!$A$6:$AU$981,14,FALSE)</f>
        <v>0</v>
      </c>
      <c r="K1205" s="44"/>
      <c r="L1205" s="100"/>
      <c r="M1205" s="101"/>
      <c r="N1205" s="79"/>
      <c r="O1205" s="102"/>
    </row>
    <row r="1206" spans="1:15" s="20" customFormat="1" ht="15" customHeight="1">
      <c r="A1206" s="46"/>
      <c r="B1206" s="45"/>
      <c r="C1206" s="47"/>
      <c r="D1206" s="46"/>
      <c r="E1206" s="97">
        <f>+VLOOKUP(D1206,'[1]PAP 2024 CORRIENTE'!$A$6:$AU$981,7,FALSE)</f>
        <v>0</v>
      </c>
      <c r="F1206" s="97">
        <f>+VLOOKUP(D1206,'[1]PAP 2024 CORRIENTE'!$A$6:$AU$981,9,FALSE)</f>
        <v>0</v>
      </c>
      <c r="G1206" s="97" t="e">
        <f>+VLOOKUP(D1206,POA!$A$3:$AU$103,3,FALSE)</f>
        <v>#N/A</v>
      </c>
      <c r="H1206" s="94">
        <f>+VLOOKUP(D1206,'[1]PAP 2024 CORRIENTE'!$A$6:$AU$981,12,FALSE)</f>
        <v>0</v>
      </c>
      <c r="I1206" s="98">
        <f>+VLOOKUP(D1206,'[1]PAP 2024 CORRIENTE'!$A$6:$AU$981,15,FALSE)</f>
        <v>0</v>
      </c>
      <c r="J1206" s="94">
        <f>+VLOOKUP(D1206,'[1]PAP 2024 CORRIENTE'!$A$6:$AU$981,14,FALSE)</f>
        <v>0</v>
      </c>
      <c r="K1206" s="44"/>
      <c r="L1206" s="100"/>
      <c r="M1206" s="101"/>
      <c r="N1206" s="79"/>
      <c r="O1206" s="102"/>
    </row>
    <row r="1207" spans="1:15" s="20" customFormat="1" ht="15" customHeight="1">
      <c r="A1207" s="46"/>
      <c r="B1207" s="45"/>
      <c r="C1207" s="47"/>
      <c r="D1207" s="46"/>
      <c r="E1207" s="97">
        <f>+VLOOKUP(D1207,'[1]PAP 2024 CORRIENTE'!$A$6:$AU$981,7,FALSE)</f>
        <v>0</v>
      </c>
      <c r="F1207" s="97">
        <f>+VLOOKUP(D1207,'[1]PAP 2024 CORRIENTE'!$A$6:$AU$981,9,FALSE)</f>
        <v>0</v>
      </c>
      <c r="G1207" s="97" t="e">
        <f>+VLOOKUP(D1207,POA!$A$3:$AU$103,3,FALSE)</f>
        <v>#N/A</v>
      </c>
      <c r="H1207" s="94">
        <f>+VLOOKUP(D1207,'[1]PAP 2024 CORRIENTE'!$A$6:$AU$981,12,FALSE)</f>
        <v>0</v>
      </c>
      <c r="I1207" s="98">
        <f>+VLOOKUP(D1207,'[1]PAP 2024 CORRIENTE'!$A$6:$AU$981,15,FALSE)</f>
        <v>0</v>
      </c>
      <c r="J1207" s="94">
        <f>+VLOOKUP(D1207,'[1]PAP 2024 CORRIENTE'!$A$6:$AU$981,14,FALSE)</f>
        <v>0</v>
      </c>
      <c r="K1207" s="44"/>
      <c r="L1207" s="100"/>
      <c r="M1207" s="101"/>
      <c r="N1207" s="79"/>
      <c r="O1207" s="102"/>
    </row>
    <row r="1208" spans="1:15" s="20" customFormat="1" ht="15" customHeight="1">
      <c r="A1208" s="46"/>
      <c r="B1208" s="45"/>
      <c r="C1208" s="47"/>
      <c r="D1208" s="46"/>
      <c r="E1208" s="97">
        <f>+VLOOKUP(D1208,'[1]PAP 2024 CORRIENTE'!$A$6:$AU$981,7,FALSE)</f>
        <v>0</v>
      </c>
      <c r="F1208" s="97">
        <f>+VLOOKUP(D1208,'[1]PAP 2024 CORRIENTE'!$A$6:$AU$981,9,FALSE)</f>
        <v>0</v>
      </c>
      <c r="G1208" s="97" t="e">
        <f>+VLOOKUP(D1208,POA!$A$3:$AU$103,3,FALSE)</f>
        <v>#N/A</v>
      </c>
      <c r="H1208" s="94">
        <f>+VLOOKUP(D1208,'[1]PAP 2024 CORRIENTE'!$A$6:$AU$981,12,FALSE)</f>
        <v>0</v>
      </c>
      <c r="I1208" s="98">
        <f>+VLOOKUP(D1208,'[1]PAP 2024 CORRIENTE'!$A$6:$AU$981,15,FALSE)</f>
        <v>0</v>
      </c>
      <c r="J1208" s="94">
        <f>+VLOOKUP(D1208,'[1]PAP 2024 CORRIENTE'!$A$6:$AU$981,14,FALSE)</f>
        <v>0</v>
      </c>
      <c r="K1208" s="44"/>
      <c r="L1208" s="100"/>
      <c r="M1208" s="101"/>
      <c r="N1208" s="79"/>
      <c r="O1208" s="102"/>
    </row>
    <row r="1209" spans="1:15" s="20" customFormat="1" ht="15" customHeight="1">
      <c r="A1209" s="46"/>
      <c r="B1209" s="45"/>
      <c r="C1209" s="47"/>
      <c r="D1209" s="46"/>
      <c r="E1209" s="97">
        <f>+VLOOKUP(D1209,'[1]PAP 2024 CORRIENTE'!$A$6:$AU$981,7,FALSE)</f>
        <v>0</v>
      </c>
      <c r="F1209" s="97">
        <f>+VLOOKUP(D1209,'[1]PAP 2024 CORRIENTE'!$A$6:$AU$981,9,FALSE)</f>
        <v>0</v>
      </c>
      <c r="G1209" s="97" t="e">
        <f>+VLOOKUP(D1209,POA!$A$3:$AU$103,3,FALSE)</f>
        <v>#N/A</v>
      </c>
      <c r="H1209" s="94">
        <f>+VLOOKUP(D1209,'[1]PAP 2024 CORRIENTE'!$A$6:$AU$981,12,FALSE)</f>
        <v>0</v>
      </c>
      <c r="I1209" s="98">
        <f>+VLOOKUP(D1209,'[1]PAP 2024 CORRIENTE'!$A$6:$AU$981,15,FALSE)</f>
        <v>0</v>
      </c>
      <c r="J1209" s="94">
        <f>+VLOOKUP(D1209,'[1]PAP 2024 CORRIENTE'!$A$6:$AU$981,14,FALSE)</f>
        <v>0</v>
      </c>
      <c r="K1209" s="44"/>
      <c r="L1209" s="100"/>
      <c r="M1209" s="101"/>
      <c r="N1209" s="79"/>
      <c r="O1209" s="102"/>
    </row>
    <row r="1210" spans="1:15" s="20" customFormat="1" ht="15" customHeight="1">
      <c r="A1210" s="46"/>
      <c r="B1210" s="45"/>
      <c r="C1210" s="47"/>
      <c r="D1210" s="46"/>
      <c r="E1210" s="97">
        <f>+VLOOKUP(D1210,'[1]PAP 2024 CORRIENTE'!$A$6:$AU$981,7,FALSE)</f>
        <v>0</v>
      </c>
      <c r="F1210" s="97">
        <f>+VLOOKUP(D1210,'[1]PAP 2024 CORRIENTE'!$A$6:$AU$981,9,FALSE)</f>
        <v>0</v>
      </c>
      <c r="G1210" s="97" t="e">
        <f>+VLOOKUP(D1210,POA!$A$3:$AU$103,3,FALSE)</f>
        <v>#N/A</v>
      </c>
      <c r="H1210" s="94">
        <f>+VLOOKUP(D1210,'[1]PAP 2024 CORRIENTE'!$A$6:$AU$981,12,FALSE)</f>
        <v>0</v>
      </c>
      <c r="I1210" s="98">
        <f>+VLOOKUP(D1210,'[1]PAP 2024 CORRIENTE'!$A$6:$AU$981,15,FALSE)</f>
        <v>0</v>
      </c>
      <c r="J1210" s="94">
        <f>+VLOOKUP(D1210,'[1]PAP 2024 CORRIENTE'!$A$6:$AU$981,14,FALSE)</f>
        <v>0</v>
      </c>
      <c r="K1210" s="44"/>
      <c r="L1210" s="100"/>
      <c r="M1210" s="101"/>
      <c r="N1210" s="79"/>
      <c r="O1210" s="102"/>
    </row>
    <row r="1211" spans="1:15" s="20" customFormat="1" ht="15" customHeight="1">
      <c r="A1211" s="46"/>
      <c r="B1211" s="45"/>
      <c r="C1211" s="47"/>
      <c r="D1211" s="46"/>
      <c r="E1211" s="97">
        <f>+VLOOKUP(D1211,'[1]PAP 2024 CORRIENTE'!$A$6:$AU$981,7,FALSE)</f>
        <v>0</v>
      </c>
      <c r="F1211" s="97">
        <f>+VLOOKUP(D1211,'[1]PAP 2024 CORRIENTE'!$A$6:$AU$981,9,FALSE)</f>
        <v>0</v>
      </c>
      <c r="G1211" s="97" t="e">
        <f>+VLOOKUP(D1211,POA!$A$3:$AU$103,3,FALSE)</f>
        <v>#N/A</v>
      </c>
      <c r="H1211" s="94">
        <f>+VLOOKUP(D1211,'[1]PAP 2024 CORRIENTE'!$A$6:$AU$981,12,FALSE)</f>
        <v>0</v>
      </c>
      <c r="I1211" s="98">
        <f>+VLOOKUP(D1211,'[1]PAP 2024 CORRIENTE'!$A$6:$AU$981,15,FALSE)</f>
        <v>0</v>
      </c>
      <c r="J1211" s="94">
        <f>+VLOOKUP(D1211,'[1]PAP 2024 CORRIENTE'!$A$6:$AU$981,14,FALSE)</f>
        <v>0</v>
      </c>
      <c r="K1211" s="44"/>
      <c r="L1211" s="100"/>
      <c r="M1211" s="101"/>
      <c r="N1211" s="79"/>
      <c r="O1211" s="102"/>
    </row>
    <row r="1212" spans="1:15" s="20" customFormat="1" ht="15" customHeight="1">
      <c r="A1212" s="46"/>
      <c r="B1212" s="45"/>
      <c r="C1212" s="47"/>
      <c r="D1212" s="46"/>
      <c r="E1212" s="97">
        <f>+VLOOKUP(D1212,'[1]PAP 2024 CORRIENTE'!$A$6:$AU$981,7,FALSE)</f>
        <v>0</v>
      </c>
      <c r="F1212" s="97">
        <f>+VLOOKUP(D1212,'[1]PAP 2024 CORRIENTE'!$A$6:$AU$981,9,FALSE)</f>
        <v>0</v>
      </c>
      <c r="G1212" s="97" t="e">
        <f>+VLOOKUP(D1212,POA!$A$3:$AU$103,3,FALSE)</f>
        <v>#N/A</v>
      </c>
      <c r="H1212" s="94">
        <f>+VLOOKUP(D1212,'[1]PAP 2024 CORRIENTE'!$A$6:$AU$981,12,FALSE)</f>
        <v>0</v>
      </c>
      <c r="I1212" s="98">
        <f>+VLOOKUP(D1212,'[1]PAP 2024 CORRIENTE'!$A$6:$AU$981,15,FALSE)</f>
        <v>0</v>
      </c>
      <c r="J1212" s="94">
        <f>+VLOOKUP(D1212,'[1]PAP 2024 CORRIENTE'!$A$6:$AU$981,14,FALSE)</f>
        <v>0</v>
      </c>
      <c r="K1212" s="44"/>
      <c r="L1212" s="100"/>
      <c r="M1212" s="101"/>
      <c r="N1212" s="79"/>
      <c r="O1212" s="102"/>
    </row>
    <row r="1213" spans="1:15" s="20" customFormat="1" ht="15" customHeight="1">
      <c r="A1213" s="46"/>
      <c r="B1213" s="45"/>
      <c r="C1213" s="47"/>
      <c r="D1213" s="46"/>
      <c r="E1213" s="97">
        <f>+VLOOKUP(D1213,'[1]PAP 2024 CORRIENTE'!$A$6:$AU$981,7,FALSE)</f>
        <v>0</v>
      </c>
      <c r="F1213" s="97">
        <f>+VLOOKUP(D1213,'[1]PAP 2024 CORRIENTE'!$A$6:$AU$981,9,FALSE)</f>
        <v>0</v>
      </c>
      <c r="G1213" s="97" t="e">
        <f>+VLOOKUP(D1213,POA!$A$3:$AU$103,3,FALSE)</f>
        <v>#N/A</v>
      </c>
      <c r="H1213" s="94">
        <f>+VLOOKUP(D1213,'[1]PAP 2024 CORRIENTE'!$A$6:$AU$981,12,FALSE)</f>
        <v>0</v>
      </c>
      <c r="I1213" s="98">
        <f>+VLOOKUP(D1213,'[1]PAP 2024 CORRIENTE'!$A$6:$AU$981,15,FALSE)</f>
        <v>0</v>
      </c>
      <c r="J1213" s="94">
        <f>+VLOOKUP(D1213,'[1]PAP 2024 CORRIENTE'!$A$6:$AU$981,14,FALSE)</f>
        <v>0</v>
      </c>
      <c r="K1213" s="44"/>
      <c r="L1213" s="100"/>
      <c r="M1213" s="101"/>
      <c r="N1213" s="79"/>
      <c r="O1213" s="102"/>
    </row>
    <row r="1214" spans="1:15" s="20" customFormat="1" ht="15" customHeight="1">
      <c r="A1214" s="46"/>
      <c r="B1214" s="45"/>
      <c r="C1214" s="47"/>
      <c r="D1214" s="46"/>
      <c r="E1214" s="97">
        <f>+VLOOKUP(D1214,'[1]PAP 2024 CORRIENTE'!$A$6:$AU$981,7,FALSE)</f>
        <v>0</v>
      </c>
      <c r="F1214" s="97">
        <f>+VLOOKUP(D1214,'[1]PAP 2024 CORRIENTE'!$A$6:$AU$981,9,FALSE)</f>
        <v>0</v>
      </c>
      <c r="G1214" s="97" t="e">
        <f>+VLOOKUP(D1214,POA!$A$3:$AU$103,3,FALSE)</f>
        <v>#N/A</v>
      </c>
      <c r="H1214" s="94">
        <f>+VLOOKUP(D1214,'[1]PAP 2024 CORRIENTE'!$A$6:$AU$981,12,FALSE)</f>
        <v>0</v>
      </c>
      <c r="I1214" s="98">
        <f>+VLOOKUP(D1214,'[1]PAP 2024 CORRIENTE'!$A$6:$AU$981,15,FALSE)</f>
        <v>0</v>
      </c>
      <c r="J1214" s="94">
        <f>+VLOOKUP(D1214,'[1]PAP 2024 CORRIENTE'!$A$6:$AU$981,14,FALSE)</f>
        <v>0</v>
      </c>
      <c r="K1214" s="44"/>
      <c r="L1214" s="100"/>
      <c r="M1214" s="101"/>
      <c r="N1214" s="79"/>
      <c r="O1214" s="102"/>
    </row>
    <row r="1215" spans="1:15" s="20" customFormat="1" ht="15" customHeight="1">
      <c r="A1215" s="46"/>
      <c r="B1215" s="45"/>
      <c r="C1215" s="47"/>
      <c r="D1215" s="46"/>
      <c r="E1215" s="97">
        <f>+VLOOKUP(D1215,'[1]PAP 2024 CORRIENTE'!$A$6:$AU$981,7,FALSE)</f>
        <v>0</v>
      </c>
      <c r="F1215" s="97">
        <f>+VLOOKUP(D1215,'[1]PAP 2024 CORRIENTE'!$A$6:$AU$981,9,FALSE)</f>
        <v>0</v>
      </c>
      <c r="G1215" s="97" t="e">
        <f>+VLOOKUP(D1215,POA!$A$3:$AU$103,3,FALSE)</f>
        <v>#N/A</v>
      </c>
      <c r="H1215" s="94">
        <f>+VLOOKUP(D1215,'[1]PAP 2024 CORRIENTE'!$A$6:$AU$981,12,FALSE)</f>
        <v>0</v>
      </c>
      <c r="I1215" s="98">
        <f>+VLOOKUP(D1215,'[1]PAP 2024 CORRIENTE'!$A$6:$AU$981,15,FALSE)</f>
        <v>0</v>
      </c>
      <c r="J1215" s="94">
        <f>+VLOOKUP(D1215,'[1]PAP 2024 CORRIENTE'!$A$6:$AU$981,14,FALSE)</f>
        <v>0</v>
      </c>
      <c r="K1215" s="44"/>
      <c r="L1215" s="100"/>
      <c r="M1215" s="101"/>
      <c r="N1215" s="79"/>
      <c r="O1215" s="102"/>
    </row>
    <row r="1216" spans="1:15" s="20" customFormat="1" ht="15" customHeight="1">
      <c r="A1216" s="46"/>
      <c r="B1216" s="45"/>
      <c r="C1216" s="47"/>
      <c r="D1216" s="46"/>
      <c r="E1216" s="97">
        <f>+VLOOKUP(D1216,'[1]PAP 2024 CORRIENTE'!$A$6:$AU$981,7,FALSE)</f>
        <v>0</v>
      </c>
      <c r="F1216" s="97">
        <f>+VLOOKUP(D1216,'[1]PAP 2024 CORRIENTE'!$A$6:$AU$981,9,FALSE)</f>
        <v>0</v>
      </c>
      <c r="G1216" s="97" t="e">
        <f>+VLOOKUP(D1216,POA!$A$3:$AU$103,3,FALSE)</f>
        <v>#N/A</v>
      </c>
      <c r="H1216" s="94">
        <f>+VLOOKUP(D1216,'[1]PAP 2024 CORRIENTE'!$A$6:$AU$981,12,FALSE)</f>
        <v>0</v>
      </c>
      <c r="I1216" s="98">
        <f>+VLOOKUP(D1216,'[1]PAP 2024 CORRIENTE'!$A$6:$AU$981,15,FALSE)</f>
        <v>0</v>
      </c>
      <c r="J1216" s="94">
        <f>+VLOOKUP(D1216,'[1]PAP 2024 CORRIENTE'!$A$6:$AU$981,14,FALSE)</f>
        <v>0</v>
      </c>
      <c r="K1216" s="44"/>
      <c r="L1216" s="100"/>
      <c r="M1216" s="101"/>
      <c r="N1216" s="79"/>
      <c r="O1216" s="102"/>
    </row>
    <row r="1217" spans="1:15" s="20" customFormat="1" ht="15" customHeight="1">
      <c r="A1217" s="46"/>
      <c r="B1217" s="45"/>
      <c r="C1217" s="47"/>
      <c r="D1217" s="46"/>
      <c r="E1217" s="97">
        <f>+VLOOKUP(D1217,'[1]PAP 2024 CORRIENTE'!$A$6:$AU$981,7,FALSE)</f>
        <v>0</v>
      </c>
      <c r="F1217" s="97">
        <f>+VLOOKUP(D1217,'[1]PAP 2024 CORRIENTE'!$A$6:$AU$981,9,FALSE)</f>
        <v>0</v>
      </c>
      <c r="G1217" s="97" t="e">
        <f>+VLOOKUP(D1217,POA!$A$3:$AU$103,3,FALSE)</f>
        <v>#N/A</v>
      </c>
      <c r="H1217" s="94">
        <f>+VLOOKUP(D1217,'[1]PAP 2024 CORRIENTE'!$A$6:$AU$981,12,FALSE)</f>
        <v>0</v>
      </c>
      <c r="I1217" s="98">
        <f>+VLOOKUP(D1217,'[1]PAP 2024 CORRIENTE'!$A$6:$AU$981,15,FALSE)</f>
        <v>0</v>
      </c>
      <c r="J1217" s="94">
        <f>+VLOOKUP(D1217,'[1]PAP 2024 CORRIENTE'!$A$6:$AU$981,14,FALSE)</f>
        <v>0</v>
      </c>
      <c r="K1217" s="44"/>
      <c r="L1217" s="100"/>
      <c r="M1217" s="101"/>
      <c r="N1217" s="79"/>
      <c r="O1217" s="102"/>
    </row>
    <row r="1218" spans="1:15" s="20" customFormat="1" ht="15" customHeight="1">
      <c r="A1218" s="46"/>
      <c r="B1218" s="45"/>
      <c r="C1218" s="47"/>
      <c r="D1218" s="46"/>
      <c r="E1218" s="97">
        <f>+VLOOKUP(D1218,'[1]PAP 2024 CORRIENTE'!$A$6:$AU$981,7,FALSE)</f>
        <v>0</v>
      </c>
      <c r="F1218" s="97">
        <f>+VLOOKUP(D1218,'[1]PAP 2024 CORRIENTE'!$A$6:$AU$981,9,FALSE)</f>
        <v>0</v>
      </c>
      <c r="G1218" s="97" t="e">
        <f>+VLOOKUP(D1218,POA!$A$3:$AU$103,3,FALSE)</f>
        <v>#N/A</v>
      </c>
      <c r="H1218" s="94">
        <f>+VLOOKUP(D1218,'[1]PAP 2024 CORRIENTE'!$A$6:$AU$981,12,FALSE)</f>
        <v>0</v>
      </c>
      <c r="I1218" s="98">
        <f>+VLOOKUP(D1218,'[1]PAP 2024 CORRIENTE'!$A$6:$AU$981,15,FALSE)</f>
        <v>0</v>
      </c>
      <c r="J1218" s="94">
        <f>+VLOOKUP(D1218,'[1]PAP 2024 CORRIENTE'!$A$6:$AU$981,14,FALSE)</f>
        <v>0</v>
      </c>
      <c r="K1218" s="44"/>
      <c r="L1218" s="100"/>
      <c r="M1218" s="101"/>
      <c r="N1218" s="79"/>
      <c r="O1218" s="102"/>
    </row>
    <row r="1219" spans="1:15" s="20" customFormat="1" ht="15" customHeight="1">
      <c r="A1219" s="46"/>
      <c r="B1219" s="45"/>
      <c r="C1219" s="47"/>
      <c r="D1219" s="46"/>
      <c r="E1219" s="97">
        <f>+VLOOKUP(D1219,'[1]PAP 2024 CORRIENTE'!$A$6:$AU$981,7,FALSE)</f>
        <v>0</v>
      </c>
      <c r="F1219" s="97">
        <f>+VLOOKUP(D1219,'[1]PAP 2024 CORRIENTE'!$A$6:$AU$981,9,FALSE)</f>
        <v>0</v>
      </c>
      <c r="G1219" s="97" t="e">
        <f>+VLOOKUP(D1219,POA!$A$3:$AU$103,3,FALSE)</f>
        <v>#N/A</v>
      </c>
      <c r="H1219" s="94">
        <f>+VLOOKUP(D1219,'[1]PAP 2024 CORRIENTE'!$A$6:$AU$981,12,FALSE)</f>
        <v>0</v>
      </c>
      <c r="I1219" s="98">
        <f>+VLOOKUP(D1219,'[1]PAP 2024 CORRIENTE'!$A$6:$AU$981,15,FALSE)</f>
        <v>0</v>
      </c>
      <c r="J1219" s="94">
        <f>+VLOOKUP(D1219,'[1]PAP 2024 CORRIENTE'!$A$6:$AU$981,14,FALSE)</f>
        <v>0</v>
      </c>
      <c r="K1219" s="44"/>
      <c r="L1219" s="100"/>
      <c r="M1219" s="101"/>
      <c r="N1219" s="79"/>
      <c r="O1219" s="102"/>
    </row>
    <row r="1220" spans="1:15" s="20" customFormat="1" ht="15" customHeight="1">
      <c r="A1220" s="46"/>
      <c r="B1220" s="45"/>
      <c r="C1220" s="47"/>
      <c r="D1220" s="46"/>
      <c r="E1220" s="97">
        <f>+VLOOKUP(D1220,'[1]PAP 2024 CORRIENTE'!$A$6:$AU$981,7,FALSE)</f>
        <v>0</v>
      </c>
      <c r="F1220" s="97">
        <f>+VLOOKUP(D1220,'[1]PAP 2024 CORRIENTE'!$A$6:$AU$981,9,FALSE)</f>
        <v>0</v>
      </c>
      <c r="G1220" s="97" t="e">
        <f>+VLOOKUP(D1220,POA!$A$3:$AU$103,3,FALSE)</f>
        <v>#N/A</v>
      </c>
      <c r="H1220" s="94">
        <f>+VLOOKUP(D1220,'[1]PAP 2024 CORRIENTE'!$A$6:$AU$981,12,FALSE)</f>
        <v>0</v>
      </c>
      <c r="I1220" s="98">
        <f>+VLOOKUP(D1220,'[1]PAP 2024 CORRIENTE'!$A$6:$AU$981,15,FALSE)</f>
        <v>0</v>
      </c>
      <c r="J1220" s="94">
        <f>+VLOOKUP(D1220,'[1]PAP 2024 CORRIENTE'!$A$6:$AU$981,14,FALSE)</f>
        <v>0</v>
      </c>
      <c r="K1220" s="44"/>
      <c r="L1220" s="100"/>
      <c r="M1220" s="101"/>
      <c r="N1220" s="79"/>
      <c r="O1220" s="102"/>
    </row>
    <row r="1221" spans="1:15" s="20" customFormat="1" ht="15" customHeight="1">
      <c r="A1221" s="46"/>
      <c r="B1221" s="45"/>
      <c r="C1221" s="47"/>
      <c r="D1221" s="46"/>
      <c r="E1221" s="97">
        <f>+VLOOKUP(D1221,'[1]PAP 2024 CORRIENTE'!$A$6:$AU$981,7,FALSE)</f>
        <v>0</v>
      </c>
      <c r="F1221" s="97">
        <f>+VLOOKUP(D1221,'[1]PAP 2024 CORRIENTE'!$A$6:$AU$981,9,FALSE)</f>
        <v>0</v>
      </c>
      <c r="G1221" s="97" t="e">
        <f>+VLOOKUP(D1221,POA!$A$3:$AU$103,3,FALSE)</f>
        <v>#N/A</v>
      </c>
      <c r="H1221" s="94">
        <f>+VLOOKUP(D1221,'[1]PAP 2024 CORRIENTE'!$A$6:$AU$981,12,FALSE)</f>
        <v>0</v>
      </c>
      <c r="I1221" s="98">
        <f>+VLOOKUP(D1221,'[1]PAP 2024 CORRIENTE'!$A$6:$AU$981,15,FALSE)</f>
        <v>0</v>
      </c>
      <c r="J1221" s="94">
        <f>+VLOOKUP(D1221,'[1]PAP 2024 CORRIENTE'!$A$6:$AU$981,14,FALSE)</f>
        <v>0</v>
      </c>
      <c r="K1221" s="44"/>
      <c r="L1221" s="100"/>
      <c r="M1221" s="101"/>
      <c r="N1221" s="79"/>
      <c r="O1221" s="102"/>
    </row>
    <row r="1222" spans="1:15" s="20" customFormat="1" ht="15" customHeight="1">
      <c r="A1222" s="46"/>
      <c r="B1222" s="45"/>
      <c r="C1222" s="47"/>
      <c r="D1222" s="46"/>
      <c r="E1222" s="97">
        <f>+VLOOKUP(D1222,'[1]PAP 2024 CORRIENTE'!$A$6:$AU$981,7,FALSE)</f>
        <v>0</v>
      </c>
      <c r="F1222" s="97">
        <f>+VLOOKUP(D1222,'[1]PAP 2024 CORRIENTE'!$A$6:$AU$981,9,FALSE)</f>
        <v>0</v>
      </c>
      <c r="G1222" s="97" t="e">
        <f>+VLOOKUP(D1222,POA!$A$3:$AU$103,3,FALSE)</f>
        <v>#N/A</v>
      </c>
      <c r="H1222" s="94">
        <f>+VLOOKUP(D1222,'[1]PAP 2024 CORRIENTE'!$A$6:$AU$981,12,FALSE)</f>
        <v>0</v>
      </c>
      <c r="I1222" s="98">
        <f>+VLOOKUP(D1222,'[1]PAP 2024 CORRIENTE'!$A$6:$AU$981,15,FALSE)</f>
        <v>0</v>
      </c>
      <c r="J1222" s="94">
        <f>+VLOOKUP(D1222,'[1]PAP 2024 CORRIENTE'!$A$6:$AU$981,14,FALSE)</f>
        <v>0</v>
      </c>
      <c r="K1222" s="44"/>
      <c r="L1222" s="100"/>
      <c r="M1222" s="101"/>
      <c r="N1222" s="79"/>
      <c r="O1222" s="102"/>
    </row>
    <row r="1223" spans="1:15" s="20" customFormat="1" ht="15" customHeight="1">
      <c r="A1223" s="46"/>
      <c r="B1223" s="45"/>
      <c r="C1223" s="47"/>
      <c r="D1223" s="46"/>
      <c r="E1223" s="97">
        <f>+VLOOKUP(D1223,'[1]PAP 2024 CORRIENTE'!$A$6:$AU$981,7,FALSE)</f>
        <v>0</v>
      </c>
      <c r="F1223" s="97">
        <f>+VLOOKUP(D1223,'[1]PAP 2024 CORRIENTE'!$A$6:$AU$981,9,FALSE)</f>
        <v>0</v>
      </c>
      <c r="G1223" s="97" t="e">
        <f>+VLOOKUP(D1223,POA!$A$3:$AU$103,3,FALSE)</f>
        <v>#N/A</v>
      </c>
      <c r="H1223" s="94">
        <f>+VLOOKUP(D1223,'[1]PAP 2024 CORRIENTE'!$A$6:$AU$981,12,FALSE)</f>
        <v>0</v>
      </c>
      <c r="I1223" s="98">
        <f>+VLOOKUP(D1223,'[1]PAP 2024 CORRIENTE'!$A$6:$AU$981,15,FALSE)</f>
        <v>0</v>
      </c>
      <c r="J1223" s="94">
        <f>+VLOOKUP(D1223,'[1]PAP 2024 CORRIENTE'!$A$6:$AU$981,14,FALSE)</f>
        <v>0</v>
      </c>
      <c r="K1223" s="44"/>
      <c r="L1223" s="100"/>
      <c r="M1223" s="101"/>
      <c r="N1223" s="79"/>
      <c r="O1223" s="102"/>
    </row>
    <row r="1224" spans="1:15" s="20" customFormat="1" ht="15" customHeight="1">
      <c r="A1224" s="46"/>
      <c r="B1224" s="45"/>
      <c r="C1224" s="47"/>
      <c r="D1224" s="46"/>
      <c r="E1224" s="97">
        <f>+VLOOKUP(D1224,'[1]PAP 2024 CORRIENTE'!$A$6:$AU$981,7,FALSE)</f>
        <v>0</v>
      </c>
      <c r="F1224" s="97">
        <f>+VLOOKUP(D1224,'[1]PAP 2024 CORRIENTE'!$A$6:$AU$981,9,FALSE)</f>
        <v>0</v>
      </c>
      <c r="G1224" s="97" t="e">
        <f>+VLOOKUP(D1224,POA!$A$3:$AU$103,3,FALSE)</f>
        <v>#N/A</v>
      </c>
      <c r="H1224" s="94">
        <f>+VLOOKUP(D1224,'[1]PAP 2024 CORRIENTE'!$A$6:$AU$981,12,FALSE)</f>
        <v>0</v>
      </c>
      <c r="I1224" s="98">
        <f>+VLOOKUP(D1224,'[1]PAP 2024 CORRIENTE'!$A$6:$AU$981,15,FALSE)</f>
        <v>0</v>
      </c>
      <c r="J1224" s="94">
        <f>+VLOOKUP(D1224,'[1]PAP 2024 CORRIENTE'!$A$6:$AU$981,14,FALSE)</f>
        <v>0</v>
      </c>
      <c r="K1224" s="44"/>
      <c r="L1224" s="100"/>
      <c r="M1224" s="101"/>
      <c r="N1224" s="79"/>
      <c r="O1224" s="102"/>
    </row>
    <row r="1225" spans="1:15" s="20" customFormat="1" ht="15" customHeight="1">
      <c r="A1225" s="46"/>
      <c r="B1225" s="45"/>
      <c r="C1225" s="47"/>
      <c r="D1225" s="46"/>
      <c r="E1225" s="97">
        <f>+VLOOKUP(D1225,'[1]PAP 2024 CORRIENTE'!$A$6:$AU$981,7,FALSE)</f>
        <v>0</v>
      </c>
      <c r="F1225" s="97">
        <f>+VLOOKUP(D1225,'[1]PAP 2024 CORRIENTE'!$A$6:$AU$981,9,FALSE)</f>
        <v>0</v>
      </c>
      <c r="G1225" s="97" t="e">
        <f>+VLOOKUP(D1225,POA!$A$3:$AU$103,3,FALSE)</f>
        <v>#N/A</v>
      </c>
      <c r="H1225" s="94">
        <f>+VLOOKUP(D1225,'[1]PAP 2024 CORRIENTE'!$A$6:$AU$981,12,FALSE)</f>
        <v>0</v>
      </c>
      <c r="I1225" s="98">
        <f>+VLOOKUP(D1225,'[1]PAP 2024 CORRIENTE'!$A$6:$AU$981,15,FALSE)</f>
        <v>0</v>
      </c>
      <c r="J1225" s="94">
        <f>+VLOOKUP(D1225,'[1]PAP 2024 CORRIENTE'!$A$6:$AU$981,14,FALSE)</f>
        <v>0</v>
      </c>
      <c r="K1225" s="44"/>
      <c r="L1225" s="100"/>
      <c r="M1225" s="101"/>
      <c r="N1225" s="79"/>
      <c r="O1225" s="102"/>
    </row>
    <row r="1226" spans="1:15" s="20" customFormat="1" ht="15" customHeight="1">
      <c r="A1226" s="46"/>
      <c r="B1226" s="45"/>
      <c r="C1226" s="47"/>
      <c r="D1226" s="46"/>
      <c r="E1226" s="97">
        <f>+VLOOKUP(D1226,'[1]PAP 2024 CORRIENTE'!$A$6:$AU$981,7,FALSE)</f>
        <v>0</v>
      </c>
      <c r="F1226" s="97">
        <f>+VLOOKUP(D1226,'[1]PAP 2024 CORRIENTE'!$A$6:$AU$981,9,FALSE)</f>
        <v>0</v>
      </c>
      <c r="G1226" s="97" t="e">
        <f>+VLOOKUP(D1226,POA!$A$3:$AU$103,3,FALSE)</f>
        <v>#N/A</v>
      </c>
      <c r="H1226" s="94">
        <f>+VLOOKUP(D1226,'[1]PAP 2024 CORRIENTE'!$A$6:$AU$981,12,FALSE)</f>
        <v>0</v>
      </c>
      <c r="I1226" s="98">
        <f>+VLOOKUP(D1226,'[1]PAP 2024 CORRIENTE'!$A$6:$AU$981,15,FALSE)</f>
        <v>0</v>
      </c>
      <c r="J1226" s="94">
        <f>+VLOOKUP(D1226,'[1]PAP 2024 CORRIENTE'!$A$6:$AU$981,14,FALSE)</f>
        <v>0</v>
      </c>
      <c r="K1226" s="44"/>
      <c r="L1226" s="100"/>
      <c r="M1226" s="101"/>
      <c r="N1226" s="79"/>
      <c r="O1226" s="102"/>
    </row>
    <row r="1227" spans="1:15" s="20" customFormat="1" ht="15" customHeight="1">
      <c r="A1227" s="46"/>
      <c r="B1227" s="45"/>
      <c r="C1227" s="47"/>
      <c r="D1227" s="46"/>
      <c r="E1227" s="97">
        <f>+VLOOKUP(D1227,'[1]PAP 2024 CORRIENTE'!$A$6:$AU$981,7,FALSE)</f>
        <v>0</v>
      </c>
      <c r="F1227" s="97">
        <f>+VLOOKUP(D1227,'[1]PAP 2024 CORRIENTE'!$A$6:$AU$981,9,FALSE)</f>
        <v>0</v>
      </c>
      <c r="G1227" s="97" t="e">
        <f>+VLOOKUP(D1227,POA!$A$3:$AU$103,3,FALSE)</f>
        <v>#N/A</v>
      </c>
      <c r="H1227" s="94">
        <f>+VLOOKUP(D1227,'[1]PAP 2024 CORRIENTE'!$A$6:$AU$981,12,FALSE)</f>
        <v>0</v>
      </c>
      <c r="I1227" s="98">
        <f>+VLOOKUP(D1227,'[1]PAP 2024 CORRIENTE'!$A$6:$AU$981,15,FALSE)</f>
        <v>0</v>
      </c>
      <c r="J1227" s="94">
        <f>+VLOOKUP(D1227,'[1]PAP 2024 CORRIENTE'!$A$6:$AU$981,14,FALSE)</f>
        <v>0</v>
      </c>
      <c r="K1227" s="44"/>
      <c r="L1227" s="100"/>
      <c r="M1227" s="101"/>
      <c r="N1227" s="79"/>
      <c r="O1227" s="102"/>
    </row>
    <row r="1228" spans="1:15" s="20" customFormat="1" ht="15" customHeight="1">
      <c r="A1228" s="46"/>
      <c r="B1228" s="45"/>
      <c r="C1228" s="47"/>
      <c r="D1228" s="46"/>
      <c r="E1228" s="97">
        <f>+VLOOKUP(D1228,'[1]PAP 2024 CORRIENTE'!$A$6:$AU$981,7,FALSE)</f>
        <v>0</v>
      </c>
      <c r="F1228" s="97">
        <f>+VLOOKUP(D1228,'[1]PAP 2024 CORRIENTE'!$A$6:$AU$981,9,FALSE)</f>
        <v>0</v>
      </c>
      <c r="G1228" s="97" t="e">
        <f>+VLOOKUP(D1228,POA!$A$3:$AU$103,3,FALSE)</f>
        <v>#N/A</v>
      </c>
      <c r="H1228" s="94">
        <f>+VLOOKUP(D1228,'[1]PAP 2024 CORRIENTE'!$A$6:$AU$981,12,FALSE)</f>
        <v>0</v>
      </c>
      <c r="I1228" s="98">
        <f>+VLOOKUP(D1228,'[1]PAP 2024 CORRIENTE'!$A$6:$AU$981,15,FALSE)</f>
        <v>0</v>
      </c>
      <c r="J1228" s="94">
        <f>+VLOOKUP(D1228,'[1]PAP 2024 CORRIENTE'!$A$6:$AU$981,14,FALSE)</f>
        <v>0</v>
      </c>
      <c r="K1228" s="44"/>
      <c r="L1228" s="100"/>
      <c r="M1228" s="101"/>
      <c r="N1228" s="79"/>
      <c r="O1228" s="102"/>
    </row>
    <row r="1229" spans="1:15" s="20" customFormat="1" ht="15" customHeight="1">
      <c r="A1229" s="46"/>
      <c r="B1229" s="45"/>
      <c r="C1229" s="47"/>
      <c r="D1229" s="46"/>
      <c r="E1229" s="97">
        <f>+VLOOKUP(D1229,'[1]PAP 2024 CORRIENTE'!$A$6:$AU$981,7,FALSE)</f>
        <v>0</v>
      </c>
      <c r="F1229" s="97">
        <f>+VLOOKUP(D1229,'[1]PAP 2024 CORRIENTE'!$A$6:$AU$981,9,FALSE)</f>
        <v>0</v>
      </c>
      <c r="G1229" s="97" t="e">
        <f>+VLOOKUP(D1229,POA!$A$3:$AU$103,3,FALSE)</f>
        <v>#N/A</v>
      </c>
      <c r="H1229" s="94">
        <f>+VLOOKUP(D1229,'[1]PAP 2024 CORRIENTE'!$A$6:$AU$981,12,FALSE)</f>
        <v>0</v>
      </c>
      <c r="I1229" s="98">
        <f>+VLOOKUP(D1229,'[1]PAP 2024 CORRIENTE'!$A$6:$AU$981,15,FALSE)</f>
        <v>0</v>
      </c>
      <c r="J1229" s="94">
        <f>+VLOOKUP(D1229,'[1]PAP 2024 CORRIENTE'!$A$6:$AU$981,14,FALSE)</f>
        <v>0</v>
      </c>
      <c r="K1229" s="44"/>
      <c r="L1229" s="100"/>
      <c r="M1229" s="101"/>
      <c r="N1229" s="79"/>
      <c r="O1229" s="102"/>
    </row>
    <row r="1230" spans="1:15" s="20" customFormat="1" ht="15" customHeight="1">
      <c r="A1230" s="46"/>
      <c r="B1230" s="45"/>
      <c r="C1230" s="47"/>
      <c r="D1230" s="46"/>
      <c r="E1230" s="97">
        <f>+VLOOKUP(D1230,'[1]PAP 2024 CORRIENTE'!$A$6:$AU$981,7,FALSE)</f>
        <v>0</v>
      </c>
      <c r="F1230" s="97">
        <f>+VLOOKUP(D1230,'[1]PAP 2024 CORRIENTE'!$A$6:$AU$981,9,FALSE)</f>
        <v>0</v>
      </c>
      <c r="G1230" s="97" t="e">
        <f>+VLOOKUP(D1230,POA!$A$3:$AU$103,3,FALSE)</f>
        <v>#N/A</v>
      </c>
      <c r="H1230" s="94">
        <f>+VLOOKUP(D1230,'[1]PAP 2024 CORRIENTE'!$A$6:$AU$981,12,FALSE)</f>
        <v>0</v>
      </c>
      <c r="I1230" s="98">
        <f>+VLOOKUP(D1230,'[1]PAP 2024 CORRIENTE'!$A$6:$AU$981,15,FALSE)</f>
        <v>0</v>
      </c>
      <c r="J1230" s="94">
        <f>+VLOOKUP(D1230,'[1]PAP 2024 CORRIENTE'!$A$6:$AU$981,14,FALSE)</f>
        <v>0</v>
      </c>
      <c r="K1230" s="44"/>
      <c r="L1230" s="100"/>
      <c r="M1230" s="101"/>
      <c r="N1230" s="79"/>
      <c r="O1230" s="102"/>
    </row>
    <row r="1231" spans="1:15" s="20" customFormat="1" ht="15" customHeight="1">
      <c r="A1231" s="46"/>
      <c r="B1231" s="45"/>
      <c r="C1231" s="47"/>
      <c r="D1231" s="46"/>
      <c r="E1231" s="97">
        <f>+VLOOKUP(D1231,'[1]PAP 2024 CORRIENTE'!$A$6:$AU$981,7,FALSE)</f>
        <v>0</v>
      </c>
      <c r="F1231" s="97">
        <f>+VLOOKUP(D1231,'[1]PAP 2024 CORRIENTE'!$A$6:$AU$981,9,FALSE)</f>
        <v>0</v>
      </c>
      <c r="G1231" s="97" t="e">
        <f>+VLOOKUP(D1231,POA!$A$3:$AU$103,3,FALSE)</f>
        <v>#N/A</v>
      </c>
      <c r="H1231" s="94">
        <f>+VLOOKUP(D1231,'[1]PAP 2024 CORRIENTE'!$A$6:$AU$981,12,FALSE)</f>
        <v>0</v>
      </c>
      <c r="I1231" s="98">
        <f>+VLOOKUP(D1231,'[1]PAP 2024 CORRIENTE'!$A$6:$AU$981,15,FALSE)</f>
        <v>0</v>
      </c>
      <c r="J1231" s="94">
        <f>+VLOOKUP(D1231,'[1]PAP 2024 CORRIENTE'!$A$6:$AU$981,14,FALSE)</f>
        <v>0</v>
      </c>
      <c r="K1231" s="44"/>
      <c r="L1231" s="100"/>
      <c r="M1231" s="101"/>
      <c r="N1231" s="79"/>
      <c r="O1231" s="102"/>
    </row>
    <row r="1232" spans="1:15" s="20" customFormat="1" ht="15" customHeight="1">
      <c r="A1232" s="46"/>
      <c r="B1232" s="45"/>
      <c r="C1232" s="47"/>
      <c r="D1232" s="46"/>
      <c r="E1232" s="97">
        <f>+VLOOKUP(D1232,'[1]PAP 2024 CORRIENTE'!$A$6:$AU$981,7,FALSE)</f>
        <v>0</v>
      </c>
      <c r="F1232" s="97">
        <f>+VLOOKUP(D1232,'[1]PAP 2024 CORRIENTE'!$A$6:$AU$981,9,FALSE)</f>
        <v>0</v>
      </c>
      <c r="G1232" s="97" t="e">
        <f>+VLOOKUP(D1232,POA!$A$3:$AU$103,3,FALSE)</f>
        <v>#N/A</v>
      </c>
      <c r="H1232" s="94">
        <f>+VLOOKUP(D1232,'[1]PAP 2024 CORRIENTE'!$A$6:$AU$981,12,FALSE)</f>
        <v>0</v>
      </c>
      <c r="I1232" s="98">
        <f>+VLOOKUP(D1232,'[1]PAP 2024 CORRIENTE'!$A$6:$AU$981,15,FALSE)</f>
        <v>0</v>
      </c>
      <c r="J1232" s="94">
        <f>+VLOOKUP(D1232,'[1]PAP 2024 CORRIENTE'!$A$6:$AU$981,14,FALSE)</f>
        <v>0</v>
      </c>
      <c r="K1232" s="44"/>
      <c r="L1232" s="100"/>
      <c r="M1232" s="101"/>
      <c r="N1232" s="79"/>
      <c r="O1232" s="102"/>
    </row>
    <row r="1233" spans="1:15" s="20" customFormat="1" ht="15" customHeight="1">
      <c r="A1233" s="46"/>
      <c r="B1233" s="45"/>
      <c r="C1233" s="47"/>
      <c r="D1233" s="46"/>
      <c r="E1233" s="97">
        <f>+VLOOKUP(D1233,'[1]PAP 2024 CORRIENTE'!$A$6:$AU$981,7,FALSE)</f>
        <v>0</v>
      </c>
      <c r="F1233" s="97">
        <f>+VLOOKUP(D1233,'[1]PAP 2024 CORRIENTE'!$A$6:$AU$981,9,FALSE)</f>
        <v>0</v>
      </c>
      <c r="G1233" s="97" t="e">
        <f>+VLOOKUP(D1233,POA!$A$3:$AU$103,3,FALSE)</f>
        <v>#N/A</v>
      </c>
      <c r="H1233" s="94">
        <f>+VLOOKUP(D1233,'[1]PAP 2024 CORRIENTE'!$A$6:$AU$981,12,FALSE)</f>
        <v>0</v>
      </c>
      <c r="I1233" s="98">
        <f>+VLOOKUP(D1233,'[1]PAP 2024 CORRIENTE'!$A$6:$AU$981,15,FALSE)</f>
        <v>0</v>
      </c>
      <c r="J1233" s="94">
        <f>+VLOOKUP(D1233,'[1]PAP 2024 CORRIENTE'!$A$6:$AU$981,14,FALSE)</f>
        <v>0</v>
      </c>
      <c r="K1233" s="44"/>
      <c r="L1233" s="100"/>
      <c r="M1233" s="101"/>
      <c r="N1233" s="79"/>
      <c r="O1233" s="102"/>
    </row>
    <row r="1234" spans="1:15" s="20" customFormat="1" ht="15" customHeight="1">
      <c r="A1234" s="46"/>
      <c r="B1234" s="45"/>
      <c r="C1234" s="47"/>
      <c r="D1234" s="46"/>
      <c r="E1234" s="97">
        <f>+VLOOKUP(D1234,'[1]PAP 2024 CORRIENTE'!$A$6:$AU$981,7,FALSE)</f>
        <v>0</v>
      </c>
      <c r="F1234" s="97">
        <f>+VLOOKUP(D1234,'[1]PAP 2024 CORRIENTE'!$A$6:$AU$981,9,FALSE)</f>
        <v>0</v>
      </c>
      <c r="G1234" s="97" t="e">
        <f>+VLOOKUP(D1234,POA!$A$3:$AU$103,3,FALSE)</f>
        <v>#N/A</v>
      </c>
      <c r="H1234" s="94">
        <f>+VLOOKUP(D1234,'[1]PAP 2024 CORRIENTE'!$A$6:$AU$981,12,FALSE)</f>
        <v>0</v>
      </c>
      <c r="I1234" s="98">
        <f>+VLOOKUP(D1234,'[1]PAP 2024 CORRIENTE'!$A$6:$AU$981,15,FALSE)</f>
        <v>0</v>
      </c>
      <c r="J1234" s="94">
        <f>+VLOOKUP(D1234,'[1]PAP 2024 CORRIENTE'!$A$6:$AU$981,14,FALSE)</f>
        <v>0</v>
      </c>
      <c r="K1234" s="44"/>
      <c r="L1234" s="100"/>
      <c r="M1234" s="101"/>
      <c r="N1234" s="79"/>
      <c r="O1234" s="102"/>
    </row>
    <row r="1235" spans="1:15" s="20" customFormat="1" ht="15" customHeight="1">
      <c r="A1235" s="46"/>
      <c r="B1235" s="45"/>
      <c r="C1235" s="47"/>
      <c r="D1235" s="46"/>
      <c r="E1235" s="97">
        <f>+VLOOKUP(D1235,'[1]PAP 2024 CORRIENTE'!$A$6:$AU$981,7,FALSE)</f>
        <v>0</v>
      </c>
      <c r="F1235" s="97">
        <f>+VLOOKUP(D1235,'[1]PAP 2024 CORRIENTE'!$A$6:$AU$981,9,FALSE)</f>
        <v>0</v>
      </c>
      <c r="G1235" s="97" t="e">
        <f>+VLOOKUP(D1235,POA!$A$3:$AU$103,3,FALSE)</f>
        <v>#N/A</v>
      </c>
      <c r="H1235" s="94">
        <f>+VLOOKUP(D1235,'[1]PAP 2024 CORRIENTE'!$A$6:$AU$981,12,FALSE)</f>
        <v>0</v>
      </c>
      <c r="I1235" s="98">
        <f>+VLOOKUP(D1235,'[1]PAP 2024 CORRIENTE'!$A$6:$AU$981,15,FALSE)</f>
        <v>0</v>
      </c>
      <c r="J1235" s="94">
        <f>+VLOOKUP(D1235,'[1]PAP 2024 CORRIENTE'!$A$6:$AU$981,14,FALSE)</f>
        <v>0</v>
      </c>
      <c r="K1235" s="44"/>
      <c r="L1235" s="100"/>
      <c r="M1235" s="101"/>
      <c r="N1235" s="79"/>
      <c r="O1235" s="102"/>
    </row>
    <row r="1236" spans="1:15" s="20" customFormat="1" ht="15" customHeight="1">
      <c r="A1236" s="46"/>
      <c r="B1236" s="45"/>
      <c r="C1236" s="47"/>
      <c r="D1236" s="46"/>
      <c r="E1236" s="97">
        <f>+VLOOKUP(D1236,'[1]PAP 2024 CORRIENTE'!$A$6:$AU$981,7,FALSE)</f>
        <v>0</v>
      </c>
      <c r="F1236" s="97">
        <f>+VLOOKUP(D1236,'[1]PAP 2024 CORRIENTE'!$A$6:$AU$981,9,FALSE)</f>
        <v>0</v>
      </c>
      <c r="G1236" s="97" t="e">
        <f>+VLOOKUP(D1236,POA!$A$3:$AU$103,3,FALSE)</f>
        <v>#N/A</v>
      </c>
      <c r="H1236" s="94">
        <f>+VLOOKUP(D1236,'[1]PAP 2024 CORRIENTE'!$A$6:$AU$981,12,FALSE)</f>
        <v>0</v>
      </c>
      <c r="I1236" s="98">
        <f>+VLOOKUP(D1236,'[1]PAP 2024 CORRIENTE'!$A$6:$AU$981,15,FALSE)</f>
        <v>0</v>
      </c>
      <c r="J1236" s="94">
        <f>+VLOOKUP(D1236,'[1]PAP 2024 CORRIENTE'!$A$6:$AU$981,14,FALSE)</f>
        <v>0</v>
      </c>
      <c r="K1236" s="44"/>
      <c r="L1236" s="100"/>
      <c r="M1236" s="101"/>
      <c r="N1236" s="79"/>
      <c r="O1236" s="102"/>
    </row>
    <row r="1237" spans="1:15" s="20" customFormat="1" ht="15" customHeight="1">
      <c r="A1237" s="46"/>
      <c r="B1237" s="45"/>
      <c r="C1237" s="47"/>
      <c r="D1237" s="46"/>
      <c r="E1237" s="97">
        <f>+VLOOKUP(D1237,'[1]PAP 2024 CORRIENTE'!$A$6:$AU$981,7,FALSE)</f>
        <v>0</v>
      </c>
      <c r="F1237" s="97">
        <f>+VLOOKUP(D1237,'[1]PAP 2024 CORRIENTE'!$A$6:$AU$981,9,FALSE)</f>
        <v>0</v>
      </c>
      <c r="G1237" s="97" t="e">
        <f>+VLOOKUP(D1237,POA!$A$3:$AU$103,3,FALSE)</f>
        <v>#N/A</v>
      </c>
      <c r="H1237" s="94">
        <f>+VLOOKUP(D1237,'[1]PAP 2024 CORRIENTE'!$A$6:$AU$981,12,FALSE)</f>
        <v>0</v>
      </c>
      <c r="I1237" s="98">
        <f>+VLOOKUP(D1237,'[1]PAP 2024 CORRIENTE'!$A$6:$AU$981,15,FALSE)</f>
        <v>0</v>
      </c>
      <c r="J1237" s="94">
        <f>+VLOOKUP(D1237,'[1]PAP 2024 CORRIENTE'!$A$6:$AU$981,14,FALSE)</f>
        <v>0</v>
      </c>
      <c r="K1237" s="44"/>
      <c r="L1237" s="100"/>
      <c r="M1237" s="101"/>
      <c r="N1237" s="79"/>
      <c r="O1237" s="102"/>
    </row>
    <row r="1238" spans="1:15" s="20" customFormat="1" ht="15" customHeight="1">
      <c r="A1238" s="46"/>
      <c r="B1238" s="45"/>
      <c r="C1238" s="47"/>
      <c r="D1238" s="46"/>
      <c r="E1238" s="97">
        <f>+VLOOKUP(D1238,'[1]PAP 2024 CORRIENTE'!$A$6:$AU$981,7,FALSE)</f>
        <v>0</v>
      </c>
      <c r="F1238" s="97">
        <f>+VLOOKUP(D1238,'[1]PAP 2024 CORRIENTE'!$A$6:$AU$981,9,FALSE)</f>
        <v>0</v>
      </c>
      <c r="G1238" s="97" t="e">
        <f>+VLOOKUP(D1238,POA!$A$3:$AU$103,3,FALSE)</f>
        <v>#N/A</v>
      </c>
      <c r="H1238" s="94">
        <f>+VLOOKUP(D1238,'[1]PAP 2024 CORRIENTE'!$A$6:$AU$981,12,FALSE)</f>
        <v>0</v>
      </c>
      <c r="I1238" s="98">
        <f>+VLOOKUP(D1238,'[1]PAP 2024 CORRIENTE'!$A$6:$AU$981,15,FALSE)</f>
        <v>0</v>
      </c>
      <c r="J1238" s="94">
        <f>+VLOOKUP(D1238,'[1]PAP 2024 CORRIENTE'!$A$6:$AU$981,14,FALSE)</f>
        <v>0</v>
      </c>
      <c r="K1238" s="44"/>
      <c r="L1238" s="100"/>
      <c r="M1238" s="101"/>
      <c r="N1238" s="79"/>
      <c r="O1238" s="102"/>
    </row>
    <row r="1239" spans="1:15" s="20" customFormat="1" ht="15" customHeight="1">
      <c r="A1239" s="46"/>
      <c r="B1239" s="45"/>
      <c r="C1239" s="47"/>
      <c r="D1239" s="46"/>
      <c r="E1239" s="97">
        <f>+VLOOKUP(D1239,'[1]PAP 2024 CORRIENTE'!$A$6:$AU$981,7,FALSE)</f>
        <v>0</v>
      </c>
      <c r="F1239" s="97">
        <f>+VLOOKUP(D1239,'[1]PAP 2024 CORRIENTE'!$A$6:$AU$981,9,FALSE)</f>
        <v>0</v>
      </c>
      <c r="G1239" s="97" t="e">
        <f>+VLOOKUP(D1239,POA!$A$3:$AU$103,3,FALSE)</f>
        <v>#N/A</v>
      </c>
      <c r="H1239" s="94">
        <f>+VLOOKUP(D1239,'[1]PAP 2024 CORRIENTE'!$A$6:$AU$981,12,FALSE)</f>
        <v>0</v>
      </c>
      <c r="I1239" s="98">
        <f>+VLOOKUP(D1239,'[1]PAP 2024 CORRIENTE'!$A$6:$AU$981,15,FALSE)</f>
        <v>0</v>
      </c>
      <c r="J1239" s="94">
        <f>+VLOOKUP(D1239,'[1]PAP 2024 CORRIENTE'!$A$6:$AU$981,14,FALSE)</f>
        <v>0</v>
      </c>
      <c r="K1239" s="44"/>
      <c r="L1239" s="100"/>
      <c r="M1239" s="101"/>
      <c r="N1239" s="79"/>
      <c r="O1239" s="102"/>
    </row>
    <row r="1240" spans="1:15" s="20" customFormat="1" ht="15" customHeight="1">
      <c r="A1240" s="46"/>
      <c r="B1240" s="45"/>
      <c r="C1240" s="47"/>
      <c r="D1240" s="46"/>
      <c r="E1240" s="97">
        <f>+VLOOKUP(D1240,'[1]PAP 2024 CORRIENTE'!$A$6:$AU$981,7,FALSE)</f>
        <v>0</v>
      </c>
      <c r="F1240" s="97">
        <f>+VLOOKUP(D1240,'[1]PAP 2024 CORRIENTE'!$A$6:$AU$981,9,FALSE)</f>
        <v>0</v>
      </c>
      <c r="G1240" s="97" t="e">
        <f>+VLOOKUP(D1240,POA!$A$3:$AU$103,3,FALSE)</f>
        <v>#N/A</v>
      </c>
      <c r="H1240" s="94">
        <f>+VLOOKUP(D1240,'[1]PAP 2024 CORRIENTE'!$A$6:$AU$981,12,FALSE)</f>
        <v>0</v>
      </c>
      <c r="I1240" s="98">
        <f>+VLOOKUP(D1240,'[1]PAP 2024 CORRIENTE'!$A$6:$AU$981,15,FALSE)</f>
        <v>0</v>
      </c>
      <c r="J1240" s="94">
        <f>+VLOOKUP(D1240,'[1]PAP 2024 CORRIENTE'!$A$6:$AU$981,14,FALSE)</f>
        <v>0</v>
      </c>
      <c r="K1240" s="44"/>
      <c r="L1240" s="100"/>
      <c r="M1240" s="101"/>
      <c r="N1240" s="79"/>
      <c r="O1240" s="102"/>
    </row>
    <row r="1241" spans="1:15" s="20" customFormat="1" ht="15" customHeight="1">
      <c r="A1241" s="46"/>
      <c r="B1241" s="45"/>
      <c r="C1241" s="47"/>
      <c r="D1241" s="46"/>
      <c r="E1241" s="97">
        <f>+VLOOKUP(D1241,'[1]PAP 2024 CORRIENTE'!$A$6:$AU$981,7,FALSE)</f>
        <v>0</v>
      </c>
      <c r="F1241" s="97">
        <f>+VLOOKUP(D1241,'[1]PAP 2024 CORRIENTE'!$A$6:$AU$981,9,FALSE)</f>
        <v>0</v>
      </c>
      <c r="G1241" s="97" t="e">
        <f>+VLOOKUP(D1241,POA!$A$3:$AU$103,3,FALSE)</f>
        <v>#N/A</v>
      </c>
      <c r="H1241" s="94">
        <f>+VLOOKUP(D1241,'[1]PAP 2024 CORRIENTE'!$A$6:$AU$981,12,FALSE)</f>
        <v>0</v>
      </c>
      <c r="I1241" s="98">
        <f>+VLOOKUP(D1241,'[1]PAP 2024 CORRIENTE'!$A$6:$AU$981,15,FALSE)</f>
        <v>0</v>
      </c>
      <c r="J1241" s="94">
        <f>+VLOOKUP(D1241,'[1]PAP 2024 CORRIENTE'!$A$6:$AU$981,14,FALSE)</f>
        <v>0</v>
      </c>
      <c r="K1241" s="44"/>
      <c r="L1241" s="100"/>
      <c r="M1241" s="101"/>
      <c r="N1241" s="79"/>
      <c r="O1241" s="102"/>
    </row>
    <row r="1242" spans="1:15" s="20" customFormat="1" ht="15" customHeight="1">
      <c r="A1242" s="46"/>
      <c r="B1242" s="45"/>
      <c r="C1242" s="47"/>
      <c r="D1242" s="46"/>
      <c r="E1242" s="97">
        <f>+VLOOKUP(D1242,'[1]PAP 2024 CORRIENTE'!$A$6:$AU$981,7,FALSE)</f>
        <v>0</v>
      </c>
      <c r="F1242" s="97">
        <f>+VLOOKUP(D1242,'[1]PAP 2024 CORRIENTE'!$A$6:$AU$981,9,FALSE)</f>
        <v>0</v>
      </c>
      <c r="G1242" s="97" t="e">
        <f>+VLOOKUP(D1242,POA!$A$3:$AU$103,3,FALSE)</f>
        <v>#N/A</v>
      </c>
      <c r="H1242" s="94">
        <f>+VLOOKUP(D1242,'[1]PAP 2024 CORRIENTE'!$A$6:$AU$981,12,FALSE)</f>
        <v>0</v>
      </c>
      <c r="I1242" s="98">
        <f>+VLOOKUP(D1242,'[1]PAP 2024 CORRIENTE'!$A$6:$AU$981,15,FALSE)</f>
        <v>0</v>
      </c>
      <c r="J1242" s="94">
        <f>+VLOOKUP(D1242,'[1]PAP 2024 CORRIENTE'!$A$6:$AU$981,14,FALSE)</f>
        <v>0</v>
      </c>
      <c r="K1242" s="44"/>
      <c r="L1242" s="100"/>
      <c r="M1242" s="101"/>
      <c r="N1242" s="79"/>
      <c r="O1242" s="102"/>
    </row>
    <row r="1243" spans="1:15" s="20" customFormat="1" ht="15" customHeight="1">
      <c r="A1243" s="46"/>
      <c r="B1243" s="45"/>
      <c r="C1243" s="47"/>
      <c r="D1243" s="46"/>
      <c r="E1243" s="97">
        <f>+VLOOKUP(D1243,'[1]PAP 2024 CORRIENTE'!$A$6:$AU$981,7,FALSE)</f>
        <v>0</v>
      </c>
      <c r="F1243" s="97">
        <f>+VLOOKUP(D1243,'[1]PAP 2024 CORRIENTE'!$A$6:$AU$981,9,FALSE)</f>
        <v>0</v>
      </c>
      <c r="G1243" s="97" t="e">
        <f>+VLOOKUP(D1243,POA!$A$3:$AU$103,3,FALSE)</f>
        <v>#N/A</v>
      </c>
      <c r="H1243" s="94">
        <f>+VLOOKUP(D1243,'[1]PAP 2024 CORRIENTE'!$A$6:$AU$981,12,FALSE)</f>
        <v>0</v>
      </c>
      <c r="I1243" s="98">
        <f>+VLOOKUP(D1243,'[1]PAP 2024 CORRIENTE'!$A$6:$AU$981,15,FALSE)</f>
        <v>0</v>
      </c>
      <c r="J1243" s="94">
        <f>+VLOOKUP(D1243,'[1]PAP 2024 CORRIENTE'!$A$6:$AU$981,14,FALSE)</f>
        <v>0</v>
      </c>
      <c r="K1243" s="44"/>
      <c r="L1243" s="100"/>
      <c r="M1243" s="101"/>
      <c r="N1243" s="79"/>
      <c r="O1243" s="102"/>
    </row>
    <row r="1244" spans="1:15" s="20" customFormat="1" ht="15" customHeight="1">
      <c r="A1244" s="46"/>
      <c r="B1244" s="45"/>
      <c r="C1244" s="47"/>
      <c r="D1244" s="46"/>
      <c r="E1244" s="97">
        <f>+VLOOKUP(D1244,'[1]PAP 2024 CORRIENTE'!$A$6:$AU$981,7,FALSE)</f>
        <v>0</v>
      </c>
      <c r="F1244" s="97">
        <f>+VLOOKUP(D1244,'[1]PAP 2024 CORRIENTE'!$A$6:$AU$981,9,FALSE)</f>
        <v>0</v>
      </c>
      <c r="G1244" s="97" t="e">
        <f>+VLOOKUP(D1244,POA!$A$3:$AU$103,3,FALSE)</f>
        <v>#N/A</v>
      </c>
      <c r="H1244" s="94">
        <f>+VLOOKUP(D1244,'[1]PAP 2024 CORRIENTE'!$A$6:$AU$981,12,FALSE)</f>
        <v>0</v>
      </c>
      <c r="I1244" s="98">
        <f>+VLOOKUP(D1244,'[1]PAP 2024 CORRIENTE'!$A$6:$AU$981,15,FALSE)</f>
        <v>0</v>
      </c>
      <c r="J1244" s="94">
        <f>+VLOOKUP(D1244,'[1]PAP 2024 CORRIENTE'!$A$6:$AU$981,14,FALSE)</f>
        <v>0</v>
      </c>
      <c r="K1244" s="44"/>
      <c r="L1244" s="100"/>
      <c r="M1244" s="101"/>
      <c r="N1244" s="79"/>
      <c r="O1244" s="102"/>
    </row>
    <row r="1245" spans="1:15" s="20" customFormat="1" ht="15" customHeight="1">
      <c r="A1245" s="46"/>
      <c r="B1245" s="45"/>
      <c r="C1245" s="47"/>
      <c r="D1245" s="46"/>
      <c r="E1245" s="97">
        <f>+VLOOKUP(D1245,'[1]PAP 2024 CORRIENTE'!$A$6:$AU$981,7,FALSE)</f>
        <v>0</v>
      </c>
      <c r="F1245" s="97">
        <f>+VLOOKUP(D1245,'[1]PAP 2024 CORRIENTE'!$A$6:$AU$981,9,FALSE)</f>
        <v>0</v>
      </c>
      <c r="G1245" s="97" t="e">
        <f>+VLOOKUP(D1245,POA!$A$3:$AU$103,3,FALSE)</f>
        <v>#N/A</v>
      </c>
      <c r="H1245" s="94">
        <f>+VLOOKUP(D1245,'[1]PAP 2024 CORRIENTE'!$A$6:$AU$981,12,FALSE)</f>
        <v>0</v>
      </c>
      <c r="I1245" s="98">
        <f>+VLOOKUP(D1245,'[1]PAP 2024 CORRIENTE'!$A$6:$AU$981,15,FALSE)</f>
        <v>0</v>
      </c>
      <c r="J1245" s="94">
        <f>+VLOOKUP(D1245,'[1]PAP 2024 CORRIENTE'!$A$6:$AU$981,14,FALSE)</f>
        <v>0</v>
      </c>
      <c r="K1245" s="44"/>
      <c r="L1245" s="100"/>
      <c r="M1245" s="101"/>
      <c r="N1245" s="79"/>
      <c r="O1245" s="102"/>
    </row>
    <row r="1246" spans="1:15" s="20" customFormat="1" ht="15" customHeight="1">
      <c r="A1246" s="46"/>
      <c r="B1246" s="45"/>
      <c r="C1246" s="47"/>
      <c r="D1246" s="46"/>
      <c r="E1246" s="97">
        <f>+VLOOKUP(D1246,'[1]PAP 2024 CORRIENTE'!$A$6:$AU$981,7,FALSE)</f>
        <v>0</v>
      </c>
      <c r="F1246" s="97">
        <f>+VLOOKUP(D1246,'[1]PAP 2024 CORRIENTE'!$A$6:$AU$981,9,FALSE)</f>
        <v>0</v>
      </c>
      <c r="G1246" s="97" t="e">
        <f>+VLOOKUP(D1246,POA!$A$3:$AU$103,3,FALSE)</f>
        <v>#N/A</v>
      </c>
      <c r="H1246" s="94">
        <f>+VLOOKUP(D1246,'[1]PAP 2024 CORRIENTE'!$A$6:$AU$981,12,FALSE)</f>
        <v>0</v>
      </c>
      <c r="I1246" s="98">
        <f>+VLOOKUP(D1246,'[1]PAP 2024 CORRIENTE'!$A$6:$AU$981,15,FALSE)</f>
        <v>0</v>
      </c>
      <c r="J1246" s="94">
        <f>+VLOOKUP(D1246,'[1]PAP 2024 CORRIENTE'!$A$6:$AU$981,14,FALSE)</f>
        <v>0</v>
      </c>
      <c r="K1246" s="44"/>
      <c r="L1246" s="100"/>
      <c r="M1246" s="101"/>
      <c r="N1246" s="79"/>
      <c r="O1246" s="102"/>
    </row>
    <row r="1247" spans="1:15" s="20" customFormat="1" ht="15" customHeight="1">
      <c r="A1247" s="46"/>
      <c r="B1247" s="45"/>
      <c r="C1247" s="47"/>
      <c r="D1247" s="46"/>
      <c r="E1247" s="97">
        <f>+VLOOKUP(D1247,'[1]PAP 2024 CORRIENTE'!$A$6:$AU$981,7,FALSE)</f>
        <v>0</v>
      </c>
      <c r="F1247" s="97">
        <f>+VLOOKUP(D1247,'[1]PAP 2024 CORRIENTE'!$A$6:$AU$981,9,FALSE)</f>
        <v>0</v>
      </c>
      <c r="G1247" s="97" t="e">
        <f>+VLOOKUP(D1247,POA!$A$3:$AU$103,3,FALSE)</f>
        <v>#N/A</v>
      </c>
      <c r="H1247" s="94">
        <f>+VLOOKUP(D1247,'[1]PAP 2024 CORRIENTE'!$A$6:$AU$981,12,FALSE)</f>
        <v>0</v>
      </c>
      <c r="I1247" s="98">
        <f>+VLOOKUP(D1247,'[1]PAP 2024 CORRIENTE'!$A$6:$AU$981,15,FALSE)</f>
        <v>0</v>
      </c>
      <c r="J1247" s="94">
        <f>+VLOOKUP(D1247,'[1]PAP 2024 CORRIENTE'!$A$6:$AU$981,14,FALSE)</f>
        <v>0</v>
      </c>
      <c r="K1247" s="44"/>
      <c r="L1247" s="100"/>
      <c r="M1247" s="101"/>
      <c r="N1247" s="79"/>
      <c r="O1247" s="102"/>
    </row>
    <row r="1248" spans="1:15" s="20" customFormat="1" ht="15" customHeight="1">
      <c r="A1248" s="46"/>
      <c r="B1248" s="45"/>
      <c r="C1248" s="47"/>
      <c r="D1248" s="46"/>
      <c r="E1248" s="97">
        <f>+VLOOKUP(D1248,'[1]PAP 2024 CORRIENTE'!$A$6:$AU$981,7,FALSE)</f>
        <v>0</v>
      </c>
      <c r="F1248" s="97">
        <f>+VLOOKUP(D1248,'[1]PAP 2024 CORRIENTE'!$A$6:$AU$981,9,FALSE)</f>
        <v>0</v>
      </c>
      <c r="G1248" s="97" t="e">
        <f>+VLOOKUP(D1248,POA!$A$3:$AU$103,3,FALSE)</f>
        <v>#N/A</v>
      </c>
      <c r="H1248" s="94">
        <f>+VLOOKUP(D1248,'[1]PAP 2024 CORRIENTE'!$A$6:$AU$981,12,FALSE)</f>
        <v>0</v>
      </c>
      <c r="I1248" s="98">
        <f>+VLOOKUP(D1248,'[1]PAP 2024 CORRIENTE'!$A$6:$AU$981,15,FALSE)</f>
        <v>0</v>
      </c>
      <c r="J1248" s="94">
        <f>+VLOOKUP(D1248,'[1]PAP 2024 CORRIENTE'!$A$6:$AU$981,14,FALSE)</f>
        <v>0</v>
      </c>
      <c r="K1248" s="44"/>
      <c r="L1248" s="100"/>
      <c r="M1248" s="101"/>
      <c r="N1248" s="79"/>
      <c r="O1248" s="102"/>
    </row>
    <row r="1249" spans="1:15" s="20" customFormat="1" ht="15" customHeight="1">
      <c r="A1249" s="46"/>
      <c r="B1249" s="45"/>
      <c r="C1249" s="47"/>
      <c r="D1249" s="46"/>
      <c r="E1249" s="97">
        <f>+VLOOKUP(D1249,'[1]PAP 2024 CORRIENTE'!$A$6:$AU$981,7,FALSE)</f>
        <v>0</v>
      </c>
      <c r="F1249" s="97">
        <f>+VLOOKUP(D1249,'[1]PAP 2024 CORRIENTE'!$A$6:$AU$981,9,FALSE)</f>
        <v>0</v>
      </c>
      <c r="G1249" s="97" t="e">
        <f>+VLOOKUP(D1249,POA!$A$3:$AU$103,3,FALSE)</f>
        <v>#N/A</v>
      </c>
      <c r="H1249" s="94">
        <f>+VLOOKUP(D1249,'[1]PAP 2024 CORRIENTE'!$A$6:$AU$981,12,FALSE)</f>
        <v>0</v>
      </c>
      <c r="I1249" s="98">
        <f>+VLOOKUP(D1249,'[1]PAP 2024 CORRIENTE'!$A$6:$AU$981,15,FALSE)</f>
        <v>0</v>
      </c>
      <c r="J1249" s="94">
        <f>+VLOOKUP(D1249,'[1]PAP 2024 CORRIENTE'!$A$6:$AU$981,14,FALSE)</f>
        <v>0</v>
      </c>
      <c r="K1249" s="44"/>
      <c r="L1249" s="100"/>
      <c r="M1249" s="101"/>
      <c r="N1249" s="79"/>
      <c r="O1249" s="102"/>
    </row>
    <row r="1250" spans="1:15" s="20" customFormat="1" ht="15" customHeight="1">
      <c r="A1250" s="46"/>
      <c r="B1250" s="45"/>
      <c r="C1250" s="47"/>
      <c r="D1250" s="46"/>
      <c r="E1250" s="97">
        <f>+VLOOKUP(D1250,'[1]PAP 2024 CORRIENTE'!$A$6:$AU$981,7,FALSE)</f>
        <v>0</v>
      </c>
      <c r="F1250" s="97">
        <f>+VLOOKUP(D1250,'[1]PAP 2024 CORRIENTE'!$A$6:$AU$981,9,FALSE)</f>
        <v>0</v>
      </c>
      <c r="G1250" s="97" t="e">
        <f>+VLOOKUP(D1250,POA!$A$3:$AU$103,3,FALSE)</f>
        <v>#N/A</v>
      </c>
      <c r="H1250" s="94">
        <f>+VLOOKUP(D1250,'[1]PAP 2024 CORRIENTE'!$A$6:$AU$981,12,FALSE)</f>
        <v>0</v>
      </c>
      <c r="I1250" s="98">
        <f>+VLOOKUP(D1250,'[1]PAP 2024 CORRIENTE'!$A$6:$AU$981,15,FALSE)</f>
        <v>0</v>
      </c>
      <c r="J1250" s="94">
        <f>+VLOOKUP(D1250,'[1]PAP 2024 CORRIENTE'!$A$6:$AU$981,14,FALSE)</f>
        <v>0</v>
      </c>
      <c r="K1250" s="44"/>
      <c r="L1250" s="100"/>
      <c r="M1250" s="101"/>
      <c r="N1250" s="79"/>
      <c r="O1250" s="102"/>
    </row>
    <row r="1251" spans="1:15" s="20" customFormat="1" ht="15" customHeight="1">
      <c r="A1251" s="46"/>
      <c r="B1251" s="45"/>
      <c r="C1251" s="47"/>
      <c r="D1251" s="46"/>
      <c r="E1251" s="97">
        <f>+VLOOKUP(D1251,'[1]PAP 2024 CORRIENTE'!$A$6:$AU$981,7,FALSE)</f>
        <v>0</v>
      </c>
      <c r="F1251" s="97">
        <f>+VLOOKUP(D1251,'[1]PAP 2024 CORRIENTE'!$A$6:$AU$981,9,FALSE)</f>
        <v>0</v>
      </c>
      <c r="G1251" s="97" t="e">
        <f>+VLOOKUP(D1251,POA!$A$3:$AU$103,3,FALSE)</f>
        <v>#N/A</v>
      </c>
      <c r="H1251" s="94">
        <f>+VLOOKUP(D1251,'[1]PAP 2024 CORRIENTE'!$A$6:$AU$981,12,FALSE)</f>
        <v>0</v>
      </c>
      <c r="I1251" s="98">
        <f>+VLOOKUP(D1251,'[1]PAP 2024 CORRIENTE'!$A$6:$AU$981,15,FALSE)</f>
        <v>0</v>
      </c>
      <c r="J1251" s="94">
        <f>+VLOOKUP(D1251,'[1]PAP 2024 CORRIENTE'!$A$6:$AU$981,14,FALSE)</f>
        <v>0</v>
      </c>
      <c r="K1251" s="44"/>
      <c r="L1251" s="100"/>
      <c r="M1251" s="101"/>
      <c r="N1251" s="79"/>
      <c r="O1251" s="102"/>
    </row>
    <row r="1252" spans="1:15" s="20" customFormat="1" ht="15" customHeight="1">
      <c r="A1252" s="46"/>
      <c r="B1252" s="45"/>
      <c r="C1252" s="47"/>
      <c r="D1252" s="46"/>
      <c r="E1252" s="97">
        <f>+VLOOKUP(D1252,'[1]PAP 2024 CORRIENTE'!$A$6:$AU$981,7,FALSE)</f>
        <v>0</v>
      </c>
      <c r="F1252" s="97">
        <f>+VLOOKUP(D1252,'[1]PAP 2024 CORRIENTE'!$A$6:$AU$981,9,FALSE)</f>
        <v>0</v>
      </c>
      <c r="G1252" s="97" t="e">
        <f>+VLOOKUP(D1252,POA!$A$3:$AU$103,3,FALSE)</f>
        <v>#N/A</v>
      </c>
      <c r="H1252" s="94">
        <f>+VLOOKUP(D1252,'[1]PAP 2024 CORRIENTE'!$A$6:$AU$981,12,FALSE)</f>
        <v>0</v>
      </c>
      <c r="I1252" s="98">
        <f>+VLOOKUP(D1252,'[1]PAP 2024 CORRIENTE'!$A$6:$AU$981,15,FALSE)</f>
        <v>0</v>
      </c>
      <c r="J1252" s="94">
        <f>+VLOOKUP(D1252,'[1]PAP 2024 CORRIENTE'!$A$6:$AU$981,14,FALSE)</f>
        <v>0</v>
      </c>
      <c r="K1252" s="44"/>
      <c r="L1252" s="100"/>
      <c r="M1252" s="101"/>
      <c r="N1252" s="79"/>
      <c r="O1252" s="102"/>
    </row>
    <row r="1253" spans="1:15" s="20" customFormat="1" ht="15" customHeight="1">
      <c r="A1253" s="46"/>
      <c r="B1253" s="45"/>
      <c r="C1253" s="47"/>
      <c r="D1253" s="46"/>
      <c r="E1253" s="97">
        <f>+VLOOKUP(D1253,'[1]PAP 2024 CORRIENTE'!$A$6:$AU$981,7,FALSE)</f>
        <v>0</v>
      </c>
      <c r="F1253" s="97">
        <f>+VLOOKUP(D1253,'[1]PAP 2024 CORRIENTE'!$A$6:$AU$981,9,FALSE)</f>
        <v>0</v>
      </c>
      <c r="G1253" s="97" t="e">
        <f>+VLOOKUP(D1253,POA!$A$3:$AU$103,3,FALSE)</f>
        <v>#N/A</v>
      </c>
      <c r="H1253" s="94">
        <f>+VLOOKUP(D1253,'[1]PAP 2024 CORRIENTE'!$A$6:$AU$981,12,FALSE)</f>
        <v>0</v>
      </c>
      <c r="I1253" s="98">
        <f>+VLOOKUP(D1253,'[1]PAP 2024 CORRIENTE'!$A$6:$AU$981,15,FALSE)</f>
        <v>0</v>
      </c>
      <c r="J1253" s="94">
        <f>+VLOOKUP(D1253,'[1]PAP 2024 CORRIENTE'!$A$6:$AU$981,14,FALSE)</f>
        <v>0</v>
      </c>
      <c r="K1253" s="44"/>
      <c r="L1253" s="100"/>
      <c r="M1253" s="101"/>
      <c r="N1253" s="79"/>
      <c r="O1253" s="102"/>
    </row>
    <row r="1254" spans="1:15" s="20" customFormat="1" ht="15" customHeight="1">
      <c r="A1254" s="46"/>
      <c r="B1254" s="45"/>
      <c r="C1254" s="47"/>
      <c r="D1254" s="46"/>
      <c r="E1254" s="97">
        <f>+VLOOKUP(D1254,'[1]PAP 2024 CORRIENTE'!$A$6:$AU$981,7,FALSE)</f>
        <v>0</v>
      </c>
      <c r="F1254" s="97">
        <f>+VLOOKUP(D1254,'[1]PAP 2024 CORRIENTE'!$A$6:$AU$981,9,FALSE)</f>
        <v>0</v>
      </c>
      <c r="G1254" s="97" t="e">
        <f>+VLOOKUP(D1254,POA!$A$3:$AU$103,3,FALSE)</f>
        <v>#N/A</v>
      </c>
      <c r="H1254" s="94">
        <f>+VLOOKUP(D1254,'[1]PAP 2024 CORRIENTE'!$A$6:$AU$981,12,FALSE)</f>
        <v>0</v>
      </c>
      <c r="I1254" s="98">
        <f>+VLOOKUP(D1254,'[1]PAP 2024 CORRIENTE'!$A$6:$AU$981,15,FALSE)</f>
        <v>0</v>
      </c>
      <c r="J1254" s="94">
        <f>+VLOOKUP(D1254,'[1]PAP 2024 CORRIENTE'!$A$6:$AU$981,14,FALSE)</f>
        <v>0</v>
      </c>
      <c r="K1254" s="44"/>
      <c r="L1254" s="100"/>
      <c r="M1254" s="101"/>
      <c r="N1254" s="79"/>
      <c r="O1254" s="102"/>
    </row>
    <row r="1255" spans="1:15" s="20" customFormat="1" ht="15" customHeight="1">
      <c r="A1255" s="46"/>
      <c r="B1255" s="45"/>
      <c r="C1255" s="47"/>
      <c r="D1255" s="46"/>
      <c r="E1255" s="97">
        <f>+VLOOKUP(D1255,'[1]PAP 2024 CORRIENTE'!$A$6:$AU$981,7,FALSE)</f>
        <v>0</v>
      </c>
      <c r="F1255" s="97">
        <f>+VLOOKUP(D1255,'[1]PAP 2024 CORRIENTE'!$A$6:$AU$981,9,FALSE)</f>
        <v>0</v>
      </c>
      <c r="G1255" s="97" t="e">
        <f>+VLOOKUP(D1255,POA!$A$3:$AU$103,3,FALSE)</f>
        <v>#N/A</v>
      </c>
      <c r="H1255" s="94">
        <f>+VLOOKUP(D1255,'[1]PAP 2024 CORRIENTE'!$A$6:$AU$981,12,FALSE)</f>
        <v>0</v>
      </c>
      <c r="I1255" s="98">
        <f>+VLOOKUP(D1255,'[1]PAP 2024 CORRIENTE'!$A$6:$AU$981,15,FALSE)</f>
        <v>0</v>
      </c>
      <c r="J1255" s="94">
        <f>+VLOOKUP(D1255,'[1]PAP 2024 CORRIENTE'!$A$6:$AU$981,14,FALSE)</f>
        <v>0</v>
      </c>
      <c r="K1255" s="44"/>
      <c r="L1255" s="100"/>
      <c r="M1255" s="101"/>
      <c r="N1255" s="79"/>
      <c r="O1255" s="102"/>
    </row>
    <row r="1256" spans="1:15" s="20" customFormat="1" ht="15" customHeight="1">
      <c r="A1256" s="46"/>
      <c r="B1256" s="45"/>
      <c r="C1256" s="47"/>
      <c r="D1256" s="46"/>
      <c r="E1256" s="97">
        <f>+VLOOKUP(D1256,'[1]PAP 2024 CORRIENTE'!$A$6:$AU$981,7,FALSE)</f>
        <v>0</v>
      </c>
      <c r="F1256" s="97">
        <f>+VLOOKUP(D1256,'[1]PAP 2024 CORRIENTE'!$A$6:$AU$981,9,FALSE)</f>
        <v>0</v>
      </c>
      <c r="G1256" s="97" t="e">
        <f>+VLOOKUP(D1256,POA!$A$3:$AU$103,3,FALSE)</f>
        <v>#N/A</v>
      </c>
      <c r="H1256" s="94">
        <f>+VLOOKUP(D1256,'[1]PAP 2024 CORRIENTE'!$A$6:$AU$981,12,FALSE)</f>
        <v>0</v>
      </c>
      <c r="I1256" s="98">
        <f>+VLOOKUP(D1256,'[1]PAP 2024 CORRIENTE'!$A$6:$AU$981,15,FALSE)</f>
        <v>0</v>
      </c>
      <c r="J1256" s="94">
        <f>+VLOOKUP(D1256,'[1]PAP 2024 CORRIENTE'!$A$6:$AU$981,14,FALSE)</f>
        <v>0</v>
      </c>
      <c r="K1256" s="44"/>
      <c r="L1256" s="100"/>
      <c r="M1256" s="101"/>
      <c r="N1256" s="79"/>
      <c r="O1256" s="102"/>
    </row>
    <row r="1257" spans="1:15" s="20" customFormat="1" ht="15" customHeight="1">
      <c r="A1257" s="46"/>
      <c r="B1257" s="45"/>
      <c r="C1257" s="47"/>
      <c r="D1257" s="46"/>
      <c r="E1257" s="97">
        <f>+VLOOKUP(D1257,'[1]PAP 2024 CORRIENTE'!$A$6:$AU$981,7,FALSE)</f>
        <v>0</v>
      </c>
      <c r="F1257" s="97">
        <f>+VLOOKUP(D1257,'[1]PAP 2024 CORRIENTE'!$A$6:$AU$981,9,FALSE)</f>
        <v>0</v>
      </c>
      <c r="G1257" s="97" t="e">
        <f>+VLOOKUP(D1257,POA!$A$3:$AU$103,3,FALSE)</f>
        <v>#N/A</v>
      </c>
      <c r="H1257" s="94">
        <f>+VLOOKUP(D1257,'[1]PAP 2024 CORRIENTE'!$A$6:$AU$981,12,FALSE)</f>
        <v>0</v>
      </c>
      <c r="I1257" s="98">
        <f>+VLOOKUP(D1257,'[1]PAP 2024 CORRIENTE'!$A$6:$AU$981,15,FALSE)</f>
        <v>0</v>
      </c>
      <c r="J1257" s="94">
        <f>+VLOOKUP(D1257,'[1]PAP 2024 CORRIENTE'!$A$6:$AU$981,14,FALSE)</f>
        <v>0</v>
      </c>
      <c r="K1257" s="44"/>
      <c r="L1257" s="100"/>
      <c r="M1257" s="101"/>
      <c r="N1257" s="79"/>
      <c r="O1257" s="102"/>
    </row>
    <row r="1258" spans="1:15" s="20" customFormat="1" ht="15" customHeight="1">
      <c r="A1258" s="46"/>
      <c r="B1258" s="45"/>
      <c r="C1258" s="47"/>
      <c r="D1258" s="46"/>
      <c r="E1258" s="97">
        <f>+VLOOKUP(D1258,'[1]PAP 2024 CORRIENTE'!$A$6:$AU$981,7,FALSE)</f>
        <v>0</v>
      </c>
      <c r="F1258" s="97">
        <f>+VLOOKUP(D1258,'[1]PAP 2024 CORRIENTE'!$A$6:$AU$981,9,FALSE)</f>
        <v>0</v>
      </c>
      <c r="G1258" s="97" t="e">
        <f>+VLOOKUP(D1258,POA!$A$3:$AU$103,3,FALSE)</f>
        <v>#N/A</v>
      </c>
      <c r="H1258" s="94">
        <f>+VLOOKUP(D1258,'[1]PAP 2024 CORRIENTE'!$A$6:$AU$981,12,FALSE)</f>
        <v>0</v>
      </c>
      <c r="I1258" s="98">
        <f>+VLOOKUP(D1258,'[1]PAP 2024 CORRIENTE'!$A$6:$AU$981,15,FALSE)</f>
        <v>0</v>
      </c>
      <c r="J1258" s="94">
        <f>+VLOOKUP(D1258,'[1]PAP 2024 CORRIENTE'!$A$6:$AU$981,14,FALSE)</f>
        <v>0</v>
      </c>
      <c r="K1258" s="44"/>
      <c r="L1258" s="100"/>
      <c r="M1258" s="101"/>
      <c r="N1258" s="79"/>
      <c r="O1258" s="102"/>
    </row>
    <row r="1259" spans="1:15" s="20" customFormat="1" ht="15" customHeight="1">
      <c r="A1259" s="46"/>
      <c r="B1259" s="45"/>
      <c r="C1259" s="47"/>
      <c r="D1259" s="46"/>
      <c r="E1259" s="97">
        <f>+VLOOKUP(D1259,'[1]PAP 2024 CORRIENTE'!$A$6:$AU$981,7,FALSE)</f>
        <v>0</v>
      </c>
      <c r="F1259" s="97">
        <f>+VLOOKUP(D1259,'[1]PAP 2024 CORRIENTE'!$A$6:$AU$981,9,FALSE)</f>
        <v>0</v>
      </c>
      <c r="G1259" s="97" t="e">
        <f>+VLOOKUP(D1259,POA!$A$3:$AU$103,3,FALSE)</f>
        <v>#N/A</v>
      </c>
      <c r="H1259" s="94">
        <f>+VLOOKUP(D1259,'[1]PAP 2024 CORRIENTE'!$A$6:$AU$981,12,FALSE)</f>
        <v>0</v>
      </c>
      <c r="I1259" s="98">
        <f>+VLOOKUP(D1259,'[1]PAP 2024 CORRIENTE'!$A$6:$AU$981,15,FALSE)</f>
        <v>0</v>
      </c>
      <c r="J1259" s="94">
        <f>+VLOOKUP(D1259,'[1]PAP 2024 CORRIENTE'!$A$6:$AU$981,14,FALSE)</f>
        <v>0</v>
      </c>
      <c r="K1259" s="44"/>
      <c r="L1259" s="100"/>
      <c r="M1259" s="101"/>
      <c r="N1259" s="79"/>
      <c r="O1259" s="102"/>
    </row>
    <row r="1260" spans="1:15" s="20" customFormat="1" ht="15" customHeight="1">
      <c r="A1260" s="46"/>
      <c r="B1260" s="45"/>
      <c r="C1260" s="47"/>
      <c r="D1260" s="46"/>
      <c r="E1260" s="97">
        <f>+VLOOKUP(D1260,'[1]PAP 2024 CORRIENTE'!$A$6:$AU$981,7,FALSE)</f>
        <v>0</v>
      </c>
      <c r="F1260" s="97">
        <f>+VLOOKUP(D1260,'[1]PAP 2024 CORRIENTE'!$A$6:$AU$981,9,FALSE)</f>
        <v>0</v>
      </c>
      <c r="G1260" s="97" t="e">
        <f>+VLOOKUP(D1260,POA!$A$3:$AU$103,3,FALSE)</f>
        <v>#N/A</v>
      </c>
      <c r="H1260" s="94">
        <f>+VLOOKUP(D1260,'[1]PAP 2024 CORRIENTE'!$A$6:$AU$981,12,FALSE)</f>
        <v>0</v>
      </c>
      <c r="I1260" s="98">
        <f>+VLOOKUP(D1260,'[1]PAP 2024 CORRIENTE'!$A$6:$AU$981,15,FALSE)</f>
        <v>0</v>
      </c>
      <c r="J1260" s="94">
        <f>+VLOOKUP(D1260,'[1]PAP 2024 CORRIENTE'!$A$6:$AU$981,14,FALSE)</f>
        <v>0</v>
      </c>
      <c r="K1260" s="44"/>
      <c r="L1260" s="100"/>
      <c r="M1260" s="101"/>
      <c r="N1260" s="79"/>
      <c r="O1260" s="102"/>
    </row>
    <row r="1261" spans="1:15" s="20" customFormat="1" ht="15" customHeight="1">
      <c r="A1261" s="46"/>
      <c r="B1261" s="45"/>
      <c r="C1261" s="47"/>
      <c r="D1261" s="46"/>
      <c r="E1261" s="97">
        <f>+VLOOKUP(D1261,'[1]PAP 2024 CORRIENTE'!$A$6:$AU$981,7,FALSE)</f>
        <v>0</v>
      </c>
      <c r="F1261" s="97">
        <f>+VLOOKUP(D1261,'[1]PAP 2024 CORRIENTE'!$A$6:$AU$981,9,FALSE)</f>
        <v>0</v>
      </c>
      <c r="G1261" s="97" t="e">
        <f>+VLOOKUP(D1261,POA!$A$3:$AU$103,3,FALSE)</f>
        <v>#N/A</v>
      </c>
      <c r="H1261" s="94">
        <f>+VLOOKUP(D1261,'[1]PAP 2024 CORRIENTE'!$A$6:$AU$981,12,FALSE)</f>
        <v>0</v>
      </c>
      <c r="I1261" s="98">
        <f>+VLOOKUP(D1261,'[1]PAP 2024 CORRIENTE'!$A$6:$AU$981,15,FALSE)</f>
        <v>0</v>
      </c>
      <c r="J1261" s="94">
        <f>+VLOOKUP(D1261,'[1]PAP 2024 CORRIENTE'!$A$6:$AU$981,14,FALSE)</f>
        <v>0</v>
      </c>
      <c r="K1261" s="44"/>
      <c r="L1261" s="100"/>
      <c r="M1261" s="101"/>
      <c r="N1261" s="79"/>
      <c r="O1261" s="102"/>
    </row>
    <row r="1262" spans="1:15" s="20" customFormat="1" ht="15" customHeight="1">
      <c r="A1262" s="46"/>
      <c r="B1262" s="45"/>
      <c r="C1262" s="47"/>
      <c r="D1262" s="46"/>
      <c r="E1262" s="97">
        <f>+VLOOKUP(D1262,'[1]PAP 2024 CORRIENTE'!$A$6:$AU$981,7,FALSE)</f>
        <v>0</v>
      </c>
      <c r="F1262" s="97">
        <f>+VLOOKUP(D1262,'[1]PAP 2024 CORRIENTE'!$A$6:$AU$981,9,FALSE)</f>
        <v>0</v>
      </c>
      <c r="G1262" s="97" t="e">
        <f>+VLOOKUP(D1262,POA!$A$3:$AU$103,3,FALSE)</f>
        <v>#N/A</v>
      </c>
      <c r="H1262" s="94">
        <f>+VLOOKUP(D1262,'[1]PAP 2024 CORRIENTE'!$A$6:$AU$981,12,FALSE)</f>
        <v>0</v>
      </c>
      <c r="I1262" s="98">
        <f>+VLOOKUP(D1262,'[1]PAP 2024 CORRIENTE'!$A$6:$AU$981,15,FALSE)</f>
        <v>0</v>
      </c>
      <c r="J1262" s="94">
        <f>+VLOOKUP(D1262,'[1]PAP 2024 CORRIENTE'!$A$6:$AU$981,14,FALSE)</f>
        <v>0</v>
      </c>
      <c r="K1262" s="44"/>
      <c r="L1262" s="100"/>
      <c r="M1262" s="101"/>
      <c r="N1262" s="79"/>
      <c r="O1262" s="102"/>
    </row>
    <row r="1263" spans="1:15" s="20" customFormat="1" ht="15" customHeight="1">
      <c r="A1263" s="46"/>
      <c r="B1263" s="45"/>
      <c r="C1263" s="47"/>
      <c r="D1263" s="46"/>
      <c r="E1263" s="97">
        <f>+VLOOKUP(D1263,'[1]PAP 2024 CORRIENTE'!$A$6:$AU$981,7,FALSE)</f>
        <v>0</v>
      </c>
      <c r="F1263" s="97">
        <f>+VLOOKUP(D1263,'[1]PAP 2024 CORRIENTE'!$A$6:$AU$981,9,FALSE)</f>
        <v>0</v>
      </c>
      <c r="G1263" s="97" t="e">
        <f>+VLOOKUP(D1263,POA!$A$3:$AU$103,3,FALSE)</f>
        <v>#N/A</v>
      </c>
      <c r="H1263" s="94">
        <f>+VLOOKUP(D1263,'[1]PAP 2024 CORRIENTE'!$A$6:$AU$981,12,FALSE)</f>
        <v>0</v>
      </c>
      <c r="I1263" s="98">
        <f>+VLOOKUP(D1263,'[1]PAP 2024 CORRIENTE'!$A$6:$AU$981,15,FALSE)</f>
        <v>0</v>
      </c>
      <c r="J1263" s="94">
        <f>+VLOOKUP(D1263,'[1]PAP 2024 CORRIENTE'!$A$6:$AU$981,14,FALSE)</f>
        <v>0</v>
      </c>
      <c r="K1263" s="44"/>
      <c r="L1263" s="100"/>
      <c r="M1263" s="101"/>
      <c r="N1263" s="79"/>
      <c r="O1263" s="102"/>
    </row>
    <row r="1264" spans="1:15" s="20" customFormat="1" ht="15" customHeight="1">
      <c r="A1264" s="46"/>
      <c r="B1264" s="45"/>
      <c r="C1264" s="47"/>
      <c r="D1264" s="46"/>
      <c r="E1264" s="97">
        <f>+VLOOKUP(D1264,'[1]PAP 2024 CORRIENTE'!$A$6:$AU$981,7,FALSE)</f>
        <v>0</v>
      </c>
      <c r="F1264" s="97">
        <f>+VLOOKUP(D1264,'[1]PAP 2024 CORRIENTE'!$A$6:$AU$981,9,FALSE)</f>
        <v>0</v>
      </c>
      <c r="G1264" s="97" t="e">
        <f>+VLOOKUP(D1264,POA!$A$3:$AU$103,3,FALSE)</f>
        <v>#N/A</v>
      </c>
      <c r="H1264" s="94">
        <f>+VLOOKUP(D1264,'[1]PAP 2024 CORRIENTE'!$A$6:$AU$981,12,FALSE)</f>
        <v>0</v>
      </c>
      <c r="I1264" s="98">
        <f>+VLOOKUP(D1264,'[1]PAP 2024 CORRIENTE'!$A$6:$AU$981,15,FALSE)</f>
        <v>0</v>
      </c>
      <c r="J1264" s="94">
        <f>+VLOOKUP(D1264,'[1]PAP 2024 CORRIENTE'!$A$6:$AU$981,14,FALSE)</f>
        <v>0</v>
      </c>
      <c r="K1264" s="44"/>
      <c r="L1264" s="100"/>
      <c r="M1264" s="101"/>
      <c r="N1264" s="79"/>
      <c r="O1264" s="102"/>
    </row>
    <row r="1265" spans="1:15" s="20" customFormat="1" ht="15" customHeight="1">
      <c r="A1265" s="46"/>
      <c r="B1265" s="45"/>
      <c r="C1265" s="47"/>
      <c r="D1265" s="46"/>
      <c r="E1265" s="97">
        <f>+VLOOKUP(D1265,'[1]PAP 2024 CORRIENTE'!$A$6:$AU$981,7,FALSE)</f>
        <v>0</v>
      </c>
      <c r="F1265" s="97">
        <f>+VLOOKUP(D1265,'[1]PAP 2024 CORRIENTE'!$A$6:$AU$981,9,FALSE)</f>
        <v>0</v>
      </c>
      <c r="G1265" s="97" t="e">
        <f>+VLOOKUP(D1265,POA!$A$3:$AU$103,3,FALSE)</f>
        <v>#N/A</v>
      </c>
      <c r="H1265" s="94">
        <f>+VLOOKUP(D1265,'[1]PAP 2024 CORRIENTE'!$A$6:$AU$981,12,FALSE)</f>
        <v>0</v>
      </c>
      <c r="I1265" s="98">
        <f>+VLOOKUP(D1265,'[1]PAP 2024 CORRIENTE'!$A$6:$AU$981,15,FALSE)</f>
        <v>0</v>
      </c>
      <c r="J1265" s="94">
        <f>+VLOOKUP(D1265,'[1]PAP 2024 CORRIENTE'!$A$6:$AU$981,14,FALSE)</f>
        <v>0</v>
      </c>
      <c r="K1265" s="44"/>
      <c r="L1265" s="100"/>
      <c r="M1265" s="101"/>
      <c r="N1265" s="79"/>
      <c r="O1265" s="102"/>
    </row>
    <row r="1266" spans="1:15" s="20" customFormat="1" ht="15" customHeight="1">
      <c r="A1266" s="46"/>
      <c r="B1266" s="45"/>
      <c r="C1266" s="47"/>
      <c r="D1266" s="46"/>
      <c r="E1266" s="97">
        <f>+VLOOKUP(D1266,'[1]PAP 2024 CORRIENTE'!$A$6:$AU$981,7,FALSE)</f>
        <v>0</v>
      </c>
      <c r="F1266" s="97">
        <f>+VLOOKUP(D1266,'[1]PAP 2024 CORRIENTE'!$A$6:$AU$981,9,FALSE)</f>
        <v>0</v>
      </c>
      <c r="G1266" s="97" t="e">
        <f>+VLOOKUP(D1266,POA!$A$3:$AU$103,3,FALSE)</f>
        <v>#N/A</v>
      </c>
      <c r="H1266" s="94">
        <f>+VLOOKUP(D1266,'[1]PAP 2024 CORRIENTE'!$A$6:$AU$981,12,FALSE)</f>
        <v>0</v>
      </c>
      <c r="I1266" s="98">
        <f>+VLOOKUP(D1266,'[1]PAP 2024 CORRIENTE'!$A$6:$AU$981,15,FALSE)</f>
        <v>0</v>
      </c>
      <c r="J1266" s="94">
        <f>+VLOOKUP(D1266,'[1]PAP 2024 CORRIENTE'!$A$6:$AU$981,14,FALSE)</f>
        <v>0</v>
      </c>
      <c r="K1266" s="44"/>
      <c r="L1266" s="100"/>
      <c r="M1266" s="101"/>
      <c r="N1266" s="79"/>
      <c r="O1266" s="102"/>
    </row>
    <row r="1267" spans="1:15" s="20" customFormat="1" ht="15" customHeight="1">
      <c r="A1267" s="46"/>
      <c r="B1267" s="45"/>
      <c r="C1267" s="47"/>
      <c r="D1267" s="46"/>
      <c r="E1267" s="97">
        <f>+VLOOKUP(D1267,'[1]PAP 2024 CORRIENTE'!$A$6:$AU$981,7,FALSE)</f>
        <v>0</v>
      </c>
      <c r="F1267" s="97">
        <f>+VLOOKUP(D1267,'[1]PAP 2024 CORRIENTE'!$A$6:$AU$981,9,FALSE)</f>
        <v>0</v>
      </c>
      <c r="G1267" s="97" t="e">
        <f>+VLOOKUP(D1267,POA!$A$3:$AU$103,3,FALSE)</f>
        <v>#N/A</v>
      </c>
      <c r="H1267" s="94">
        <f>+VLOOKUP(D1267,'[1]PAP 2024 CORRIENTE'!$A$6:$AU$981,12,FALSE)</f>
        <v>0</v>
      </c>
      <c r="I1267" s="98">
        <f>+VLOOKUP(D1267,'[1]PAP 2024 CORRIENTE'!$A$6:$AU$981,15,FALSE)</f>
        <v>0</v>
      </c>
      <c r="J1267" s="94">
        <f>+VLOOKUP(D1267,'[1]PAP 2024 CORRIENTE'!$A$6:$AU$981,14,FALSE)</f>
        <v>0</v>
      </c>
      <c r="K1267" s="44"/>
      <c r="L1267" s="100"/>
      <c r="M1267" s="101"/>
      <c r="N1267" s="79"/>
      <c r="O1267" s="102"/>
    </row>
    <row r="1268" spans="1:15" s="20" customFormat="1" ht="15" customHeight="1">
      <c r="A1268" s="46"/>
      <c r="B1268" s="45"/>
      <c r="C1268" s="47"/>
      <c r="D1268" s="46"/>
      <c r="E1268" s="97">
        <f>+VLOOKUP(D1268,'[1]PAP 2024 CORRIENTE'!$A$6:$AU$981,7,FALSE)</f>
        <v>0</v>
      </c>
      <c r="F1268" s="97">
        <f>+VLOOKUP(D1268,'[1]PAP 2024 CORRIENTE'!$A$6:$AU$981,9,FALSE)</f>
        <v>0</v>
      </c>
      <c r="G1268" s="97" t="e">
        <f>+VLOOKUP(D1268,POA!$A$3:$AU$103,3,FALSE)</f>
        <v>#N/A</v>
      </c>
      <c r="H1268" s="94">
        <f>+VLOOKUP(D1268,'[1]PAP 2024 CORRIENTE'!$A$6:$AU$981,12,FALSE)</f>
        <v>0</v>
      </c>
      <c r="I1268" s="98">
        <f>+VLOOKUP(D1268,'[1]PAP 2024 CORRIENTE'!$A$6:$AU$981,15,FALSE)</f>
        <v>0</v>
      </c>
      <c r="J1268" s="94">
        <f>+VLOOKUP(D1268,'[1]PAP 2024 CORRIENTE'!$A$6:$AU$981,14,FALSE)</f>
        <v>0</v>
      </c>
      <c r="K1268" s="44"/>
      <c r="L1268" s="100"/>
      <c r="M1268" s="101"/>
      <c r="N1268" s="79"/>
      <c r="O1268" s="102"/>
    </row>
    <row r="1269" spans="1:15" s="20" customFormat="1" ht="15" customHeight="1">
      <c r="A1269" s="46"/>
      <c r="B1269" s="45"/>
      <c r="C1269" s="47"/>
      <c r="D1269" s="46"/>
      <c r="E1269" s="97">
        <f>+VLOOKUP(D1269,'[1]PAP 2024 CORRIENTE'!$A$6:$AU$981,7,FALSE)</f>
        <v>0</v>
      </c>
      <c r="F1269" s="97">
        <f>+VLOOKUP(D1269,'[1]PAP 2024 CORRIENTE'!$A$6:$AU$981,9,FALSE)</f>
        <v>0</v>
      </c>
      <c r="G1269" s="97" t="e">
        <f>+VLOOKUP(D1269,POA!$A$3:$AU$103,3,FALSE)</f>
        <v>#N/A</v>
      </c>
      <c r="H1269" s="94">
        <f>+VLOOKUP(D1269,'[1]PAP 2024 CORRIENTE'!$A$6:$AU$981,12,FALSE)</f>
        <v>0</v>
      </c>
      <c r="I1269" s="98">
        <f>+VLOOKUP(D1269,'[1]PAP 2024 CORRIENTE'!$A$6:$AU$981,15,FALSE)</f>
        <v>0</v>
      </c>
      <c r="J1269" s="94">
        <f>+VLOOKUP(D1269,'[1]PAP 2024 CORRIENTE'!$A$6:$AU$981,14,FALSE)</f>
        <v>0</v>
      </c>
      <c r="K1269" s="44"/>
      <c r="L1269" s="100"/>
      <c r="M1269" s="101"/>
      <c r="N1269" s="79"/>
      <c r="O1269" s="102"/>
    </row>
    <row r="1270" spans="1:15" s="20" customFormat="1" ht="15" customHeight="1">
      <c r="A1270" s="46"/>
      <c r="B1270" s="45"/>
      <c r="C1270" s="47"/>
      <c r="D1270" s="46"/>
      <c r="E1270" s="97">
        <f>+VLOOKUP(D1270,'[1]PAP 2024 CORRIENTE'!$A$6:$AU$981,7,FALSE)</f>
        <v>0</v>
      </c>
      <c r="F1270" s="97">
        <f>+VLOOKUP(D1270,'[1]PAP 2024 CORRIENTE'!$A$6:$AU$981,9,FALSE)</f>
        <v>0</v>
      </c>
      <c r="G1270" s="97" t="e">
        <f>+VLOOKUP(D1270,POA!$A$3:$AU$103,3,FALSE)</f>
        <v>#N/A</v>
      </c>
      <c r="H1270" s="94">
        <f>+VLOOKUP(D1270,'[1]PAP 2024 CORRIENTE'!$A$6:$AU$981,12,FALSE)</f>
        <v>0</v>
      </c>
      <c r="I1270" s="98">
        <f>+VLOOKUP(D1270,'[1]PAP 2024 CORRIENTE'!$A$6:$AU$981,15,FALSE)</f>
        <v>0</v>
      </c>
      <c r="J1270" s="94">
        <f>+VLOOKUP(D1270,'[1]PAP 2024 CORRIENTE'!$A$6:$AU$981,14,FALSE)</f>
        <v>0</v>
      </c>
      <c r="K1270" s="44"/>
      <c r="L1270" s="100"/>
      <c r="M1270" s="101"/>
      <c r="N1270" s="79"/>
      <c r="O1270" s="102"/>
    </row>
    <row r="1271" spans="1:15" s="20" customFormat="1" ht="15" customHeight="1">
      <c r="A1271" s="46"/>
      <c r="B1271" s="45"/>
      <c r="C1271" s="47"/>
      <c r="D1271" s="46"/>
      <c r="E1271" s="97">
        <f>+VLOOKUP(D1271,'[1]PAP 2024 CORRIENTE'!$A$6:$AU$981,7,FALSE)</f>
        <v>0</v>
      </c>
      <c r="F1271" s="97">
        <f>+VLOOKUP(D1271,'[1]PAP 2024 CORRIENTE'!$A$6:$AU$981,9,FALSE)</f>
        <v>0</v>
      </c>
      <c r="G1271" s="97" t="e">
        <f>+VLOOKUP(D1271,POA!$A$3:$AU$103,3,FALSE)</f>
        <v>#N/A</v>
      </c>
      <c r="H1271" s="94">
        <f>+VLOOKUP(D1271,'[1]PAP 2024 CORRIENTE'!$A$6:$AU$981,12,FALSE)</f>
        <v>0</v>
      </c>
      <c r="I1271" s="98">
        <f>+VLOOKUP(D1271,'[1]PAP 2024 CORRIENTE'!$A$6:$AU$981,15,FALSE)</f>
        <v>0</v>
      </c>
      <c r="J1271" s="94">
        <f>+VLOOKUP(D1271,'[1]PAP 2024 CORRIENTE'!$A$6:$AU$981,14,FALSE)</f>
        <v>0</v>
      </c>
      <c r="K1271" s="44"/>
      <c r="L1271" s="100"/>
      <c r="M1271" s="101"/>
      <c r="N1271" s="79"/>
      <c r="O1271" s="102"/>
    </row>
    <row r="1272" spans="1:15" s="20" customFormat="1" ht="15" customHeight="1">
      <c r="A1272" s="46"/>
      <c r="B1272" s="45"/>
      <c r="C1272" s="47"/>
      <c r="D1272" s="46"/>
      <c r="E1272" s="97">
        <f>+VLOOKUP(D1272,'[1]PAP 2024 CORRIENTE'!$A$6:$AU$981,7,FALSE)</f>
        <v>0</v>
      </c>
      <c r="F1272" s="97">
        <f>+VLOOKUP(D1272,'[1]PAP 2024 CORRIENTE'!$A$6:$AU$981,9,FALSE)</f>
        <v>0</v>
      </c>
      <c r="G1272" s="97" t="e">
        <f>+VLOOKUP(D1272,POA!$A$3:$AU$103,3,FALSE)</f>
        <v>#N/A</v>
      </c>
      <c r="H1272" s="94">
        <f>+VLOOKUP(D1272,'[1]PAP 2024 CORRIENTE'!$A$6:$AU$981,12,FALSE)</f>
        <v>0</v>
      </c>
      <c r="I1272" s="98">
        <f>+VLOOKUP(D1272,'[1]PAP 2024 CORRIENTE'!$A$6:$AU$981,15,FALSE)</f>
        <v>0</v>
      </c>
      <c r="J1272" s="94">
        <f>+VLOOKUP(D1272,'[1]PAP 2024 CORRIENTE'!$A$6:$AU$981,14,FALSE)</f>
        <v>0</v>
      </c>
      <c r="K1272" s="44"/>
      <c r="L1272" s="100"/>
      <c r="M1272" s="101"/>
      <c r="N1272" s="79"/>
      <c r="O1272" s="102"/>
    </row>
    <row r="1273" spans="1:15" s="20" customFormat="1" ht="15" customHeight="1">
      <c r="A1273" s="46"/>
      <c r="B1273" s="45"/>
      <c r="C1273" s="47"/>
      <c r="D1273" s="46"/>
      <c r="E1273" s="97">
        <f>+VLOOKUP(D1273,'[1]PAP 2024 CORRIENTE'!$A$6:$AU$981,7,FALSE)</f>
        <v>0</v>
      </c>
      <c r="F1273" s="97">
        <f>+VLOOKUP(D1273,'[1]PAP 2024 CORRIENTE'!$A$6:$AU$981,9,FALSE)</f>
        <v>0</v>
      </c>
      <c r="G1273" s="97" t="e">
        <f>+VLOOKUP(D1273,POA!$A$3:$AU$103,3,FALSE)</f>
        <v>#N/A</v>
      </c>
      <c r="H1273" s="94">
        <f>+VLOOKUP(D1273,'[1]PAP 2024 CORRIENTE'!$A$6:$AU$981,12,FALSE)</f>
        <v>0</v>
      </c>
      <c r="I1273" s="98">
        <f>+VLOOKUP(D1273,'[1]PAP 2024 CORRIENTE'!$A$6:$AU$981,15,FALSE)</f>
        <v>0</v>
      </c>
      <c r="J1273" s="94">
        <f>+VLOOKUP(D1273,'[1]PAP 2024 CORRIENTE'!$A$6:$AU$981,14,FALSE)</f>
        <v>0</v>
      </c>
      <c r="K1273" s="44"/>
      <c r="L1273" s="100"/>
      <c r="M1273" s="101"/>
      <c r="N1273" s="79"/>
      <c r="O1273" s="102"/>
    </row>
    <row r="1274" spans="1:15" s="20" customFormat="1" ht="15" customHeight="1">
      <c r="A1274" s="46"/>
      <c r="B1274" s="45"/>
      <c r="C1274" s="47"/>
      <c r="D1274" s="46"/>
      <c r="E1274" s="97">
        <f>+VLOOKUP(D1274,'[1]PAP 2024 CORRIENTE'!$A$6:$AU$981,7,FALSE)</f>
        <v>0</v>
      </c>
      <c r="F1274" s="97">
        <f>+VLOOKUP(D1274,'[1]PAP 2024 CORRIENTE'!$A$6:$AU$981,9,FALSE)</f>
        <v>0</v>
      </c>
      <c r="G1274" s="97" t="e">
        <f>+VLOOKUP(D1274,POA!$A$3:$AU$103,3,FALSE)</f>
        <v>#N/A</v>
      </c>
      <c r="H1274" s="94">
        <f>+VLOOKUP(D1274,'[1]PAP 2024 CORRIENTE'!$A$6:$AU$981,12,FALSE)</f>
        <v>0</v>
      </c>
      <c r="I1274" s="98">
        <f>+VLOOKUP(D1274,'[1]PAP 2024 CORRIENTE'!$A$6:$AU$981,15,FALSE)</f>
        <v>0</v>
      </c>
      <c r="J1274" s="94">
        <f>+VLOOKUP(D1274,'[1]PAP 2024 CORRIENTE'!$A$6:$AU$981,14,FALSE)</f>
        <v>0</v>
      </c>
      <c r="K1274" s="44"/>
      <c r="L1274" s="100"/>
      <c r="M1274" s="101"/>
      <c r="N1274" s="79"/>
      <c r="O1274" s="102"/>
    </row>
    <row r="1275" spans="1:15" s="20" customFormat="1" ht="15" customHeight="1">
      <c r="A1275" s="46"/>
      <c r="B1275" s="45"/>
      <c r="C1275" s="47"/>
      <c r="D1275" s="46"/>
      <c r="E1275" s="97">
        <f>+VLOOKUP(D1275,'[1]PAP 2024 CORRIENTE'!$A$6:$AU$981,7,FALSE)</f>
        <v>0</v>
      </c>
      <c r="F1275" s="97">
        <f>+VLOOKUP(D1275,'[1]PAP 2024 CORRIENTE'!$A$6:$AU$981,9,FALSE)</f>
        <v>0</v>
      </c>
      <c r="G1275" s="97" t="e">
        <f>+VLOOKUP(D1275,POA!$A$3:$AU$103,3,FALSE)</f>
        <v>#N/A</v>
      </c>
      <c r="H1275" s="94">
        <f>+VLOOKUP(D1275,'[1]PAP 2024 CORRIENTE'!$A$6:$AU$981,12,FALSE)</f>
        <v>0</v>
      </c>
      <c r="I1275" s="98">
        <f>+VLOOKUP(D1275,'[1]PAP 2024 CORRIENTE'!$A$6:$AU$981,15,FALSE)</f>
        <v>0</v>
      </c>
      <c r="J1275" s="94">
        <f>+VLOOKUP(D1275,'[1]PAP 2024 CORRIENTE'!$A$6:$AU$981,14,FALSE)</f>
        <v>0</v>
      </c>
      <c r="K1275" s="44"/>
      <c r="L1275" s="100"/>
      <c r="M1275" s="101"/>
      <c r="N1275" s="79"/>
      <c r="O1275" s="102"/>
    </row>
    <row r="1276" spans="1:15" s="20" customFormat="1" ht="15" customHeight="1">
      <c r="A1276" s="46"/>
      <c r="B1276" s="45"/>
      <c r="C1276" s="47"/>
      <c r="D1276" s="46"/>
      <c r="E1276" s="97">
        <f>+VLOOKUP(D1276,'[1]PAP 2024 CORRIENTE'!$A$6:$AU$981,7,FALSE)</f>
        <v>0</v>
      </c>
      <c r="F1276" s="97">
        <f>+VLOOKUP(D1276,'[1]PAP 2024 CORRIENTE'!$A$6:$AU$981,9,FALSE)</f>
        <v>0</v>
      </c>
      <c r="G1276" s="97" t="e">
        <f>+VLOOKUP(D1276,POA!$A$3:$AU$103,3,FALSE)</f>
        <v>#N/A</v>
      </c>
      <c r="H1276" s="94">
        <f>+VLOOKUP(D1276,'[1]PAP 2024 CORRIENTE'!$A$6:$AU$981,12,FALSE)</f>
        <v>0</v>
      </c>
      <c r="I1276" s="98">
        <f>+VLOOKUP(D1276,'[1]PAP 2024 CORRIENTE'!$A$6:$AU$981,15,FALSE)</f>
        <v>0</v>
      </c>
      <c r="J1276" s="94">
        <f>+VLOOKUP(D1276,'[1]PAP 2024 CORRIENTE'!$A$6:$AU$981,14,FALSE)</f>
        <v>0</v>
      </c>
      <c r="K1276" s="44"/>
      <c r="L1276" s="100"/>
      <c r="M1276" s="101"/>
      <c r="N1276" s="79"/>
      <c r="O1276" s="102"/>
    </row>
    <row r="1277" spans="1:15" s="20" customFormat="1" ht="15" customHeight="1">
      <c r="A1277" s="46"/>
      <c r="B1277" s="45"/>
      <c r="C1277" s="47"/>
      <c r="D1277" s="46"/>
      <c r="E1277" s="97">
        <f>+VLOOKUP(D1277,'[1]PAP 2024 CORRIENTE'!$A$6:$AU$981,7,FALSE)</f>
        <v>0</v>
      </c>
      <c r="F1277" s="97">
        <f>+VLOOKUP(D1277,'[1]PAP 2024 CORRIENTE'!$A$6:$AU$981,9,FALSE)</f>
        <v>0</v>
      </c>
      <c r="G1277" s="97" t="e">
        <f>+VLOOKUP(D1277,POA!$A$3:$AU$103,3,FALSE)</f>
        <v>#N/A</v>
      </c>
      <c r="H1277" s="94">
        <f>+VLOOKUP(D1277,'[1]PAP 2024 CORRIENTE'!$A$6:$AU$981,12,FALSE)</f>
        <v>0</v>
      </c>
      <c r="I1277" s="98">
        <f>+VLOOKUP(D1277,'[1]PAP 2024 CORRIENTE'!$A$6:$AU$981,15,FALSE)</f>
        <v>0</v>
      </c>
      <c r="J1277" s="94">
        <f>+VLOOKUP(D1277,'[1]PAP 2024 CORRIENTE'!$A$6:$AU$981,14,FALSE)</f>
        <v>0</v>
      </c>
      <c r="K1277" s="44"/>
      <c r="L1277" s="100"/>
      <c r="M1277" s="101"/>
      <c r="N1277" s="79"/>
      <c r="O1277" s="102"/>
    </row>
    <row r="1278" spans="1:15" s="20" customFormat="1" ht="15" customHeight="1">
      <c r="A1278" s="46"/>
      <c r="B1278" s="45"/>
      <c r="C1278" s="47"/>
      <c r="D1278" s="46"/>
      <c r="E1278" s="97">
        <f>+VLOOKUP(D1278,'[1]PAP 2024 CORRIENTE'!$A$6:$AU$981,7,FALSE)</f>
        <v>0</v>
      </c>
      <c r="F1278" s="97">
        <f>+VLOOKUP(D1278,'[1]PAP 2024 CORRIENTE'!$A$6:$AU$981,9,FALSE)</f>
        <v>0</v>
      </c>
      <c r="G1278" s="97" t="e">
        <f>+VLOOKUP(D1278,POA!$A$3:$AU$103,3,FALSE)</f>
        <v>#N/A</v>
      </c>
      <c r="H1278" s="94">
        <f>+VLOOKUP(D1278,'[1]PAP 2024 CORRIENTE'!$A$6:$AU$981,12,FALSE)</f>
        <v>0</v>
      </c>
      <c r="I1278" s="98">
        <f>+VLOOKUP(D1278,'[1]PAP 2024 CORRIENTE'!$A$6:$AU$981,15,FALSE)</f>
        <v>0</v>
      </c>
      <c r="J1278" s="94">
        <f>+VLOOKUP(D1278,'[1]PAP 2024 CORRIENTE'!$A$6:$AU$981,14,FALSE)</f>
        <v>0</v>
      </c>
      <c r="K1278" s="44"/>
      <c r="L1278" s="100"/>
      <c r="M1278" s="101"/>
      <c r="N1278" s="79"/>
      <c r="O1278" s="102"/>
    </row>
    <row r="1279" spans="1:15" s="20" customFormat="1" ht="15" customHeight="1">
      <c r="A1279" s="46"/>
      <c r="B1279" s="45"/>
      <c r="C1279" s="47"/>
      <c r="D1279" s="46"/>
      <c r="E1279" s="97">
        <f>+VLOOKUP(D1279,'[1]PAP 2024 CORRIENTE'!$A$6:$AU$981,7,FALSE)</f>
        <v>0</v>
      </c>
      <c r="F1279" s="97">
        <f>+VLOOKUP(D1279,'[1]PAP 2024 CORRIENTE'!$A$6:$AU$981,9,FALSE)</f>
        <v>0</v>
      </c>
      <c r="G1279" s="97" t="e">
        <f>+VLOOKUP(D1279,POA!$A$3:$AU$103,3,FALSE)</f>
        <v>#N/A</v>
      </c>
      <c r="H1279" s="94">
        <f>+VLOOKUP(D1279,'[1]PAP 2024 CORRIENTE'!$A$6:$AU$981,12,FALSE)</f>
        <v>0</v>
      </c>
      <c r="I1279" s="98">
        <f>+VLOOKUP(D1279,'[1]PAP 2024 CORRIENTE'!$A$6:$AU$981,15,FALSE)</f>
        <v>0</v>
      </c>
      <c r="J1279" s="94">
        <f>+VLOOKUP(D1279,'[1]PAP 2024 CORRIENTE'!$A$6:$AU$981,14,FALSE)</f>
        <v>0</v>
      </c>
      <c r="K1279" s="44"/>
      <c r="L1279" s="100"/>
      <c r="M1279" s="101"/>
      <c r="N1279" s="79"/>
      <c r="O1279" s="102"/>
    </row>
    <row r="1280" spans="1:15" s="20" customFormat="1" ht="15" customHeight="1">
      <c r="A1280" s="46"/>
      <c r="B1280" s="45"/>
      <c r="C1280" s="47"/>
      <c r="D1280" s="46"/>
      <c r="E1280" s="97">
        <f>+VLOOKUP(D1280,'[1]PAP 2024 CORRIENTE'!$A$6:$AU$981,7,FALSE)</f>
        <v>0</v>
      </c>
      <c r="F1280" s="97">
        <f>+VLOOKUP(D1280,'[1]PAP 2024 CORRIENTE'!$A$6:$AU$981,9,FALSE)</f>
        <v>0</v>
      </c>
      <c r="G1280" s="97" t="e">
        <f>+VLOOKUP(D1280,POA!$A$3:$AU$103,3,FALSE)</f>
        <v>#N/A</v>
      </c>
      <c r="H1280" s="94">
        <f>+VLOOKUP(D1280,'[1]PAP 2024 CORRIENTE'!$A$6:$AU$981,12,FALSE)</f>
        <v>0</v>
      </c>
      <c r="I1280" s="98">
        <f>+VLOOKUP(D1280,'[1]PAP 2024 CORRIENTE'!$A$6:$AU$981,15,FALSE)</f>
        <v>0</v>
      </c>
      <c r="J1280" s="94">
        <f>+VLOOKUP(D1280,'[1]PAP 2024 CORRIENTE'!$A$6:$AU$981,14,FALSE)</f>
        <v>0</v>
      </c>
      <c r="K1280" s="44"/>
      <c r="L1280" s="100"/>
      <c r="M1280" s="101"/>
      <c r="N1280" s="79"/>
      <c r="O1280" s="102"/>
    </row>
    <row r="1281" spans="1:15" s="20" customFormat="1" ht="15" customHeight="1">
      <c r="A1281" s="46"/>
      <c r="B1281" s="45"/>
      <c r="C1281" s="47"/>
      <c r="D1281" s="46"/>
      <c r="E1281" s="97">
        <f>+VLOOKUP(D1281,'[1]PAP 2024 CORRIENTE'!$A$6:$AU$981,7,FALSE)</f>
        <v>0</v>
      </c>
      <c r="F1281" s="97">
        <f>+VLOOKUP(D1281,'[1]PAP 2024 CORRIENTE'!$A$6:$AU$981,9,FALSE)</f>
        <v>0</v>
      </c>
      <c r="G1281" s="97" t="e">
        <f>+VLOOKUP(D1281,POA!$A$3:$AU$103,3,FALSE)</f>
        <v>#N/A</v>
      </c>
      <c r="H1281" s="94">
        <f>+VLOOKUP(D1281,'[1]PAP 2024 CORRIENTE'!$A$6:$AU$981,12,FALSE)</f>
        <v>0</v>
      </c>
      <c r="I1281" s="98">
        <f>+VLOOKUP(D1281,'[1]PAP 2024 CORRIENTE'!$A$6:$AU$981,15,FALSE)</f>
        <v>0</v>
      </c>
      <c r="J1281" s="94">
        <f>+VLOOKUP(D1281,'[1]PAP 2024 CORRIENTE'!$A$6:$AU$981,14,FALSE)</f>
        <v>0</v>
      </c>
      <c r="K1281" s="44"/>
      <c r="L1281" s="100"/>
      <c r="M1281" s="101"/>
      <c r="N1281" s="79"/>
      <c r="O1281" s="102"/>
    </row>
    <row r="1282" spans="1:15" s="20" customFormat="1" ht="15" customHeight="1">
      <c r="A1282" s="46"/>
      <c r="B1282" s="45"/>
      <c r="C1282" s="47"/>
      <c r="D1282" s="46"/>
      <c r="E1282" s="97">
        <f>+VLOOKUP(D1282,'[1]PAP 2024 CORRIENTE'!$A$6:$AU$981,7,FALSE)</f>
        <v>0</v>
      </c>
      <c r="F1282" s="97">
        <f>+VLOOKUP(D1282,'[1]PAP 2024 CORRIENTE'!$A$6:$AU$981,9,FALSE)</f>
        <v>0</v>
      </c>
      <c r="G1282" s="97" t="e">
        <f>+VLOOKUP(D1282,POA!$A$3:$AU$103,3,FALSE)</f>
        <v>#N/A</v>
      </c>
      <c r="H1282" s="94">
        <f>+VLOOKUP(D1282,'[1]PAP 2024 CORRIENTE'!$A$6:$AU$981,12,FALSE)</f>
        <v>0</v>
      </c>
      <c r="I1282" s="98">
        <f>+VLOOKUP(D1282,'[1]PAP 2024 CORRIENTE'!$A$6:$AU$981,15,FALSE)</f>
        <v>0</v>
      </c>
      <c r="J1282" s="94">
        <f>+VLOOKUP(D1282,'[1]PAP 2024 CORRIENTE'!$A$6:$AU$981,14,FALSE)</f>
        <v>0</v>
      </c>
      <c r="K1282" s="44"/>
      <c r="L1282" s="100"/>
      <c r="M1282" s="101"/>
      <c r="N1282" s="79"/>
      <c r="O1282" s="102"/>
    </row>
    <row r="1283" spans="1:15" s="20" customFormat="1" ht="15" customHeight="1">
      <c r="A1283" s="46"/>
      <c r="B1283" s="45"/>
      <c r="C1283" s="47"/>
      <c r="D1283" s="46"/>
      <c r="E1283" s="97">
        <f>+VLOOKUP(D1283,'[1]PAP 2024 CORRIENTE'!$A$6:$AU$981,7,FALSE)</f>
        <v>0</v>
      </c>
      <c r="F1283" s="97">
        <f>+VLOOKUP(D1283,'[1]PAP 2024 CORRIENTE'!$A$6:$AU$981,9,FALSE)</f>
        <v>0</v>
      </c>
      <c r="G1283" s="97" t="e">
        <f>+VLOOKUP(D1283,POA!$A$3:$AU$103,3,FALSE)</f>
        <v>#N/A</v>
      </c>
      <c r="H1283" s="94">
        <f>+VLOOKUP(D1283,'[1]PAP 2024 CORRIENTE'!$A$6:$AU$981,12,FALSE)</f>
        <v>0</v>
      </c>
      <c r="I1283" s="98">
        <f>+VLOOKUP(D1283,'[1]PAP 2024 CORRIENTE'!$A$6:$AU$981,15,FALSE)</f>
        <v>0</v>
      </c>
      <c r="J1283" s="94">
        <f>+VLOOKUP(D1283,'[1]PAP 2024 CORRIENTE'!$A$6:$AU$981,14,FALSE)</f>
        <v>0</v>
      </c>
      <c r="K1283" s="44"/>
      <c r="L1283" s="100"/>
      <c r="M1283" s="101"/>
      <c r="N1283" s="79"/>
      <c r="O1283" s="102"/>
    </row>
    <row r="1284" spans="1:15" s="20" customFormat="1" ht="15" customHeight="1">
      <c r="A1284" s="46"/>
      <c r="B1284" s="45"/>
      <c r="C1284" s="47"/>
      <c r="D1284" s="46"/>
      <c r="E1284" s="97">
        <f>+VLOOKUP(D1284,'[1]PAP 2024 CORRIENTE'!$A$6:$AU$981,7,FALSE)</f>
        <v>0</v>
      </c>
      <c r="F1284" s="97">
        <f>+VLOOKUP(D1284,'[1]PAP 2024 CORRIENTE'!$A$6:$AU$981,9,FALSE)</f>
        <v>0</v>
      </c>
      <c r="G1284" s="97" t="e">
        <f>+VLOOKUP(D1284,POA!$A$3:$AU$103,3,FALSE)</f>
        <v>#N/A</v>
      </c>
      <c r="H1284" s="94">
        <f>+VLOOKUP(D1284,'[1]PAP 2024 CORRIENTE'!$A$6:$AU$981,12,FALSE)</f>
        <v>0</v>
      </c>
      <c r="I1284" s="98">
        <f>+VLOOKUP(D1284,'[1]PAP 2024 CORRIENTE'!$A$6:$AU$981,15,FALSE)</f>
        <v>0</v>
      </c>
      <c r="J1284" s="94">
        <f>+VLOOKUP(D1284,'[1]PAP 2024 CORRIENTE'!$A$6:$AU$981,14,FALSE)</f>
        <v>0</v>
      </c>
      <c r="K1284" s="44"/>
      <c r="L1284" s="100"/>
      <c r="M1284" s="101"/>
      <c r="N1284" s="79"/>
      <c r="O1284" s="102"/>
    </row>
    <row r="1285" spans="1:15" s="20" customFormat="1" ht="15" customHeight="1">
      <c r="A1285" s="46"/>
      <c r="B1285" s="45"/>
      <c r="C1285" s="47"/>
      <c r="D1285" s="46"/>
      <c r="E1285" s="97">
        <f>+VLOOKUP(D1285,'[1]PAP 2024 CORRIENTE'!$A$6:$AU$981,7,FALSE)</f>
        <v>0</v>
      </c>
      <c r="F1285" s="97">
        <f>+VLOOKUP(D1285,'[1]PAP 2024 CORRIENTE'!$A$6:$AU$981,9,FALSE)</f>
        <v>0</v>
      </c>
      <c r="G1285" s="97" t="e">
        <f>+VLOOKUP(D1285,POA!$A$3:$AU$103,3,FALSE)</f>
        <v>#N/A</v>
      </c>
      <c r="H1285" s="94">
        <f>+VLOOKUP(D1285,'[1]PAP 2024 CORRIENTE'!$A$6:$AU$981,12,FALSE)</f>
        <v>0</v>
      </c>
      <c r="I1285" s="98">
        <f>+VLOOKUP(D1285,'[1]PAP 2024 CORRIENTE'!$A$6:$AU$981,15,FALSE)</f>
        <v>0</v>
      </c>
      <c r="J1285" s="94">
        <f>+VLOOKUP(D1285,'[1]PAP 2024 CORRIENTE'!$A$6:$AU$981,14,FALSE)</f>
        <v>0</v>
      </c>
      <c r="K1285" s="44"/>
      <c r="L1285" s="100"/>
      <c r="M1285" s="101"/>
      <c r="N1285" s="79"/>
      <c r="O1285" s="102"/>
    </row>
    <row r="1286" spans="1:15" s="20" customFormat="1" ht="15" customHeight="1">
      <c r="A1286" s="46"/>
      <c r="B1286" s="45"/>
      <c r="C1286" s="47"/>
      <c r="D1286" s="46"/>
      <c r="E1286" s="97">
        <f>+VLOOKUP(D1286,'[1]PAP 2024 CORRIENTE'!$A$6:$AU$981,7,FALSE)</f>
        <v>0</v>
      </c>
      <c r="F1286" s="97">
        <f>+VLOOKUP(D1286,'[1]PAP 2024 CORRIENTE'!$A$6:$AU$981,9,FALSE)</f>
        <v>0</v>
      </c>
      <c r="G1286" s="97" t="e">
        <f>+VLOOKUP(D1286,POA!$A$3:$AU$103,3,FALSE)</f>
        <v>#N/A</v>
      </c>
      <c r="H1286" s="94">
        <f>+VLOOKUP(D1286,'[1]PAP 2024 CORRIENTE'!$A$6:$AU$981,12,FALSE)</f>
        <v>0</v>
      </c>
      <c r="I1286" s="98">
        <f>+VLOOKUP(D1286,'[1]PAP 2024 CORRIENTE'!$A$6:$AU$981,15,FALSE)</f>
        <v>0</v>
      </c>
      <c r="J1286" s="94">
        <f>+VLOOKUP(D1286,'[1]PAP 2024 CORRIENTE'!$A$6:$AU$981,14,FALSE)</f>
        <v>0</v>
      </c>
      <c r="K1286" s="44"/>
      <c r="L1286" s="100"/>
      <c r="M1286" s="101"/>
      <c r="N1286" s="79"/>
      <c r="O1286" s="102"/>
    </row>
    <row r="1287" spans="1:15" s="20" customFormat="1" ht="15" customHeight="1">
      <c r="A1287" s="46"/>
      <c r="B1287" s="45"/>
      <c r="C1287" s="47"/>
      <c r="D1287" s="46"/>
      <c r="E1287" s="97">
        <f>+VLOOKUP(D1287,'[1]PAP 2024 CORRIENTE'!$A$6:$AU$981,7,FALSE)</f>
        <v>0</v>
      </c>
      <c r="F1287" s="97">
        <f>+VLOOKUP(D1287,'[1]PAP 2024 CORRIENTE'!$A$6:$AU$981,9,FALSE)</f>
        <v>0</v>
      </c>
      <c r="G1287" s="97" t="e">
        <f>+VLOOKUP(D1287,POA!$A$3:$AU$103,3,FALSE)</f>
        <v>#N/A</v>
      </c>
      <c r="H1287" s="94">
        <f>+VLOOKUP(D1287,'[1]PAP 2024 CORRIENTE'!$A$6:$AU$981,12,FALSE)</f>
        <v>0</v>
      </c>
      <c r="I1287" s="98">
        <f>+VLOOKUP(D1287,'[1]PAP 2024 CORRIENTE'!$A$6:$AU$981,15,FALSE)</f>
        <v>0</v>
      </c>
      <c r="J1287" s="94">
        <f>+VLOOKUP(D1287,'[1]PAP 2024 CORRIENTE'!$A$6:$AU$981,14,FALSE)</f>
        <v>0</v>
      </c>
      <c r="K1287" s="44"/>
      <c r="L1287" s="100"/>
      <c r="M1287" s="101"/>
      <c r="N1287" s="79"/>
      <c r="O1287" s="102"/>
    </row>
    <row r="1288" spans="1:15" s="20" customFormat="1" ht="15" customHeight="1">
      <c r="A1288" s="46"/>
      <c r="B1288" s="45"/>
      <c r="C1288" s="47"/>
      <c r="D1288" s="46"/>
      <c r="E1288" s="97">
        <f>+VLOOKUP(D1288,'[1]PAP 2024 CORRIENTE'!$A$6:$AU$981,7,FALSE)</f>
        <v>0</v>
      </c>
      <c r="F1288" s="97">
        <f>+VLOOKUP(D1288,'[1]PAP 2024 CORRIENTE'!$A$6:$AU$981,9,FALSE)</f>
        <v>0</v>
      </c>
      <c r="G1288" s="97" t="e">
        <f>+VLOOKUP(D1288,POA!$A$3:$AU$103,3,FALSE)</f>
        <v>#N/A</v>
      </c>
      <c r="H1288" s="94">
        <f>+VLOOKUP(D1288,'[1]PAP 2024 CORRIENTE'!$A$6:$AU$981,12,FALSE)</f>
        <v>0</v>
      </c>
      <c r="I1288" s="98">
        <f>+VLOOKUP(D1288,'[1]PAP 2024 CORRIENTE'!$A$6:$AU$981,15,FALSE)</f>
        <v>0</v>
      </c>
      <c r="J1288" s="94">
        <f>+VLOOKUP(D1288,'[1]PAP 2024 CORRIENTE'!$A$6:$AU$981,14,FALSE)</f>
        <v>0</v>
      </c>
      <c r="K1288" s="44"/>
      <c r="L1288" s="100"/>
      <c r="M1288" s="101"/>
      <c r="N1288" s="79"/>
      <c r="O1288" s="102"/>
    </row>
    <row r="1289" spans="1:15" s="20" customFormat="1" ht="15" customHeight="1">
      <c r="A1289" s="46"/>
      <c r="B1289" s="45"/>
      <c r="C1289" s="47"/>
      <c r="D1289" s="46"/>
      <c r="E1289" s="97">
        <f>+VLOOKUP(D1289,'[1]PAP 2024 CORRIENTE'!$A$6:$AU$981,7,FALSE)</f>
        <v>0</v>
      </c>
      <c r="F1289" s="97">
        <f>+VLOOKUP(D1289,'[1]PAP 2024 CORRIENTE'!$A$6:$AU$981,9,FALSE)</f>
        <v>0</v>
      </c>
      <c r="G1289" s="97" t="e">
        <f>+VLOOKUP(D1289,POA!$A$3:$AU$103,3,FALSE)</f>
        <v>#N/A</v>
      </c>
      <c r="H1289" s="94">
        <f>+VLOOKUP(D1289,'[1]PAP 2024 CORRIENTE'!$A$6:$AU$981,12,FALSE)</f>
        <v>0</v>
      </c>
      <c r="I1289" s="98">
        <f>+VLOOKUP(D1289,'[1]PAP 2024 CORRIENTE'!$A$6:$AU$981,15,FALSE)</f>
        <v>0</v>
      </c>
      <c r="J1289" s="94">
        <f>+VLOOKUP(D1289,'[1]PAP 2024 CORRIENTE'!$A$6:$AU$981,14,FALSE)</f>
        <v>0</v>
      </c>
      <c r="K1289" s="44"/>
      <c r="L1289" s="100"/>
      <c r="M1289" s="101"/>
      <c r="N1289" s="79"/>
      <c r="O1289" s="102"/>
    </row>
    <row r="1290" spans="1:15" s="20" customFormat="1" ht="15" customHeight="1">
      <c r="A1290" s="46"/>
      <c r="B1290" s="45"/>
      <c r="C1290" s="47"/>
      <c r="D1290" s="46"/>
      <c r="E1290" s="97">
        <f>+VLOOKUP(D1290,'[1]PAP 2024 CORRIENTE'!$A$6:$AU$981,7,FALSE)</f>
        <v>0</v>
      </c>
      <c r="F1290" s="97">
        <f>+VLOOKUP(D1290,'[1]PAP 2024 CORRIENTE'!$A$6:$AU$981,9,FALSE)</f>
        <v>0</v>
      </c>
      <c r="G1290" s="97" t="e">
        <f>+VLOOKUP(D1290,POA!$A$3:$AU$103,3,FALSE)</f>
        <v>#N/A</v>
      </c>
      <c r="H1290" s="94">
        <f>+VLOOKUP(D1290,'[1]PAP 2024 CORRIENTE'!$A$6:$AU$981,12,FALSE)</f>
        <v>0</v>
      </c>
      <c r="I1290" s="98">
        <f>+VLOOKUP(D1290,'[1]PAP 2024 CORRIENTE'!$A$6:$AU$981,15,FALSE)</f>
        <v>0</v>
      </c>
      <c r="J1290" s="94">
        <f>+VLOOKUP(D1290,'[1]PAP 2024 CORRIENTE'!$A$6:$AU$981,14,FALSE)</f>
        <v>0</v>
      </c>
      <c r="K1290" s="44"/>
      <c r="L1290" s="100"/>
      <c r="M1290" s="101"/>
      <c r="N1290" s="79"/>
      <c r="O1290" s="102"/>
    </row>
    <row r="1291" spans="1:15" s="20" customFormat="1" ht="15" customHeight="1">
      <c r="A1291" s="46"/>
      <c r="B1291" s="45"/>
      <c r="C1291" s="47"/>
      <c r="D1291" s="46"/>
      <c r="E1291" s="97">
        <f>+VLOOKUP(D1291,'[1]PAP 2024 CORRIENTE'!$A$6:$AU$981,7,FALSE)</f>
        <v>0</v>
      </c>
      <c r="F1291" s="97">
        <f>+VLOOKUP(D1291,'[1]PAP 2024 CORRIENTE'!$A$6:$AU$981,9,FALSE)</f>
        <v>0</v>
      </c>
      <c r="G1291" s="97" t="e">
        <f>+VLOOKUP(D1291,POA!$A$3:$AU$103,3,FALSE)</f>
        <v>#N/A</v>
      </c>
      <c r="H1291" s="94">
        <f>+VLOOKUP(D1291,'[1]PAP 2024 CORRIENTE'!$A$6:$AU$981,12,FALSE)</f>
        <v>0</v>
      </c>
      <c r="I1291" s="98">
        <f>+VLOOKUP(D1291,'[1]PAP 2024 CORRIENTE'!$A$6:$AU$981,15,FALSE)</f>
        <v>0</v>
      </c>
      <c r="J1291" s="94">
        <f>+VLOOKUP(D1291,'[1]PAP 2024 CORRIENTE'!$A$6:$AU$981,14,FALSE)</f>
        <v>0</v>
      </c>
      <c r="K1291" s="44"/>
      <c r="L1291" s="100"/>
      <c r="M1291" s="101"/>
      <c r="N1291" s="79"/>
      <c r="O1291" s="102"/>
    </row>
    <row r="1292" spans="1:15" s="20" customFormat="1" ht="15" customHeight="1">
      <c r="A1292" s="46"/>
      <c r="B1292" s="45"/>
      <c r="C1292" s="47"/>
      <c r="D1292" s="46"/>
      <c r="E1292" s="97">
        <f>+VLOOKUP(D1292,'[1]PAP 2024 CORRIENTE'!$A$6:$AU$981,7,FALSE)</f>
        <v>0</v>
      </c>
      <c r="F1292" s="97">
        <f>+VLOOKUP(D1292,'[1]PAP 2024 CORRIENTE'!$A$6:$AU$981,9,FALSE)</f>
        <v>0</v>
      </c>
      <c r="G1292" s="97" t="e">
        <f>+VLOOKUP(D1292,POA!$A$3:$AU$103,3,FALSE)</f>
        <v>#N/A</v>
      </c>
      <c r="H1292" s="94">
        <f>+VLOOKUP(D1292,'[1]PAP 2024 CORRIENTE'!$A$6:$AU$981,12,FALSE)</f>
        <v>0</v>
      </c>
      <c r="I1292" s="98">
        <f>+VLOOKUP(D1292,'[1]PAP 2024 CORRIENTE'!$A$6:$AU$981,15,FALSE)</f>
        <v>0</v>
      </c>
      <c r="J1292" s="94">
        <f>+VLOOKUP(D1292,'[1]PAP 2024 CORRIENTE'!$A$6:$AU$981,14,FALSE)</f>
        <v>0</v>
      </c>
      <c r="K1292" s="44"/>
      <c r="L1292" s="100"/>
      <c r="M1292" s="101"/>
      <c r="N1292" s="79"/>
      <c r="O1292" s="102"/>
    </row>
    <row r="1293" spans="1:15" s="20" customFormat="1" ht="15" customHeight="1">
      <c r="A1293" s="46"/>
      <c r="B1293" s="45"/>
      <c r="C1293" s="47"/>
      <c r="D1293" s="46"/>
      <c r="E1293" s="97">
        <f>+VLOOKUP(D1293,'[1]PAP 2024 CORRIENTE'!$A$6:$AU$981,7,FALSE)</f>
        <v>0</v>
      </c>
      <c r="F1293" s="97">
        <f>+VLOOKUP(D1293,'[1]PAP 2024 CORRIENTE'!$A$6:$AU$981,9,FALSE)</f>
        <v>0</v>
      </c>
      <c r="G1293" s="97" t="e">
        <f>+VLOOKUP(D1293,POA!$A$3:$AU$103,3,FALSE)</f>
        <v>#N/A</v>
      </c>
      <c r="H1293" s="94">
        <f>+VLOOKUP(D1293,'[1]PAP 2024 CORRIENTE'!$A$6:$AU$981,12,FALSE)</f>
        <v>0</v>
      </c>
      <c r="I1293" s="98">
        <f>+VLOOKUP(D1293,'[1]PAP 2024 CORRIENTE'!$A$6:$AU$981,15,FALSE)</f>
        <v>0</v>
      </c>
      <c r="J1293" s="94">
        <f>+VLOOKUP(D1293,'[1]PAP 2024 CORRIENTE'!$A$6:$AU$981,14,FALSE)</f>
        <v>0</v>
      </c>
      <c r="K1293" s="44"/>
      <c r="L1293" s="100"/>
      <c r="M1293" s="101"/>
      <c r="N1293" s="79"/>
      <c r="O1293" s="102"/>
    </row>
    <row r="1294" spans="1:15" s="20" customFormat="1" ht="15" customHeight="1">
      <c r="A1294" s="46"/>
      <c r="B1294" s="45"/>
      <c r="C1294" s="47"/>
      <c r="D1294" s="46"/>
      <c r="E1294" s="97">
        <f>+VLOOKUP(D1294,'[1]PAP 2024 CORRIENTE'!$A$6:$AU$981,7,FALSE)</f>
        <v>0</v>
      </c>
      <c r="F1294" s="97">
        <f>+VLOOKUP(D1294,'[1]PAP 2024 CORRIENTE'!$A$6:$AU$981,9,FALSE)</f>
        <v>0</v>
      </c>
      <c r="G1294" s="97" t="e">
        <f>+VLOOKUP(D1294,POA!$A$3:$AU$103,3,FALSE)</f>
        <v>#N/A</v>
      </c>
      <c r="H1294" s="94">
        <f>+VLOOKUP(D1294,'[1]PAP 2024 CORRIENTE'!$A$6:$AU$981,12,FALSE)</f>
        <v>0</v>
      </c>
      <c r="I1294" s="98">
        <f>+VLOOKUP(D1294,'[1]PAP 2024 CORRIENTE'!$A$6:$AU$981,15,FALSE)</f>
        <v>0</v>
      </c>
      <c r="J1294" s="94">
        <f>+VLOOKUP(D1294,'[1]PAP 2024 CORRIENTE'!$A$6:$AU$981,14,FALSE)</f>
        <v>0</v>
      </c>
      <c r="K1294" s="44"/>
      <c r="L1294" s="100"/>
      <c r="M1294" s="101"/>
      <c r="N1294" s="79"/>
      <c r="O1294" s="102"/>
    </row>
    <row r="1295" spans="1:15" s="20" customFormat="1" ht="15" customHeight="1">
      <c r="A1295" s="46"/>
      <c r="B1295" s="45"/>
      <c r="C1295" s="47"/>
      <c r="D1295" s="46"/>
      <c r="E1295" s="97">
        <f>+VLOOKUP(D1295,'[1]PAP 2024 CORRIENTE'!$A$6:$AU$981,7,FALSE)</f>
        <v>0</v>
      </c>
      <c r="F1295" s="97">
        <f>+VLOOKUP(D1295,'[1]PAP 2024 CORRIENTE'!$A$6:$AU$981,9,FALSE)</f>
        <v>0</v>
      </c>
      <c r="G1295" s="97" t="e">
        <f>+VLOOKUP(D1295,POA!$A$3:$AU$103,3,FALSE)</f>
        <v>#N/A</v>
      </c>
      <c r="H1295" s="94">
        <f>+VLOOKUP(D1295,'[1]PAP 2024 CORRIENTE'!$A$6:$AU$981,12,FALSE)</f>
        <v>0</v>
      </c>
      <c r="I1295" s="98">
        <f>+VLOOKUP(D1295,'[1]PAP 2024 CORRIENTE'!$A$6:$AU$981,15,FALSE)</f>
        <v>0</v>
      </c>
      <c r="J1295" s="94">
        <f>+VLOOKUP(D1295,'[1]PAP 2024 CORRIENTE'!$A$6:$AU$981,14,FALSE)</f>
        <v>0</v>
      </c>
      <c r="K1295" s="44"/>
      <c r="L1295" s="100"/>
      <c r="M1295" s="101"/>
      <c r="N1295" s="79"/>
      <c r="O1295" s="102"/>
    </row>
    <row r="1296" spans="1:15" s="20" customFormat="1" ht="15" customHeight="1">
      <c r="A1296" s="46"/>
      <c r="B1296" s="45"/>
      <c r="C1296" s="47"/>
      <c r="D1296" s="46"/>
      <c r="E1296" s="97">
        <f>+VLOOKUP(D1296,'[1]PAP 2024 CORRIENTE'!$A$6:$AU$981,7,FALSE)</f>
        <v>0</v>
      </c>
      <c r="F1296" s="97">
        <f>+VLOOKUP(D1296,'[1]PAP 2024 CORRIENTE'!$A$6:$AU$981,9,FALSE)</f>
        <v>0</v>
      </c>
      <c r="G1296" s="97" t="e">
        <f>+VLOOKUP(D1296,POA!$A$3:$AU$103,3,FALSE)</f>
        <v>#N/A</v>
      </c>
      <c r="H1296" s="94">
        <f>+VLOOKUP(D1296,'[1]PAP 2024 CORRIENTE'!$A$6:$AU$981,12,FALSE)</f>
        <v>0</v>
      </c>
      <c r="I1296" s="98">
        <f>+VLOOKUP(D1296,'[1]PAP 2024 CORRIENTE'!$A$6:$AU$981,15,FALSE)</f>
        <v>0</v>
      </c>
      <c r="J1296" s="94">
        <f>+VLOOKUP(D1296,'[1]PAP 2024 CORRIENTE'!$A$6:$AU$981,14,FALSE)</f>
        <v>0</v>
      </c>
      <c r="K1296" s="44"/>
      <c r="L1296" s="100"/>
      <c r="M1296" s="101"/>
      <c r="N1296" s="79"/>
      <c r="O1296" s="102"/>
    </row>
    <row r="1297" spans="1:15" s="20" customFormat="1" ht="15" customHeight="1">
      <c r="A1297" s="46"/>
      <c r="B1297" s="45"/>
      <c r="C1297" s="47"/>
      <c r="D1297" s="46"/>
      <c r="E1297" s="97">
        <f>+VLOOKUP(D1297,'[1]PAP 2024 CORRIENTE'!$A$6:$AU$981,7,FALSE)</f>
        <v>0</v>
      </c>
      <c r="F1297" s="97">
        <f>+VLOOKUP(D1297,'[1]PAP 2024 CORRIENTE'!$A$6:$AU$981,9,FALSE)</f>
        <v>0</v>
      </c>
      <c r="G1297" s="97" t="e">
        <f>+VLOOKUP(D1297,POA!$A$3:$AU$103,3,FALSE)</f>
        <v>#N/A</v>
      </c>
      <c r="H1297" s="94">
        <f>+VLOOKUP(D1297,'[1]PAP 2024 CORRIENTE'!$A$6:$AU$981,12,FALSE)</f>
        <v>0</v>
      </c>
      <c r="I1297" s="98">
        <f>+VLOOKUP(D1297,'[1]PAP 2024 CORRIENTE'!$A$6:$AU$981,15,FALSE)</f>
        <v>0</v>
      </c>
      <c r="J1297" s="94">
        <f>+VLOOKUP(D1297,'[1]PAP 2024 CORRIENTE'!$A$6:$AU$981,14,FALSE)</f>
        <v>0</v>
      </c>
      <c r="K1297" s="44"/>
      <c r="L1297" s="100"/>
      <c r="M1297" s="101"/>
      <c r="N1297" s="79"/>
      <c r="O1297" s="102"/>
    </row>
    <row r="1298" spans="1:15" s="20" customFormat="1" ht="15" customHeight="1">
      <c r="A1298" s="46"/>
      <c r="B1298" s="45"/>
      <c r="C1298" s="47"/>
      <c r="D1298" s="46"/>
      <c r="E1298" s="97">
        <f>+VLOOKUP(D1298,'[1]PAP 2024 CORRIENTE'!$A$6:$AU$981,7,FALSE)</f>
        <v>0</v>
      </c>
      <c r="F1298" s="97">
        <f>+VLOOKUP(D1298,'[1]PAP 2024 CORRIENTE'!$A$6:$AU$981,9,FALSE)</f>
        <v>0</v>
      </c>
      <c r="G1298" s="97" t="e">
        <f>+VLOOKUP(D1298,POA!$A$3:$AU$103,3,FALSE)</f>
        <v>#N/A</v>
      </c>
      <c r="H1298" s="94">
        <f>+VLOOKUP(D1298,'[1]PAP 2024 CORRIENTE'!$A$6:$AU$981,12,FALSE)</f>
        <v>0</v>
      </c>
      <c r="I1298" s="98">
        <f>+VLOOKUP(D1298,'[1]PAP 2024 CORRIENTE'!$A$6:$AU$981,15,FALSE)</f>
        <v>0</v>
      </c>
      <c r="J1298" s="94">
        <f>+VLOOKUP(D1298,'[1]PAP 2024 CORRIENTE'!$A$6:$AU$981,14,FALSE)</f>
        <v>0</v>
      </c>
      <c r="K1298" s="44"/>
      <c r="L1298" s="100"/>
      <c r="M1298" s="101"/>
      <c r="N1298" s="79"/>
      <c r="O1298" s="102"/>
    </row>
    <row r="1299" spans="1:15" s="20" customFormat="1" ht="15" customHeight="1">
      <c r="A1299" s="46"/>
      <c r="B1299" s="45"/>
      <c r="C1299" s="47"/>
      <c r="D1299" s="46"/>
      <c r="E1299" s="97">
        <f>+VLOOKUP(D1299,'[1]PAP 2024 CORRIENTE'!$A$6:$AU$981,7,FALSE)</f>
        <v>0</v>
      </c>
      <c r="F1299" s="97">
        <f>+VLOOKUP(D1299,'[1]PAP 2024 CORRIENTE'!$A$6:$AU$981,9,FALSE)</f>
        <v>0</v>
      </c>
      <c r="G1299" s="97" t="e">
        <f>+VLOOKUP(D1299,POA!$A$3:$AU$103,3,FALSE)</f>
        <v>#N/A</v>
      </c>
      <c r="H1299" s="94">
        <f>+VLOOKUP(D1299,'[1]PAP 2024 CORRIENTE'!$A$6:$AU$981,12,FALSE)</f>
        <v>0</v>
      </c>
      <c r="I1299" s="98">
        <f>+VLOOKUP(D1299,'[1]PAP 2024 CORRIENTE'!$A$6:$AU$981,15,FALSE)</f>
        <v>0</v>
      </c>
      <c r="J1299" s="94">
        <f>+VLOOKUP(D1299,'[1]PAP 2024 CORRIENTE'!$A$6:$AU$981,14,FALSE)</f>
        <v>0</v>
      </c>
      <c r="K1299" s="44"/>
      <c r="L1299" s="100"/>
      <c r="M1299" s="101"/>
      <c r="N1299" s="79"/>
      <c r="O1299" s="102"/>
    </row>
    <row r="1300" spans="1:15" s="20" customFormat="1" ht="15" customHeight="1">
      <c r="A1300" s="46"/>
      <c r="B1300" s="45"/>
      <c r="C1300" s="47"/>
      <c r="D1300" s="46"/>
      <c r="E1300" s="97">
        <f>+VLOOKUP(D1300,'[1]PAP 2024 CORRIENTE'!$A$6:$AU$981,7,FALSE)</f>
        <v>0</v>
      </c>
      <c r="F1300" s="97">
        <f>+VLOOKUP(D1300,'[1]PAP 2024 CORRIENTE'!$A$6:$AU$981,9,FALSE)</f>
        <v>0</v>
      </c>
      <c r="G1300" s="97" t="e">
        <f>+VLOOKUP(D1300,POA!$A$3:$AU$103,3,FALSE)</f>
        <v>#N/A</v>
      </c>
      <c r="H1300" s="94">
        <f>+VLOOKUP(D1300,'[1]PAP 2024 CORRIENTE'!$A$6:$AU$981,12,FALSE)</f>
        <v>0</v>
      </c>
      <c r="I1300" s="98">
        <f>+VLOOKUP(D1300,'[1]PAP 2024 CORRIENTE'!$A$6:$AU$981,15,FALSE)</f>
        <v>0</v>
      </c>
      <c r="J1300" s="94">
        <f>+VLOOKUP(D1300,'[1]PAP 2024 CORRIENTE'!$A$6:$AU$981,14,FALSE)</f>
        <v>0</v>
      </c>
      <c r="K1300" s="44"/>
      <c r="L1300" s="100"/>
      <c r="M1300" s="101"/>
      <c r="N1300" s="79"/>
      <c r="O1300" s="102"/>
    </row>
    <row r="1301" spans="1:15" s="20" customFormat="1" ht="15" customHeight="1">
      <c r="A1301" s="46"/>
      <c r="B1301" s="45"/>
      <c r="C1301" s="47"/>
      <c r="D1301" s="46"/>
      <c r="E1301" s="97">
        <f>+VLOOKUP(D1301,'[1]PAP 2024 CORRIENTE'!$A$6:$AU$981,7,FALSE)</f>
        <v>0</v>
      </c>
      <c r="F1301" s="97">
        <f>+VLOOKUP(D1301,'[1]PAP 2024 CORRIENTE'!$A$6:$AU$981,9,FALSE)</f>
        <v>0</v>
      </c>
      <c r="G1301" s="97" t="e">
        <f>+VLOOKUP(D1301,POA!$A$3:$AU$103,3,FALSE)</f>
        <v>#N/A</v>
      </c>
      <c r="H1301" s="94">
        <f>+VLOOKUP(D1301,'[1]PAP 2024 CORRIENTE'!$A$6:$AU$981,12,FALSE)</f>
        <v>0</v>
      </c>
      <c r="I1301" s="98">
        <f>+VLOOKUP(D1301,'[1]PAP 2024 CORRIENTE'!$A$6:$AU$981,15,FALSE)</f>
        <v>0</v>
      </c>
      <c r="J1301" s="94">
        <f>+VLOOKUP(D1301,'[1]PAP 2024 CORRIENTE'!$A$6:$AU$981,14,FALSE)</f>
        <v>0</v>
      </c>
      <c r="K1301" s="44"/>
      <c r="L1301" s="100"/>
      <c r="M1301" s="101"/>
      <c r="N1301" s="79"/>
      <c r="O1301" s="102"/>
    </row>
    <row r="1302" spans="1:15" s="20" customFormat="1" ht="15" customHeight="1">
      <c r="A1302" s="46"/>
      <c r="B1302" s="45"/>
      <c r="C1302" s="47"/>
      <c r="D1302" s="46"/>
      <c r="E1302" s="97">
        <f>+VLOOKUP(D1302,'[1]PAP 2024 CORRIENTE'!$A$6:$AU$981,7,FALSE)</f>
        <v>0</v>
      </c>
      <c r="F1302" s="97">
        <f>+VLOOKUP(D1302,'[1]PAP 2024 CORRIENTE'!$A$6:$AU$981,9,FALSE)</f>
        <v>0</v>
      </c>
      <c r="G1302" s="97" t="e">
        <f>+VLOOKUP(D1302,POA!$A$3:$AU$103,3,FALSE)</f>
        <v>#N/A</v>
      </c>
      <c r="H1302" s="94">
        <f>+VLOOKUP(D1302,'[1]PAP 2024 CORRIENTE'!$A$6:$AU$981,12,FALSE)</f>
        <v>0</v>
      </c>
      <c r="I1302" s="98">
        <f>+VLOOKUP(D1302,'[1]PAP 2024 CORRIENTE'!$A$6:$AU$981,15,FALSE)</f>
        <v>0</v>
      </c>
      <c r="J1302" s="94">
        <f>+VLOOKUP(D1302,'[1]PAP 2024 CORRIENTE'!$A$6:$AU$981,14,FALSE)</f>
        <v>0</v>
      </c>
      <c r="K1302" s="44"/>
      <c r="L1302" s="100"/>
      <c r="M1302" s="101"/>
      <c r="N1302" s="79"/>
      <c r="O1302" s="102"/>
    </row>
    <row r="1303" spans="1:15" s="20" customFormat="1" ht="15" customHeight="1">
      <c r="A1303" s="46"/>
      <c r="B1303" s="45"/>
      <c r="C1303" s="47"/>
      <c r="D1303" s="46"/>
      <c r="E1303" s="97">
        <f>+VLOOKUP(D1303,'[1]PAP 2024 CORRIENTE'!$A$6:$AU$981,7,FALSE)</f>
        <v>0</v>
      </c>
      <c r="F1303" s="97">
        <f>+VLOOKUP(D1303,'[1]PAP 2024 CORRIENTE'!$A$6:$AU$981,9,FALSE)</f>
        <v>0</v>
      </c>
      <c r="G1303" s="97" t="e">
        <f>+VLOOKUP(D1303,POA!$A$3:$AU$103,3,FALSE)</f>
        <v>#N/A</v>
      </c>
      <c r="H1303" s="94">
        <f>+VLOOKUP(D1303,'[1]PAP 2024 CORRIENTE'!$A$6:$AU$981,12,FALSE)</f>
        <v>0</v>
      </c>
      <c r="I1303" s="98">
        <f>+VLOOKUP(D1303,'[1]PAP 2024 CORRIENTE'!$A$6:$AU$981,15,FALSE)</f>
        <v>0</v>
      </c>
      <c r="J1303" s="94">
        <f>+VLOOKUP(D1303,'[1]PAP 2024 CORRIENTE'!$A$6:$AU$981,14,FALSE)</f>
        <v>0</v>
      </c>
      <c r="K1303" s="44"/>
      <c r="L1303" s="100"/>
      <c r="M1303" s="101"/>
      <c r="N1303" s="79"/>
      <c r="O1303" s="102"/>
    </row>
    <row r="1304" spans="1:15" s="20" customFormat="1" ht="15" customHeight="1">
      <c r="A1304" s="46"/>
      <c r="B1304" s="45"/>
      <c r="C1304" s="47"/>
      <c r="D1304" s="46"/>
      <c r="E1304" s="97">
        <f>+VLOOKUP(D1304,'[1]PAP 2024 CORRIENTE'!$A$6:$AU$981,7,FALSE)</f>
        <v>0</v>
      </c>
      <c r="F1304" s="97">
        <f>+VLOOKUP(D1304,'[1]PAP 2024 CORRIENTE'!$A$6:$AU$981,9,FALSE)</f>
        <v>0</v>
      </c>
      <c r="G1304" s="97" t="e">
        <f>+VLOOKUP(D1304,POA!$A$3:$AU$103,3,FALSE)</f>
        <v>#N/A</v>
      </c>
      <c r="H1304" s="94">
        <f>+VLOOKUP(D1304,'[1]PAP 2024 CORRIENTE'!$A$6:$AU$981,12,FALSE)</f>
        <v>0</v>
      </c>
      <c r="I1304" s="98">
        <f>+VLOOKUP(D1304,'[1]PAP 2024 CORRIENTE'!$A$6:$AU$981,15,FALSE)</f>
        <v>0</v>
      </c>
      <c r="J1304" s="94">
        <f>+VLOOKUP(D1304,'[1]PAP 2024 CORRIENTE'!$A$6:$AU$981,14,FALSE)</f>
        <v>0</v>
      </c>
      <c r="K1304" s="44"/>
      <c r="L1304" s="100"/>
      <c r="M1304" s="101"/>
      <c r="N1304" s="79"/>
      <c r="O1304" s="102"/>
    </row>
    <row r="1305" spans="1:15" s="20" customFormat="1" ht="15" customHeight="1">
      <c r="A1305" s="46"/>
      <c r="B1305" s="45"/>
      <c r="C1305" s="47"/>
      <c r="D1305" s="46"/>
      <c r="E1305" s="97">
        <f>+VLOOKUP(D1305,'[1]PAP 2024 CORRIENTE'!$A$6:$AU$981,7,FALSE)</f>
        <v>0</v>
      </c>
      <c r="F1305" s="97">
        <f>+VLOOKUP(D1305,'[1]PAP 2024 CORRIENTE'!$A$6:$AU$981,9,FALSE)</f>
        <v>0</v>
      </c>
      <c r="G1305" s="97" t="e">
        <f>+VLOOKUP(D1305,POA!$A$3:$AU$103,3,FALSE)</f>
        <v>#N/A</v>
      </c>
      <c r="H1305" s="94">
        <f>+VLOOKUP(D1305,'[1]PAP 2024 CORRIENTE'!$A$6:$AU$981,12,FALSE)</f>
        <v>0</v>
      </c>
      <c r="I1305" s="98">
        <f>+VLOOKUP(D1305,'[1]PAP 2024 CORRIENTE'!$A$6:$AU$981,15,FALSE)</f>
        <v>0</v>
      </c>
      <c r="J1305" s="94">
        <f>+VLOOKUP(D1305,'[1]PAP 2024 CORRIENTE'!$A$6:$AU$981,14,FALSE)</f>
        <v>0</v>
      </c>
      <c r="K1305" s="44"/>
      <c r="L1305" s="100"/>
      <c r="M1305" s="101"/>
      <c r="N1305" s="79"/>
      <c r="O1305" s="102"/>
    </row>
    <row r="1306" spans="1:15" s="20" customFormat="1" ht="15" customHeight="1">
      <c r="A1306" s="46"/>
      <c r="B1306" s="45"/>
      <c r="C1306" s="47"/>
      <c r="D1306" s="46"/>
      <c r="E1306" s="97">
        <f>+VLOOKUP(D1306,'[1]PAP 2024 CORRIENTE'!$A$6:$AU$981,7,FALSE)</f>
        <v>0</v>
      </c>
      <c r="F1306" s="97">
        <f>+VLOOKUP(D1306,'[1]PAP 2024 CORRIENTE'!$A$6:$AU$981,9,FALSE)</f>
        <v>0</v>
      </c>
      <c r="G1306" s="97" t="e">
        <f>+VLOOKUP(D1306,POA!$A$3:$AU$103,3,FALSE)</f>
        <v>#N/A</v>
      </c>
      <c r="H1306" s="94">
        <f>+VLOOKUP(D1306,'[1]PAP 2024 CORRIENTE'!$A$6:$AU$981,12,FALSE)</f>
        <v>0</v>
      </c>
      <c r="I1306" s="98">
        <f>+VLOOKUP(D1306,'[1]PAP 2024 CORRIENTE'!$A$6:$AU$981,15,FALSE)</f>
        <v>0</v>
      </c>
      <c r="J1306" s="94">
        <f>+VLOOKUP(D1306,'[1]PAP 2024 CORRIENTE'!$A$6:$AU$981,14,FALSE)</f>
        <v>0</v>
      </c>
      <c r="K1306" s="44"/>
      <c r="L1306" s="100"/>
      <c r="M1306" s="101"/>
      <c r="N1306" s="79"/>
      <c r="O1306" s="102"/>
    </row>
    <row r="1307" spans="1:15" s="20" customFormat="1" ht="15" customHeight="1">
      <c r="A1307" s="46"/>
      <c r="B1307" s="45"/>
      <c r="C1307" s="47"/>
      <c r="D1307" s="46"/>
      <c r="E1307" s="97">
        <f>+VLOOKUP(D1307,'[1]PAP 2024 CORRIENTE'!$A$6:$AU$981,7,FALSE)</f>
        <v>0</v>
      </c>
      <c r="F1307" s="97">
        <f>+VLOOKUP(D1307,'[1]PAP 2024 CORRIENTE'!$A$6:$AU$981,9,FALSE)</f>
        <v>0</v>
      </c>
      <c r="G1307" s="97" t="e">
        <f>+VLOOKUP(D1307,POA!$A$3:$AU$103,3,FALSE)</f>
        <v>#N/A</v>
      </c>
      <c r="H1307" s="94">
        <f>+VLOOKUP(D1307,'[1]PAP 2024 CORRIENTE'!$A$6:$AU$981,12,FALSE)</f>
        <v>0</v>
      </c>
      <c r="I1307" s="98">
        <f>+VLOOKUP(D1307,'[1]PAP 2024 CORRIENTE'!$A$6:$AU$981,15,FALSE)</f>
        <v>0</v>
      </c>
      <c r="J1307" s="94">
        <f>+VLOOKUP(D1307,'[1]PAP 2024 CORRIENTE'!$A$6:$AU$981,14,FALSE)</f>
        <v>0</v>
      </c>
      <c r="K1307" s="44"/>
      <c r="L1307" s="100"/>
      <c r="M1307" s="101"/>
      <c r="N1307" s="79"/>
      <c r="O1307" s="102"/>
    </row>
    <row r="1308" spans="1:15" s="20" customFormat="1" ht="15" customHeight="1">
      <c r="A1308" s="46"/>
      <c r="B1308" s="45"/>
      <c r="C1308" s="47"/>
      <c r="D1308" s="46"/>
      <c r="E1308" s="97">
        <f>+VLOOKUP(D1308,'[1]PAP 2024 CORRIENTE'!$A$6:$AU$981,7,FALSE)</f>
        <v>0</v>
      </c>
      <c r="F1308" s="97">
        <f>+VLOOKUP(D1308,'[1]PAP 2024 CORRIENTE'!$A$6:$AU$981,9,FALSE)</f>
        <v>0</v>
      </c>
      <c r="G1308" s="97" t="e">
        <f>+VLOOKUP(D1308,POA!$A$3:$AU$103,3,FALSE)</f>
        <v>#N/A</v>
      </c>
      <c r="H1308" s="94">
        <f>+VLOOKUP(D1308,'[1]PAP 2024 CORRIENTE'!$A$6:$AU$981,12,FALSE)</f>
        <v>0</v>
      </c>
      <c r="I1308" s="98">
        <f>+VLOOKUP(D1308,'[1]PAP 2024 CORRIENTE'!$A$6:$AU$981,15,FALSE)</f>
        <v>0</v>
      </c>
      <c r="J1308" s="94">
        <f>+VLOOKUP(D1308,'[1]PAP 2024 CORRIENTE'!$A$6:$AU$981,14,FALSE)</f>
        <v>0</v>
      </c>
      <c r="K1308" s="44"/>
      <c r="L1308" s="100"/>
      <c r="M1308" s="101"/>
      <c r="N1308" s="79"/>
      <c r="O1308" s="102"/>
    </row>
    <row r="1309" spans="1:15" s="20" customFormat="1" ht="15" customHeight="1">
      <c r="A1309" s="46"/>
      <c r="B1309" s="45"/>
      <c r="C1309" s="47"/>
      <c r="D1309" s="46"/>
      <c r="E1309" s="97">
        <f>+VLOOKUP(D1309,'[1]PAP 2024 CORRIENTE'!$A$6:$AU$981,7,FALSE)</f>
        <v>0</v>
      </c>
      <c r="F1309" s="97">
        <f>+VLOOKUP(D1309,'[1]PAP 2024 CORRIENTE'!$A$6:$AU$981,9,FALSE)</f>
        <v>0</v>
      </c>
      <c r="G1309" s="97" t="e">
        <f>+VLOOKUP(D1309,POA!$A$3:$AU$103,3,FALSE)</f>
        <v>#N/A</v>
      </c>
      <c r="H1309" s="94">
        <f>+VLOOKUP(D1309,'[1]PAP 2024 CORRIENTE'!$A$6:$AU$981,12,FALSE)</f>
        <v>0</v>
      </c>
      <c r="I1309" s="98">
        <f>+VLOOKUP(D1309,'[1]PAP 2024 CORRIENTE'!$A$6:$AU$981,15,FALSE)</f>
        <v>0</v>
      </c>
      <c r="J1309" s="94">
        <f>+VLOOKUP(D1309,'[1]PAP 2024 CORRIENTE'!$A$6:$AU$981,14,FALSE)</f>
        <v>0</v>
      </c>
      <c r="K1309" s="44"/>
      <c r="L1309" s="100"/>
      <c r="M1309" s="101"/>
      <c r="N1309" s="79"/>
      <c r="O1309" s="102"/>
    </row>
    <row r="1310" spans="1:15" s="20" customFormat="1" ht="15" customHeight="1">
      <c r="A1310" s="46"/>
      <c r="B1310" s="45"/>
      <c r="C1310" s="47"/>
      <c r="D1310" s="46"/>
      <c r="E1310" s="97">
        <f>+VLOOKUP(D1310,'[1]PAP 2024 CORRIENTE'!$A$6:$AU$981,7,FALSE)</f>
        <v>0</v>
      </c>
      <c r="F1310" s="97">
        <f>+VLOOKUP(D1310,'[1]PAP 2024 CORRIENTE'!$A$6:$AU$981,9,FALSE)</f>
        <v>0</v>
      </c>
      <c r="G1310" s="97" t="e">
        <f>+VLOOKUP(D1310,POA!$A$3:$AU$103,3,FALSE)</f>
        <v>#N/A</v>
      </c>
      <c r="H1310" s="94">
        <f>+VLOOKUP(D1310,'[1]PAP 2024 CORRIENTE'!$A$6:$AU$981,12,FALSE)</f>
        <v>0</v>
      </c>
      <c r="I1310" s="98">
        <f>+VLOOKUP(D1310,'[1]PAP 2024 CORRIENTE'!$A$6:$AU$981,15,FALSE)</f>
        <v>0</v>
      </c>
      <c r="J1310" s="94">
        <f>+VLOOKUP(D1310,'[1]PAP 2024 CORRIENTE'!$A$6:$AU$981,14,FALSE)</f>
        <v>0</v>
      </c>
      <c r="K1310" s="44"/>
      <c r="L1310" s="100"/>
      <c r="M1310" s="101"/>
      <c r="N1310" s="79"/>
      <c r="O1310" s="102"/>
    </row>
    <row r="1311" spans="1:15" s="20" customFormat="1" ht="15" customHeight="1">
      <c r="A1311" s="46"/>
      <c r="B1311" s="45"/>
      <c r="C1311" s="47"/>
      <c r="D1311" s="46"/>
      <c r="E1311" s="97">
        <f>+VLOOKUP(D1311,'[1]PAP 2024 CORRIENTE'!$A$6:$AU$981,7,FALSE)</f>
        <v>0</v>
      </c>
      <c r="F1311" s="97">
        <f>+VLOOKUP(D1311,'[1]PAP 2024 CORRIENTE'!$A$6:$AU$981,9,FALSE)</f>
        <v>0</v>
      </c>
      <c r="G1311" s="97" t="e">
        <f>+VLOOKUP(D1311,POA!$A$3:$AU$103,3,FALSE)</f>
        <v>#N/A</v>
      </c>
      <c r="H1311" s="94">
        <f>+VLOOKUP(D1311,'[1]PAP 2024 CORRIENTE'!$A$6:$AU$981,12,FALSE)</f>
        <v>0</v>
      </c>
      <c r="I1311" s="98">
        <f>+VLOOKUP(D1311,'[1]PAP 2024 CORRIENTE'!$A$6:$AU$981,15,FALSE)</f>
        <v>0</v>
      </c>
      <c r="J1311" s="94">
        <f>+VLOOKUP(D1311,'[1]PAP 2024 CORRIENTE'!$A$6:$AU$981,14,FALSE)</f>
        <v>0</v>
      </c>
      <c r="K1311" s="44"/>
      <c r="L1311" s="100"/>
      <c r="M1311" s="101"/>
      <c r="N1311" s="79"/>
      <c r="O1311" s="102"/>
    </row>
    <row r="1312" spans="1:15" s="20" customFormat="1" ht="15" customHeight="1">
      <c r="A1312" s="46"/>
      <c r="B1312" s="45"/>
      <c r="C1312" s="47"/>
      <c r="D1312" s="46"/>
      <c r="E1312" s="97">
        <f>+VLOOKUP(D1312,'[1]PAP 2024 CORRIENTE'!$A$6:$AU$981,7,FALSE)</f>
        <v>0</v>
      </c>
      <c r="F1312" s="97">
        <f>+VLOOKUP(D1312,'[1]PAP 2024 CORRIENTE'!$A$6:$AU$981,9,FALSE)</f>
        <v>0</v>
      </c>
      <c r="G1312" s="97" t="e">
        <f>+VLOOKUP(D1312,POA!$A$3:$AU$103,3,FALSE)</f>
        <v>#N/A</v>
      </c>
      <c r="H1312" s="94">
        <f>+VLOOKUP(D1312,'[1]PAP 2024 CORRIENTE'!$A$6:$AU$981,12,FALSE)</f>
        <v>0</v>
      </c>
      <c r="I1312" s="98">
        <f>+VLOOKUP(D1312,'[1]PAP 2024 CORRIENTE'!$A$6:$AU$981,15,FALSE)</f>
        <v>0</v>
      </c>
      <c r="J1312" s="94">
        <f>+VLOOKUP(D1312,'[1]PAP 2024 CORRIENTE'!$A$6:$AU$981,14,FALSE)</f>
        <v>0</v>
      </c>
      <c r="K1312" s="44"/>
      <c r="L1312" s="100"/>
      <c r="M1312" s="101"/>
      <c r="N1312" s="79"/>
      <c r="O1312" s="102"/>
    </row>
    <row r="1313" spans="1:15" s="20" customFormat="1" ht="15" customHeight="1">
      <c r="A1313" s="46"/>
      <c r="B1313" s="45"/>
      <c r="C1313" s="47"/>
      <c r="D1313" s="46"/>
      <c r="E1313" s="97">
        <f>+VLOOKUP(D1313,'[1]PAP 2024 CORRIENTE'!$A$6:$AU$981,7,FALSE)</f>
        <v>0</v>
      </c>
      <c r="F1313" s="97">
        <f>+VLOOKUP(D1313,'[1]PAP 2024 CORRIENTE'!$A$6:$AU$981,9,FALSE)</f>
        <v>0</v>
      </c>
      <c r="G1313" s="97" t="e">
        <f>+VLOOKUP(D1313,POA!$A$3:$AU$103,3,FALSE)</f>
        <v>#N/A</v>
      </c>
      <c r="H1313" s="94">
        <f>+VLOOKUP(D1313,'[1]PAP 2024 CORRIENTE'!$A$6:$AU$981,12,FALSE)</f>
        <v>0</v>
      </c>
      <c r="I1313" s="98">
        <f>+VLOOKUP(D1313,'[1]PAP 2024 CORRIENTE'!$A$6:$AU$981,15,FALSE)</f>
        <v>0</v>
      </c>
      <c r="J1313" s="94">
        <f>+VLOOKUP(D1313,'[1]PAP 2024 CORRIENTE'!$A$6:$AU$981,14,FALSE)</f>
        <v>0</v>
      </c>
      <c r="K1313" s="44"/>
      <c r="L1313" s="100"/>
      <c r="M1313" s="101"/>
      <c r="N1313" s="79"/>
      <c r="O1313" s="102"/>
    </row>
    <row r="1314" spans="1:15" s="20" customFormat="1" ht="15" customHeight="1">
      <c r="A1314" s="46"/>
      <c r="B1314" s="45"/>
      <c r="C1314" s="47"/>
      <c r="D1314" s="46"/>
      <c r="E1314" s="97">
        <f>+VLOOKUP(D1314,'[1]PAP 2024 CORRIENTE'!$A$6:$AU$981,7,FALSE)</f>
        <v>0</v>
      </c>
      <c r="F1314" s="97">
        <f>+VLOOKUP(D1314,'[1]PAP 2024 CORRIENTE'!$A$6:$AU$981,9,FALSE)</f>
        <v>0</v>
      </c>
      <c r="G1314" s="97" t="e">
        <f>+VLOOKUP(D1314,POA!$A$3:$AU$103,3,FALSE)</f>
        <v>#N/A</v>
      </c>
      <c r="H1314" s="94">
        <f>+VLOOKUP(D1314,'[1]PAP 2024 CORRIENTE'!$A$6:$AU$981,12,FALSE)</f>
        <v>0</v>
      </c>
      <c r="I1314" s="98">
        <f>+VLOOKUP(D1314,'[1]PAP 2024 CORRIENTE'!$A$6:$AU$981,15,FALSE)</f>
        <v>0</v>
      </c>
      <c r="J1314" s="94">
        <f>+VLOOKUP(D1314,'[1]PAP 2024 CORRIENTE'!$A$6:$AU$981,14,FALSE)</f>
        <v>0</v>
      </c>
      <c r="K1314" s="44"/>
      <c r="L1314" s="100"/>
      <c r="M1314" s="101"/>
      <c r="N1314" s="79"/>
      <c r="O1314" s="102"/>
    </row>
    <row r="1315" spans="1:15" s="20" customFormat="1" ht="15" customHeight="1">
      <c r="A1315" s="46"/>
      <c r="B1315" s="45"/>
      <c r="C1315" s="47"/>
      <c r="D1315" s="46"/>
      <c r="E1315" s="97">
        <f>+VLOOKUP(D1315,'[1]PAP 2024 CORRIENTE'!$A$6:$AU$981,7,FALSE)</f>
        <v>0</v>
      </c>
      <c r="F1315" s="97">
        <f>+VLOOKUP(D1315,'[1]PAP 2024 CORRIENTE'!$A$6:$AU$981,9,FALSE)</f>
        <v>0</v>
      </c>
      <c r="G1315" s="97" t="e">
        <f>+VLOOKUP(D1315,POA!$A$3:$AU$103,3,FALSE)</f>
        <v>#N/A</v>
      </c>
      <c r="H1315" s="94">
        <f>+VLOOKUP(D1315,'[1]PAP 2024 CORRIENTE'!$A$6:$AU$981,12,FALSE)</f>
        <v>0</v>
      </c>
      <c r="I1315" s="98">
        <f>+VLOOKUP(D1315,'[1]PAP 2024 CORRIENTE'!$A$6:$AU$981,15,FALSE)</f>
        <v>0</v>
      </c>
      <c r="J1315" s="94">
        <f>+VLOOKUP(D1315,'[1]PAP 2024 CORRIENTE'!$A$6:$AU$981,14,FALSE)</f>
        <v>0</v>
      </c>
      <c r="K1315" s="44"/>
      <c r="L1315" s="100"/>
      <c r="M1315" s="101"/>
      <c r="N1315" s="79"/>
      <c r="O1315" s="102"/>
    </row>
    <row r="1316" spans="1:15" s="20" customFormat="1" ht="15" customHeight="1">
      <c r="A1316" s="46"/>
      <c r="B1316" s="45"/>
      <c r="C1316" s="47"/>
      <c r="D1316" s="46"/>
      <c r="E1316" s="97">
        <f>+VLOOKUP(D1316,'[1]PAP 2024 CORRIENTE'!$A$6:$AU$981,7,FALSE)</f>
        <v>0</v>
      </c>
      <c r="F1316" s="97">
        <f>+VLOOKUP(D1316,'[1]PAP 2024 CORRIENTE'!$A$6:$AU$981,9,FALSE)</f>
        <v>0</v>
      </c>
      <c r="G1316" s="97" t="e">
        <f>+VLOOKUP(D1316,POA!$A$3:$AU$103,3,FALSE)</f>
        <v>#N/A</v>
      </c>
      <c r="H1316" s="94">
        <f>+VLOOKUP(D1316,'[1]PAP 2024 CORRIENTE'!$A$6:$AU$981,12,FALSE)</f>
        <v>0</v>
      </c>
      <c r="I1316" s="98">
        <f>+VLOOKUP(D1316,'[1]PAP 2024 CORRIENTE'!$A$6:$AU$981,15,FALSE)</f>
        <v>0</v>
      </c>
      <c r="J1316" s="94">
        <f>+VLOOKUP(D1316,'[1]PAP 2024 CORRIENTE'!$A$6:$AU$981,14,FALSE)</f>
        <v>0</v>
      </c>
      <c r="K1316" s="44"/>
      <c r="L1316" s="100"/>
      <c r="M1316" s="101"/>
      <c r="N1316" s="79"/>
      <c r="O1316" s="102"/>
    </row>
    <row r="1317" spans="1:15" s="20" customFormat="1" ht="15" customHeight="1">
      <c r="A1317" s="46"/>
      <c r="B1317" s="45"/>
      <c r="C1317" s="47"/>
      <c r="D1317" s="46"/>
      <c r="E1317" s="97">
        <f>+VLOOKUP(D1317,'[1]PAP 2024 CORRIENTE'!$A$6:$AU$981,7,FALSE)</f>
        <v>0</v>
      </c>
      <c r="F1317" s="97">
        <f>+VLOOKUP(D1317,'[1]PAP 2024 CORRIENTE'!$A$6:$AU$981,9,FALSE)</f>
        <v>0</v>
      </c>
      <c r="G1317" s="97" t="e">
        <f>+VLOOKUP(D1317,POA!$A$3:$AU$103,3,FALSE)</f>
        <v>#N/A</v>
      </c>
      <c r="H1317" s="94">
        <f>+VLOOKUP(D1317,'[1]PAP 2024 CORRIENTE'!$A$6:$AU$981,12,FALSE)</f>
        <v>0</v>
      </c>
      <c r="I1317" s="98">
        <f>+VLOOKUP(D1317,'[1]PAP 2024 CORRIENTE'!$A$6:$AU$981,15,FALSE)</f>
        <v>0</v>
      </c>
      <c r="J1317" s="94">
        <f>+VLOOKUP(D1317,'[1]PAP 2024 CORRIENTE'!$A$6:$AU$981,14,FALSE)</f>
        <v>0</v>
      </c>
      <c r="K1317" s="44"/>
      <c r="L1317" s="100"/>
      <c r="M1317" s="101"/>
      <c r="N1317" s="79"/>
      <c r="O1317" s="102"/>
    </row>
    <row r="1318" spans="1:15" s="20" customFormat="1" ht="15" customHeight="1">
      <c r="A1318" s="46"/>
      <c r="B1318" s="45"/>
      <c r="C1318" s="47"/>
      <c r="D1318" s="46"/>
      <c r="E1318" s="97">
        <f>+VLOOKUP(D1318,'[1]PAP 2024 CORRIENTE'!$A$6:$AU$981,7,FALSE)</f>
        <v>0</v>
      </c>
      <c r="F1318" s="97">
        <f>+VLOOKUP(D1318,'[1]PAP 2024 CORRIENTE'!$A$6:$AU$981,9,FALSE)</f>
        <v>0</v>
      </c>
      <c r="G1318" s="97" t="e">
        <f>+VLOOKUP(D1318,POA!$A$3:$AU$103,3,FALSE)</f>
        <v>#N/A</v>
      </c>
      <c r="H1318" s="94">
        <f>+VLOOKUP(D1318,'[1]PAP 2024 CORRIENTE'!$A$6:$AU$981,12,FALSE)</f>
        <v>0</v>
      </c>
      <c r="I1318" s="98">
        <f>+VLOOKUP(D1318,'[1]PAP 2024 CORRIENTE'!$A$6:$AU$981,15,FALSE)</f>
        <v>0</v>
      </c>
      <c r="J1318" s="94">
        <f>+VLOOKUP(D1318,'[1]PAP 2024 CORRIENTE'!$A$6:$AU$981,14,FALSE)</f>
        <v>0</v>
      </c>
      <c r="K1318" s="44"/>
      <c r="L1318" s="100"/>
      <c r="M1318" s="101"/>
      <c r="N1318" s="79"/>
      <c r="O1318" s="102"/>
    </row>
    <row r="1319" spans="1:15" s="20" customFormat="1" ht="15" customHeight="1">
      <c r="A1319" s="46"/>
      <c r="B1319" s="45"/>
      <c r="C1319" s="47"/>
      <c r="D1319" s="46"/>
      <c r="E1319" s="97">
        <f>+VLOOKUP(D1319,'[1]PAP 2024 CORRIENTE'!$A$6:$AU$981,7,FALSE)</f>
        <v>0</v>
      </c>
      <c r="F1319" s="97">
        <f>+VLOOKUP(D1319,'[1]PAP 2024 CORRIENTE'!$A$6:$AU$981,9,FALSE)</f>
        <v>0</v>
      </c>
      <c r="G1319" s="97" t="e">
        <f>+VLOOKUP(D1319,POA!$A$3:$AU$103,3,FALSE)</f>
        <v>#N/A</v>
      </c>
      <c r="H1319" s="94">
        <f>+VLOOKUP(D1319,'[1]PAP 2024 CORRIENTE'!$A$6:$AU$981,12,FALSE)</f>
        <v>0</v>
      </c>
      <c r="I1319" s="98">
        <f>+VLOOKUP(D1319,'[1]PAP 2024 CORRIENTE'!$A$6:$AU$981,15,FALSE)</f>
        <v>0</v>
      </c>
      <c r="J1319" s="94">
        <f>+VLOOKUP(D1319,'[1]PAP 2024 CORRIENTE'!$A$6:$AU$981,14,FALSE)</f>
        <v>0</v>
      </c>
      <c r="K1319" s="44"/>
      <c r="L1319" s="100"/>
      <c r="M1319" s="101"/>
      <c r="N1319" s="79"/>
      <c r="O1319" s="102"/>
    </row>
    <row r="1320" spans="1:15" s="20" customFormat="1" ht="15" customHeight="1">
      <c r="A1320" s="46"/>
      <c r="B1320" s="45"/>
      <c r="C1320" s="47"/>
      <c r="D1320" s="46"/>
      <c r="E1320" s="97">
        <f>+VLOOKUP(D1320,'[1]PAP 2024 CORRIENTE'!$A$6:$AU$981,7,FALSE)</f>
        <v>0</v>
      </c>
      <c r="F1320" s="97">
        <f>+VLOOKUP(D1320,'[1]PAP 2024 CORRIENTE'!$A$6:$AU$981,9,FALSE)</f>
        <v>0</v>
      </c>
      <c r="G1320" s="97" t="e">
        <f>+VLOOKUP(D1320,POA!$A$3:$AU$103,3,FALSE)</f>
        <v>#N/A</v>
      </c>
      <c r="H1320" s="94">
        <f>+VLOOKUP(D1320,'[1]PAP 2024 CORRIENTE'!$A$6:$AU$981,12,FALSE)</f>
        <v>0</v>
      </c>
      <c r="I1320" s="98">
        <f>+VLOOKUP(D1320,'[1]PAP 2024 CORRIENTE'!$A$6:$AU$981,15,FALSE)</f>
        <v>0</v>
      </c>
      <c r="J1320" s="94">
        <f>+VLOOKUP(D1320,'[1]PAP 2024 CORRIENTE'!$A$6:$AU$981,14,FALSE)</f>
        <v>0</v>
      </c>
      <c r="K1320" s="44"/>
      <c r="L1320" s="100"/>
      <c r="M1320" s="101"/>
      <c r="N1320" s="79"/>
      <c r="O1320" s="102"/>
    </row>
    <row r="1321" spans="1:15" s="20" customFormat="1" ht="15" customHeight="1">
      <c r="A1321" s="46"/>
      <c r="B1321" s="45"/>
      <c r="C1321" s="47"/>
      <c r="D1321" s="46"/>
      <c r="E1321" s="97">
        <f>+VLOOKUP(D1321,'[1]PAP 2024 CORRIENTE'!$A$6:$AU$981,7,FALSE)</f>
        <v>0</v>
      </c>
      <c r="F1321" s="97">
        <f>+VLOOKUP(D1321,'[1]PAP 2024 CORRIENTE'!$A$6:$AU$981,9,FALSE)</f>
        <v>0</v>
      </c>
      <c r="G1321" s="97" t="e">
        <f>+VLOOKUP(D1321,POA!$A$3:$AU$103,3,FALSE)</f>
        <v>#N/A</v>
      </c>
      <c r="H1321" s="94">
        <f>+VLOOKUP(D1321,'[1]PAP 2024 CORRIENTE'!$A$6:$AU$981,12,FALSE)</f>
        <v>0</v>
      </c>
      <c r="I1321" s="98">
        <f>+VLOOKUP(D1321,'[1]PAP 2024 CORRIENTE'!$A$6:$AU$981,15,FALSE)</f>
        <v>0</v>
      </c>
      <c r="J1321" s="94">
        <f>+VLOOKUP(D1321,'[1]PAP 2024 CORRIENTE'!$A$6:$AU$981,14,FALSE)</f>
        <v>0</v>
      </c>
      <c r="K1321" s="44"/>
      <c r="L1321" s="100"/>
      <c r="M1321" s="101"/>
      <c r="N1321" s="79"/>
      <c r="O1321" s="102"/>
    </row>
    <row r="1322" spans="1:15" s="20" customFormat="1" ht="15" customHeight="1">
      <c r="A1322" s="46"/>
      <c r="B1322" s="45"/>
      <c r="C1322" s="47"/>
      <c r="D1322" s="46"/>
      <c r="E1322" s="97">
        <f>+VLOOKUP(D1322,'[1]PAP 2024 CORRIENTE'!$A$6:$AU$981,7,FALSE)</f>
        <v>0</v>
      </c>
      <c r="F1322" s="97">
        <f>+VLOOKUP(D1322,'[1]PAP 2024 CORRIENTE'!$A$6:$AU$981,9,FALSE)</f>
        <v>0</v>
      </c>
      <c r="G1322" s="97" t="e">
        <f>+VLOOKUP(D1322,POA!$A$3:$AU$103,3,FALSE)</f>
        <v>#N/A</v>
      </c>
      <c r="H1322" s="94">
        <f>+VLOOKUP(D1322,'[1]PAP 2024 CORRIENTE'!$A$6:$AU$981,12,FALSE)</f>
        <v>0</v>
      </c>
      <c r="I1322" s="98">
        <f>+VLOOKUP(D1322,'[1]PAP 2024 CORRIENTE'!$A$6:$AU$981,15,FALSE)</f>
        <v>0</v>
      </c>
      <c r="J1322" s="94">
        <f>+VLOOKUP(D1322,'[1]PAP 2024 CORRIENTE'!$A$6:$AU$981,14,FALSE)</f>
        <v>0</v>
      </c>
      <c r="K1322" s="44"/>
      <c r="L1322" s="100"/>
      <c r="M1322" s="101"/>
      <c r="N1322" s="79"/>
      <c r="O1322" s="102"/>
    </row>
    <row r="1323" spans="1:15" s="20" customFormat="1" ht="15" customHeight="1">
      <c r="A1323" s="46"/>
      <c r="B1323" s="45"/>
      <c r="C1323" s="47"/>
      <c r="D1323" s="46"/>
      <c r="E1323" s="97">
        <f>+VLOOKUP(D1323,'[1]PAP 2024 CORRIENTE'!$A$6:$AU$981,7,FALSE)</f>
        <v>0</v>
      </c>
      <c r="F1323" s="97">
        <f>+VLOOKUP(D1323,'[1]PAP 2024 CORRIENTE'!$A$6:$AU$981,9,FALSE)</f>
        <v>0</v>
      </c>
      <c r="G1323" s="97" t="e">
        <f>+VLOOKUP(D1323,POA!$A$3:$AU$103,3,FALSE)</f>
        <v>#N/A</v>
      </c>
      <c r="H1323" s="94">
        <f>+VLOOKUP(D1323,'[1]PAP 2024 CORRIENTE'!$A$6:$AU$981,12,FALSE)</f>
        <v>0</v>
      </c>
      <c r="I1323" s="98">
        <f>+VLOOKUP(D1323,'[1]PAP 2024 CORRIENTE'!$A$6:$AU$981,15,FALSE)</f>
        <v>0</v>
      </c>
      <c r="J1323" s="94">
        <f>+VLOOKUP(D1323,'[1]PAP 2024 CORRIENTE'!$A$6:$AU$981,14,FALSE)</f>
        <v>0</v>
      </c>
      <c r="K1323" s="44"/>
      <c r="L1323" s="100"/>
      <c r="M1323" s="101"/>
      <c r="N1323" s="79"/>
      <c r="O1323" s="102"/>
    </row>
    <row r="1324" spans="1:15" s="20" customFormat="1" ht="15" customHeight="1">
      <c r="A1324" s="46"/>
      <c r="B1324" s="45"/>
      <c r="C1324" s="47"/>
      <c r="D1324" s="46"/>
      <c r="E1324" s="97">
        <f>+VLOOKUP(D1324,'[1]PAP 2024 CORRIENTE'!$A$6:$AU$981,7,FALSE)</f>
        <v>0</v>
      </c>
      <c r="F1324" s="97">
        <f>+VLOOKUP(D1324,'[1]PAP 2024 CORRIENTE'!$A$6:$AU$981,9,FALSE)</f>
        <v>0</v>
      </c>
      <c r="G1324" s="97" t="e">
        <f>+VLOOKUP(D1324,POA!$A$3:$AU$103,3,FALSE)</f>
        <v>#N/A</v>
      </c>
      <c r="H1324" s="94">
        <f>+VLOOKUP(D1324,'[1]PAP 2024 CORRIENTE'!$A$6:$AU$981,12,FALSE)</f>
        <v>0</v>
      </c>
      <c r="I1324" s="98">
        <f>+VLOOKUP(D1324,'[1]PAP 2024 CORRIENTE'!$A$6:$AU$981,15,FALSE)</f>
        <v>0</v>
      </c>
      <c r="J1324" s="94">
        <f>+VLOOKUP(D1324,'[1]PAP 2024 CORRIENTE'!$A$6:$AU$981,14,FALSE)</f>
        <v>0</v>
      </c>
      <c r="K1324" s="44"/>
      <c r="L1324" s="100"/>
      <c r="M1324" s="101"/>
      <c r="N1324" s="79"/>
      <c r="O1324" s="102"/>
    </row>
    <row r="1325" spans="1:15" s="20" customFormat="1" ht="15" customHeight="1">
      <c r="A1325" s="46"/>
      <c r="B1325" s="45"/>
      <c r="C1325" s="47"/>
      <c r="D1325" s="46"/>
      <c r="E1325" s="97">
        <f>+VLOOKUP(D1325,'[1]PAP 2024 CORRIENTE'!$A$6:$AU$981,7,FALSE)</f>
        <v>0</v>
      </c>
      <c r="F1325" s="97">
        <f>+VLOOKUP(D1325,'[1]PAP 2024 CORRIENTE'!$A$6:$AU$981,9,FALSE)</f>
        <v>0</v>
      </c>
      <c r="G1325" s="97" t="e">
        <f>+VLOOKUP(D1325,POA!$A$3:$AU$103,3,FALSE)</f>
        <v>#N/A</v>
      </c>
      <c r="H1325" s="94">
        <f>+VLOOKUP(D1325,'[1]PAP 2024 CORRIENTE'!$A$6:$AU$981,12,FALSE)</f>
        <v>0</v>
      </c>
      <c r="I1325" s="98">
        <f>+VLOOKUP(D1325,'[1]PAP 2024 CORRIENTE'!$A$6:$AU$981,15,FALSE)</f>
        <v>0</v>
      </c>
      <c r="J1325" s="94">
        <f>+VLOOKUP(D1325,'[1]PAP 2024 CORRIENTE'!$A$6:$AU$981,14,FALSE)</f>
        <v>0</v>
      </c>
      <c r="K1325" s="44"/>
      <c r="L1325" s="100"/>
      <c r="M1325" s="101"/>
      <c r="N1325" s="79"/>
      <c r="O1325" s="102"/>
    </row>
    <row r="1326" spans="1:15" s="20" customFormat="1" ht="15" customHeight="1">
      <c r="A1326" s="46"/>
      <c r="B1326" s="45"/>
      <c r="C1326" s="47"/>
      <c r="D1326" s="46"/>
      <c r="E1326" s="97">
        <f>+VLOOKUP(D1326,'[1]PAP 2024 CORRIENTE'!$A$6:$AU$981,7,FALSE)</f>
        <v>0</v>
      </c>
      <c r="F1326" s="97">
        <f>+VLOOKUP(D1326,'[1]PAP 2024 CORRIENTE'!$A$6:$AU$981,9,FALSE)</f>
        <v>0</v>
      </c>
      <c r="G1326" s="97" t="e">
        <f>+VLOOKUP(D1326,POA!$A$3:$AU$103,3,FALSE)</f>
        <v>#N/A</v>
      </c>
      <c r="H1326" s="94">
        <f>+VLOOKUP(D1326,'[1]PAP 2024 CORRIENTE'!$A$6:$AU$981,12,FALSE)</f>
        <v>0</v>
      </c>
      <c r="I1326" s="98">
        <f>+VLOOKUP(D1326,'[1]PAP 2024 CORRIENTE'!$A$6:$AU$981,15,FALSE)</f>
        <v>0</v>
      </c>
      <c r="J1326" s="94">
        <f>+VLOOKUP(D1326,'[1]PAP 2024 CORRIENTE'!$A$6:$AU$981,14,FALSE)</f>
        <v>0</v>
      </c>
      <c r="K1326" s="44"/>
      <c r="L1326" s="100"/>
      <c r="M1326" s="101"/>
      <c r="N1326" s="79"/>
      <c r="O1326" s="102"/>
    </row>
    <row r="1327" spans="1:15" s="20" customFormat="1" ht="15" customHeight="1">
      <c r="A1327" s="46"/>
      <c r="B1327" s="45"/>
      <c r="C1327" s="47"/>
      <c r="D1327" s="46"/>
      <c r="E1327" s="97">
        <f>+VLOOKUP(D1327,'[1]PAP 2024 CORRIENTE'!$A$6:$AU$981,7,FALSE)</f>
        <v>0</v>
      </c>
      <c r="F1327" s="97">
        <f>+VLOOKUP(D1327,'[1]PAP 2024 CORRIENTE'!$A$6:$AU$981,9,FALSE)</f>
        <v>0</v>
      </c>
      <c r="G1327" s="97" t="e">
        <f>+VLOOKUP(D1327,POA!$A$3:$AU$103,3,FALSE)</f>
        <v>#N/A</v>
      </c>
      <c r="H1327" s="94">
        <f>+VLOOKUP(D1327,'[1]PAP 2024 CORRIENTE'!$A$6:$AU$981,12,FALSE)</f>
        <v>0</v>
      </c>
      <c r="I1327" s="98">
        <f>+VLOOKUP(D1327,'[1]PAP 2024 CORRIENTE'!$A$6:$AU$981,15,FALSE)</f>
        <v>0</v>
      </c>
      <c r="J1327" s="94">
        <f>+VLOOKUP(D1327,'[1]PAP 2024 CORRIENTE'!$A$6:$AU$981,14,FALSE)</f>
        <v>0</v>
      </c>
      <c r="K1327" s="44"/>
      <c r="L1327" s="100"/>
      <c r="M1327" s="101"/>
      <c r="N1327" s="79"/>
      <c r="O1327" s="102"/>
    </row>
    <row r="1328" spans="1:15" s="20" customFormat="1" ht="15" customHeight="1">
      <c r="A1328" s="46"/>
      <c r="B1328" s="45"/>
      <c r="C1328" s="47"/>
      <c r="D1328" s="46"/>
      <c r="E1328" s="97">
        <f>+VLOOKUP(D1328,'[1]PAP 2024 CORRIENTE'!$A$6:$AU$981,7,FALSE)</f>
        <v>0</v>
      </c>
      <c r="F1328" s="97">
        <f>+VLOOKUP(D1328,'[1]PAP 2024 CORRIENTE'!$A$6:$AU$981,9,FALSE)</f>
        <v>0</v>
      </c>
      <c r="G1328" s="97" t="e">
        <f>+VLOOKUP(D1328,POA!$A$3:$AU$103,3,FALSE)</f>
        <v>#N/A</v>
      </c>
      <c r="H1328" s="94">
        <f>+VLOOKUP(D1328,'[1]PAP 2024 CORRIENTE'!$A$6:$AU$981,12,FALSE)</f>
        <v>0</v>
      </c>
      <c r="I1328" s="98">
        <f>+VLOOKUP(D1328,'[1]PAP 2024 CORRIENTE'!$A$6:$AU$981,15,FALSE)</f>
        <v>0</v>
      </c>
      <c r="J1328" s="94">
        <f>+VLOOKUP(D1328,'[1]PAP 2024 CORRIENTE'!$A$6:$AU$981,14,FALSE)</f>
        <v>0</v>
      </c>
      <c r="K1328" s="44"/>
      <c r="L1328" s="100"/>
      <c r="M1328" s="101"/>
      <c r="N1328" s="79"/>
      <c r="O1328" s="102"/>
    </row>
    <row r="1329" spans="1:15" s="20" customFormat="1" ht="15" customHeight="1">
      <c r="A1329" s="46"/>
      <c r="B1329" s="45"/>
      <c r="C1329" s="47"/>
      <c r="D1329" s="46"/>
      <c r="E1329" s="97">
        <f>+VLOOKUP(D1329,'[1]PAP 2024 CORRIENTE'!$A$6:$AU$981,7,FALSE)</f>
        <v>0</v>
      </c>
      <c r="F1329" s="97">
        <f>+VLOOKUP(D1329,'[1]PAP 2024 CORRIENTE'!$A$6:$AU$981,9,FALSE)</f>
        <v>0</v>
      </c>
      <c r="G1329" s="97" t="e">
        <f>+VLOOKUP(D1329,POA!$A$3:$AU$103,3,FALSE)</f>
        <v>#N/A</v>
      </c>
      <c r="H1329" s="94">
        <f>+VLOOKUP(D1329,'[1]PAP 2024 CORRIENTE'!$A$6:$AU$981,12,FALSE)</f>
        <v>0</v>
      </c>
      <c r="I1329" s="98">
        <f>+VLOOKUP(D1329,'[1]PAP 2024 CORRIENTE'!$A$6:$AU$981,15,FALSE)</f>
        <v>0</v>
      </c>
      <c r="J1329" s="94">
        <f>+VLOOKUP(D1329,'[1]PAP 2024 CORRIENTE'!$A$6:$AU$981,14,FALSE)</f>
        <v>0</v>
      </c>
      <c r="K1329" s="44"/>
      <c r="L1329" s="100"/>
      <c r="M1329" s="101"/>
      <c r="N1329" s="79"/>
      <c r="O1329" s="102"/>
    </row>
    <row r="1330" spans="1:15" s="20" customFormat="1" ht="15" customHeight="1">
      <c r="A1330" s="46"/>
      <c r="B1330" s="45"/>
      <c r="C1330" s="47"/>
      <c r="D1330" s="46"/>
      <c r="E1330" s="97">
        <f>+VLOOKUP(D1330,'[1]PAP 2024 CORRIENTE'!$A$6:$AU$981,7,FALSE)</f>
        <v>0</v>
      </c>
      <c r="F1330" s="97">
        <f>+VLOOKUP(D1330,'[1]PAP 2024 CORRIENTE'!$A$6:$AU$981,9,FALSE)</f>
        <v>0</v>
      </c>
      <c r="G1330" s="97" t="e">
        <f>+VLOOKUP(D1330,POA!$A$3:$AU$103,3,FALSE)</f>
        <v>#N/A</v>
      </c>
      <c r="H1330" s="94">
        <f>+VLOOKUP(D1330,'[1]PAP 2024 CORRIENTE'!$A$6:$AU$981,12,FALSE)</f>
        <v>0</v>
      </c>
      <c r="I1330" s="98">
        <f>+VLOOKUP(D1330,'[1]PAP 2024 CORRIENTE'!$A$6:$AU$981,15,FALSE)</f>
        <v>0</v>
      </c>
      <c r="J1330" s="94">
        <f>+VLOOKUP(D1330,'[1]PAP 2024 CORRIENTE'!$A$6:$AU$981,14,FALSE)</f>
        <v>0</v>
      </c>
      <c r="K1330" s="44"/>
      <c r="L1330" s="100"/>
      <c r="M1330" s="101"/>
      <c r="N1330" s="79"/>
      <c r="O1330" s="102"/>
    </row>
    <row r="1331" spans="1:15" s="20" customFormat="1" ht="15" customHeight="1">
      <c r="A1331" s="46"/>
      <c r="B1331" s="45"/>
      <c r="C1331" s="47"/>
      <c r="D1331" s="46"/>
      <c r="E1331" s="97">
        <f>+VLOOKUP(D1331,'[1]PAP 2024 CORRIENTE'!$A$6:$AU$981,7,FALSE)</f>
        <v>0</v>
      </c>
      <c r="F1331" s="97">
        <f>+VLOOKUP(D1331,'[1]PAP 2024 CORRIENTE'!$A$6:$AU$981,9,FALSE)</f>
        <v>0</v>
      </c>
      <c r="G1331" s="97" t="e">
        <f>+VLOOKUP(D1331,POA!$A$3:$AU$103,3,FALSE)</f>
        <v>#N/A</v>
      </c>
      <c r="H1331" s="94">
        <f>+VLOOKUP(D1331,'[1]PAP 2024 CORRIENTE'!$A$6:$AU$981,12,FALSE)</f>
        <v>0</v>
      </c>
      <c r="I1331" s="98">
        <f>+VLOOKUP(D1331,'[1]PAP 2024 CORRIENTE'!$A$6:$AU$981,15,FALSE)</f>
        <v>0</v>
      </c>
      <c r="J1331" s="94">
        <f>+VLOOKUP(D1331,'[1]PAP 2024 CORRIENTE'!$A$6:$AU$981,14,FALSE)</f>
        <v>0</v>
      </c>
      <c r="K1331" s="44"/>
      <c r="L1331" s="100"/>
      <c r="M1331" s="101"/>
      <c r="N1331" s="79"/>
      <c r="O1331" s="102"/>
    </row>
    <row r="1332" spans="1:15" s="20" customFormat="1" ht="15" customHeight="1">
      <c r="A1332" s="46"/>
      <c r="B1332" s="45"/>
      <c r="C1332" s="47"/>
      <c r="D1332" s="46"/>
      <c r="E1332" s="97">
        <f>+VLOOKUP(D1332,'[1]PAP 2024 CORRIENTE'!$A$6:$AU$981,7,FALSE)</f>
        <v>0</v>
      </c>
      <c r="F1332" s="97">
        <f>+VLOOKUP(D1332,'[1]PAP 2024 CORRIENTE'!$A$6:$AU$981,9,FALSE)</f>
        <v>0</v>
      </c>
      <c r="G1332" s="97" t="e">
        <f>+VLOOKUP(D1332,POA!$A$3:$AU$103,3,FALSE)</f>
        <v>#N/A</v>
      </c>
      <c r="H1332" s="94">
        <f>+VLOOKUP(D1332,'[1]PAP 2024 CORRIENTE'!$A$6:$AU$981,12,FALSE)</f>
        <v>0</v>
      </c>
      <c r="I1332" s="98">
        <f>+VLOOKUP(D1332,'[1]PAP 2024 CORRIENTE'!$A$6:$AU$981,15,FALSE)</f>
        <v>0</v>
      </c>
      <c r="J1332" s="94">
        <f>+VLOOKUP(D1332,'[1]PAP 2024 CORRIENTE'!$A$6:$AU$981,14,FALSE)</f>
        <v>0</v>
      </c>
      <c r="K1332" s="44"/>
      <c r="L1332" s="100"/>
      <c r="M1332" s="101"/>
      <c r="N1332" s="79"/>
      <c r="O1332" s="102"/>
    </row>
    <row r="1333" spans="1:15" s="20" customFormat="1" ht="15" customHeight="1">
      <c r="A1333" s="46"/>
      <c r="B1333" s="45"/>
      <c r="C1333" s="47"/>
      <c r="D1333" s="46"/>
      <c r="E1333" s="97">
        <f>+VLOOKUP(D1333,'[1]PAP 2024 CORRIENTE'!$A$6:$AU$981,7,FALSE)</f>
        <v>0</v>
      </c>
      <c r="F1333" s="97">
        <f>+VLOOKUP(D1333,'[1]PAP 2024 CORRIENTE'!$A$6:$AU$981,9,FALSE)</f>
        <v>0</v>
      </c>
      <c r="G1333" s="97" t="e">
        <f>+VLOOKUP(D1333,POA!$A$3:$AU$103,3,FALSE)</f>
        <v>#N/A</v>
      </c>
      <c r="H1333" s="94">
        <f>+VLOOKUP(D1333,'[1]PAP 2024 CORRIENTE'!$A$6:$AU$981,12,FALSE)</f>
        <v>0</v>
      </c>
      <c r="I1333" s="98">
        <f>+VLOOKUP(D1333,'[1]PAP 2024 CORRIENTE'!$A$6:$AU$981,15,FALSE)</f>
        <v>0</v>
      </c>
      <c r="J1333" s="94">
        <f>+VLOOKUP(D1333,'[1]PAP 2024 CORRIENTE'!$A$6:$AU$981,14,FALSE)</f>
        <v>0</v>
      </c>
      <c r="K1333" s="44"/>
      <c r="L1333" s="100"/>
      <c r="M1333" s="101"/>
      <c r="N1333" s="79"/>
      <c r="O1333" s="102"/>
    </row>
    <row r="1334" spans="1:15" s="20" customFormat="1" ht="15" customHeight="1">
      <c r="A1334" s="46"/>
      <c r="B1334" s="45"/>
      <c r="C1334" s="47"/>
      <c r="D1334" s="46"/>
      <c r="E1334" s="97">
        <f>+VLOOKUP(D1334,'[1]PAP 2024 CORRIENTE'!$A$6:$AU$981,7,FALSE)</f>
        <v>0</v>
      </c>
      <c r="F1334" s="97">
        <f>+VLOOKUP(D1334,'[1]PAP 2024 CORRIENTE'!$A$6:$AU$981,9,FALSE)</f>
        <v>0</v>
      </c>
      <c r="G1334" s="97" t="e">
        <f>+VLOOKUP(D1334,POA!$A$3:$AU$103,3,FALSE)</f>
        <v>#N/A</v>
      </c>
      <c r="H1334" s="94">
        <f>+VLOOKUP(D1334,'[1]PAP 2024 CORRIENTE'!$A$6:$AU$981,12,FALSE)</f>
        <v>0</v>
      </c>
      <c r="I1334" s="98">
        <f>+VLOOKUP(D1334,'[1]PAP 2024 CORRIENTE'!$A$6:$AU$981,15,FALSE)</f>
        <v>0</v>
      </c>
      <c r="J1334" s="94">
        <f>+VLOOKUP(D1334,'[1]PAP 2024 CORRIENTE'!$A$6:$AU$981,14,FALSE)</f>
        <v>0</v>
      </c>
      <c r="K1334" s="44"/>
      <c r="L1334" s="100"/>
      <c r="M1334" s="101"/>
      <c r="N1334" s="79"/>
      <c r="O1334" s="102"/>
    </row>
    <row r="1335" spans="1:15" s="20" customFormat="1" ht="15" customHeight="1">
      <c r="A1335" s="46"/>
      <c r="B1335" s="45"/>
      <c r="C1335" s="47"/>
      <c r="D1335" s="46"/>
      <c r="E1335" s="97">
        <f>+VLOOKUP(D1335,'[1]PAP 2024 CORRIENTE'!$A$6:$AU$981,7,FALSE)</f>
        <v>0</v>
      </c>
      <c r="F1335" s="97">
        <f>+VLOOKUP(D1335,'[1]PAP 2024 CORRIENTE'!$A$6:$AU$981,9,FALSE)</f>
        <v>0</v>
      </c>
      <c r="G1335" s="97" t="e">
        <f>+VLOOKUP(D1335,POA!$A$3:$AU$103,3,FALSE)</f>
        <v>#N/A</v>
      </c>
      <c r="H1335" s="94">
        <f>+VLOOKUP(D1335,'[1]PAP 2024 CORRIENTE'!$A$6:$AU$981,12,FALSE)</f>
        <v>0</v>
      </c>
      <c r="I1335" s="98">
        <f>+VLOOKUP(D1335,'[1]PAP 2024 CORRIENTE'!$A$6:$AU$981,15,FALSE)</f>
        <v>0</v>
      </c>
      <c r="J1335" s="94">
        <f>+VLOOKUP(D1335,'[1]PAP 2024 CORRIENTE'!$A$6:$AU$981,14,FALSE)</f>
        <v>0</v>
      </c>
      <c r="K1335" s="44"/>
      <c r="L1335" s="100"/>
      <c r="M1335" s="101"/>
      <c r="N1335" s="79"/>
      <c r="O1335" s="102"/>
    </row>
    <row r="1336" spans="1:15" s="20" customFormat="1" ht="15" customHeight="1">
      <c r="A1336" s="46"/>
      <c r="B1336" s="45"/>
      <c r="C1336" s="47"/>
      <c r="D1336" s="46"/>
      <c r="E1336" s="97">
        <f>+VLOOKUP(D1336,'[1]PAP 2024 CORRIENTE'!$A$6:$AU$981,7,FALSE)</f>
        <v>0</v>
      </c>
      <c r="F1336" s="97">
        <f>+VLOOKUP(D1336,'[1]PAP 2024 CORRIENTE'!$A$6:$AU$981,9,FALSE)</f>
        <v>0</v>
      </c>
      <c r="G1336" s="97" t="e">
        <f>+VLOOKUP(D1336,POA!$A$3:$AU$103,3,FALSE)</f>
        <v>#N/A</v>
      </c>
      <c r="H1336" s="94">
        <f>+VLOOKUP(D1336,'[1]PAP 2024 CORRIENTE'!$A$6:$AU$981,12,FALSE)</f>
        <v>0</v>
      </c>
      <c r="I1336" s="98">
        <f>+VLOOKUP(D1336,'[1]PAP 2024 CORRIENTE'!$A$6:$AU$981,15,FALSE)</f>
        <v>0</v>
      </c>
      <c r="J1336" s="94">
        <f>+VLOOKUP(D1336,'[1]PAP 2024 CORRIENTE'!$A$6:$AU$981,14,FALSE)</f>
        <v>0</v>
      </c>
      <c r="K1336" s="44"/>
      <c r="L1336" s="100"/>
      <c r="M1336" s="101"/>
      <c r="N1336" s="79"/>
      <c r="O1336" s="102"/>
    </row>
    <row r="1337" spans="1:15" s="20" customFormat="1" ht="15" customHeight="1">
      <c r="A1337" s="46"/>
      <c r="B1337" s="45"/>
      <c r="C1337" s="47"/>
      <c r="D1337" s="46"/>
      <c r="E1337" s="97">
        <f>+VLOOKUP(D1337,'[1]PAP 2024 CORRIENTE'!$A$6:$AU$981,7,FALSE)</f>
        <v>0</v>
      </c>
      <c r="F1337" s="97">
        <f>+VLOOKUP(D1337,'[1]PAP 2024 CORRIENTE'!$A$6:$AU$981,9,FALSE)</f>
        <v>0</v>
      </c>
      <c r="G1337" s="97" t="e">
        <f>+VLOOKUP(D1337,POA!$A$3:$AU$103,3,FALSE)</f>
        <v>#N/A</v>
      </c>
      <c r="H1337" s="94">
        <f>+VLOOKUP(D1337,'[1]PAP 2024 CORRIENTE'!$A$6:$AU$981,12,FALSE)</f>
        <v>0</v>
      </c>
      <c r="I1337" s="98">
        <f>+VLOOKUP(D1337,'[1]PAP 2024 CORRIENTE'!$A$6:$AU$981,15,FALSE)</f>
        <v>0</v>
      </c>
      <c r="J1337" s="94">
        <f>+VLOOKUP(D1337,'[1]PAP 2024 CORRIENTE'!$A$6:$AU$981,14,FALSE)</f>
        <v>0</v>
      </c>
      <c r="K1337" s="44"/>
      <c r="L1337" s="100"/>
      <c r="M1337" s="101"/>
      <c r="N1337" s="79"/>
      <c r="O1337" s="102"/>
    </row>
    <row r="1338" spans="1:15" s="20" customFormat="1" ht="15" customHeight="1">
      <c r="A1338" s="46"/>
      <c r="B1338" s="45"/>
      <c r="C1338" s="47"/>
      <c r="D1338" s="46"/>
      <c r="E1338" s="97">
        <f>+VLOOKUP(D1338,'[1]PAP 2024 CORRIENTE'!$A$6:$AU$981,7,FALSE)</f>
        <v>0</v>
      </c>
      <c r="F1338" s="97">
        <f>+VLOOKUP(D1338,'[1]PAP 2024 CORRIENTE'!$A$6:$AU$981,9,FALSE)</f>
        <v>0</v>
      </c>
      <c r="G1338" s="97" t="e">
        <f>+VLOOKUP(D1338,POA!$A$3:$AU$103,3,FALSE)</f>
        <v>#N/A</v>
      </c>
      <c r="H1338" s="94">
        <f>+VLOOKUP(D1338,'[1]PAP 2024 CORRIENTE'!$A$6:$AU$981,12,FALSE)</f>
        <v>0</v>
      </c>
      <c r="I1338" s="98">
        <f>+VLOOKUP(D1338,'[1]PAP 2024 CORRIENTE'!$A$6:$AU$981,15,FALSE)</f>
        <v>0</v>
      </c>
      <c r="J1338" s="94">
        <f>+VLOOKUP(D1338,'[1]PAP 2024 CORRIENTE'!$A$6:$AU$981,14,FALSE)</f>
        <v>0</v>
      </c>
      <c r="K1338" s="44"/>
      <c r="L1338" s="100"/>
      <c r="M1338" s="101"/>
      <c r="N1338" s="79"/>
      <c r="O1338" s="102"/>
    </row>
    <row r="1339" spans="1:15" s="20" customFormat="1" ht="15" customHeight="1">
      <c r="A1339" s="46"/>
      <c r="B1339" s="45"/>
      <c r="C1339" s="47"/>
      <c r="D1339" s="46"/>
      <c r="E1339" s="97">
        <f>+VLOOKUP(D1339,'[1]PAP 2024 CORRIENTE'!$A$6:$AU$981,7,FALSE)</f>
        <v>0</v>
      </c>
      <c r="F1339" s="97">
        <f>+VLOOKUP(D1339,'[1]PAP 2024 CORRIENTE'!$A$6:$AU$981,9,FALSE)</f>
        <v>0</v>
      </c>
      <c r="G1339" s="97" t="e">
        <f>+VLOOKUP(D1339,POA!$A$3:$AU$103,3,FALSE)</f>
        <v>#N/A</v>
      </c>
      <c r="H1339" s="94">
        <f>+VLOOKUP(D1339,'[1]PAP 2024 CORRIENTE'!$A$6:$AU$981,12,FALSE)</f>
        <v>0</v>
      </c>
      <c r="I1339" s="98">
        <f>+VLOOKUP(D1339,'[1]PAP 2024 CORRIENTE'!$A$6:$AU$981,15,FALSE)</f>
        <v>0</v>
      </c>
      <c r="J1339" s="94">
        <f>+VLOOKUP(D1339,'[1]PAP 2024 CORRIENTE'!$A$6:$AU$981,14,FALSE)</f>
        <v>0</v>
      </c>
      <c r="K1339" s="44"/>
      <c r="L1339" s="100"/>
      <c r="M1339" s="101"/>
      <c r="N1339" s="79"/>
      <c r="O1339" s="102"/>
    </row>
    <row r="1340" spans="1:15" s="20" customFormat="1" ht="15" customHeight="1">
      <c r="A1340" s="46"/>
      <c r="B1340" s="45"/>
      <c r="C1340" s="47"/>
      <c r="D1340" s="46"/>
      <c r="E1340" s="97">
        <f>+VLOOKUP(D1340,'[1]PAP 2024 CORRIENTE'!$A$6:$AU$981,7,FALSE)</f>
        <v>0</v>
      </c>
      <c r="F1340" s="97">
        <f>+VLOOKUP(D1340,'[1]PAP 2024 CORRIENTE'!$A$6:$AU$981,9,FALSE)</f>
        <v>0</v>
      </c>
      <c r="G1340" s="97" t="e">
        <f>+VLOOKUP(D1340,POA!$A$3:$AU$103,3,FALSE)</f>
        <v>#N/A</v>
      </c>
      <c r="H1340" s="94">
        <f>+VLOOKUP(D1340,'[1]PAP 2024 CORRIENTE'!$A$6:$AU$981,12,FALSE)</f>
        <v>0</v>
      </c>
      <c r="I1340" s="98">
        <f>+VLOOKUP(D1340,'[1]PAP 2024 CORRIENTE'!$A$6:$AU$981,15,FALSE)</f>
        <v>0</v>
      </c>
      <c r="J1340" s="94">
        <f>+VLOOKUP(D1340,'[1]PAP 2024 CORRIENTE'!$A$6:$AU$981,14,FALSE)</f>
        <v>0</v>
      </c>
      <c r="K1340" s="44"/>
      <c r="L1340" s="100"/>
      <c r="M1340" s="101"/>
      <c r="N1340" s="79"/>
      <c r="O1340" s="102"/>
    </row>
    <row r="1341" spans="1:15" s="20" customFormat="1" ht="15" customHeight="1">
      <c r="A1341" s="46"/>
      <c r="B1341" s="45"/>
      <c r="C1341" s="47"/>
      <c r="D1341" s="46"/>
      <c r="E1341" s="97">
        <f>+VLOOKUP(D1341,'[1]PAP 2024 CORRIENTE'!$A$6:$AU$981,7,FALSE)</f>
        <v>0</v>
      </c>
      <c r="F1341" s="97">
        <f>+VLOOKUP(D1341,'[1]PAP 2024 CORRIENTE'!$A$6:$AU$981,9,FALSE)</f>
        <v>0</v>
      </c>
      <c r="G1341" s="97" t="e">
        <f>+VLOOKUP(D1341,POA!$A$3:$AU$103,3,FALSE)</f>
        <v>#N/A</v>
      </c>
      <c r="H1341" s="94">
        <f>+VLOOKUP(D1341,'[1]PAP 2024 CORRIENTE'!$A$6:$AU$981,12,FALSE)</f>
        <v>0</v>
      </c>
      <c r="I1341" s="98">
        <f>+VLOOKUP(D1341,'[1]PAP 2024 CORRIENTE'!$A$6:$AU$981,15,FALSE)</f>
        <v>0</v>
      </c>
      <c r="J1341" s="94">
        <f>+VLOOKUP(D1341,'[1]PAP 2024 CORRIENTE'!$A$6:$AU$981,14,FALSE)</f>
        <v>0</v>
      </c>
      <c r="K1341" s="44"/>
      <c r="L1341" s="100"/>
      <c r="M1341" s="101"/>
      <c r="N1341" s="79"/>
      <c r="O1341" s="102"/>
    </row>
    <row r="1342" spans="1:15" s="20" customFormat="1" ht="15" customHeight="1">
      <c r="A1342" s="46"/>
      <c r="B1342" s="45"/>
      <c r="C1342" s="47"/>
      <c r="D1342" s="46"/>
      <c r="E1342" s="97">
        <f>+VLOOKUP(D1342,'[1]PAP 2024 CORRIENTE'!$A$6:$AU$981,7,FALSE)</f>
        <v>0</v>
      </c>
      <c r="F1342" s="97">
        <f>+VLOOKUP(D1342,'[1]PAP 2024 CORRIENTE'!$A$6:$AU$981,9,FALSE)</f>
        <v>0</v>
      </c>
      <c r="G1342" s="97" t="e">
        <f>+VLOOKUP(D1342,POA!$A$3:$AU$103,3,FALSE)</f>
        <v>#N/A</v>
      </c>
      <c r="H1342" s="94">
        <f>+VLOOKUP(D1342,'[1]PAP 2024 CORRIENTE'!$A$6:$AU$981,12,FALSE)</f>
        <v>0</v>
      </c>
      <c r="I1342" s="98">
        <f>+VLOOKUP(D1342,'[1]PAP 2024 CORRIENTE'!$A$6:$AU$981,15,FALSE)</f>
        <v>0</v>
      </c>
      <c r="J1342" s="94">
        <f>+VLOOKUP(D1342,'[1]PAP 2024 CORRIENTE'!$A$6:$AU$981,14,FALSE)</f>
        <v>0</v>
      </c>
      <c r="K1342" s="44"/>
      <c r="L1342" s="100"/>
      <c r="M1342" s="101"/>
      <c r="N1342" s="79"/>
      <c r="O1342" s="102"/>
    </row>
    <row r="1343" spans="1:15" s="20" customFormat="1" ht="15" customHeight="1">
      <c r="A1343" s="46"/>
      <c r="B1343" s="45"/>
      <c r="C1343" s="47"/>
      <c r="D1343" s="46"/>
      <c r="E1343" s="97">
        <f>+VLOOKUP(D1343,'[1]PAP 2024 CORRIENTE'!$A$6:$AU$981,7,FALSE)</f>
        <v>0</v>
      </c>
      <c r="F1343" s="97">
        <f>+VLOOKUP(D1343,'[1]PAP 2024 CORRIENTE'!$A$6:$AU$981,9,FALSE)</f>
        <v>0</v>
      </c>
      <c r="G1343" s="97" t="e">
        <f>+VLOOKUP(D1343,POA!$A$3:$AU$103,3,FALSE)</f>
        <v>#N/A</v>
      </c>
      <c r="H1343" s="94">
        <f>+VLOOKUP(D1343,'[1]PAP 2024 CORRIENTE'!$A$6:$AU$981,12,FALSE)</f>
        <v>0</v>
      </c>
      <c r="I1343" s="98">
        <f>+VLOOKUP(D1343,'[1]PAP 2024 CORRIENTE'!$A$6:$AU$981,15,FALSE)</f>
        <v>0</v>
      </c>
      <c r="J1343" s="94">
        <f>+VLOOKUP(D1343,'[1]PAP 2024 CORRIENTE'!$A$6:$AU$981,14,FALSE)</f>
        <v>0</v>
      </c>
      <c r="K1343" s="44"/>
      <c r="L1343" s="100"/>
      <c r="M1343" s="101"/>
      <c r="N1343" s="79"/>
      <c r="O1343" s="102"/>
    </row>
    <row r="1344" spans="1:15" s="20" customFormat="1" ht="15" customHeight="1">
      <c r="A1344" s="46"/>
      <c r="B1344" s="45"/>
      <c r="C1344" s="47"/>
      <c r="D1344" s="46"/>
      <c r="E1344" s="97">
        <f>+VLOOKUP(D1344,'[1]PAP 2024 CORRIENTE'!$A$6:$AU$981,7,FALSE)</f>
        <v>0</v>
      </c>
      <c r="F1344" s="97">
        <f>+VLOOKUP(D1344,'[1]PAP 2024 CORRIENTE'!$A$6:$AU$981,9,FALSE)</f>
        <v>0</v>
      </c>
      <c r="G1344" s="97" t="e">
        <f>+VLOOKUP(D1344,POA!$A$3:$AU$103,3,FALSE)</f>
        <v>#N/A</v>
      </c>
      <c r="H1344" s="94">
        <f>+VLOOKUP(D1344,'[1]PAP 2024 CORRIENTE'!$A$6:$AU$981,12,FALSE)</f>
        <v>0</v>
      </c>
      <c r="I1344" s="98">
        <f>+VLOOKUP(D1344,'[1]PAP 2024 CORRIENTE'!$A$6:$AU$981,15,FALSE)</f>
        <v>0</v>
      </c>
      <c r="J1344" s="94">
        <f>+VLOOKUP(D1344,'[1]PAP 2024 CORRIENTE'!$A$6:$AU$981,14,FALSE)</f>
        <v>0</v>
      </c>
      <c r="K1344" s="44"/>
      <c r="L1344" s="100"/>
      <c r="M1344" s="101"/>
      <c r="N1344" s="79"/>
      <c r="O1344" s="102"/>
    </row>
    <row r="1345" spans="1:15" s="20" customFormat="1" ht="15" customHeight="1">
      <c r="A1345" s="46"/>
      <c r="B1345" s="45"/>
      <c r="C1345" s="47"/>
      <c r="D1345" s="46"/>
      <c r="E1345" s="97">
        <f>+VLOOKUP(D1345,'[1]PAP 2024 CORRIENTE'!$A$6:$AU$981,7,FALSE)</f>
        <v>0</v>
      </c>
      <c r="F1345" s="97">
        <f>+VLOOKUP(D1345,'[1]PAP 2024 CORRIENTE'!$A$6:$AU$981,9,FALSE)</f>
        <v>0</v>
      </c>
      <c r="G1345" s="97" t="e">
        <f>+VLOOKUP(D1345,POA!$A$3:$AU$103,3,FALSE)</f>
        <v>#N/A</v>
      </c>
      <c r="H1345" s="94">
        <f>+VLOOKUP(D1345,'[1]PAP 2024 CORRIENTE'!$A$6:$AU$981,12,FALSE)</f>
        <v>0</v>
      </c>
      <c r="I1345" s="98">
        <f>+VLOOKUP(D1345,'[1]PAP 2024 CORRIENTE'!$A$6:$AU$981,15,FALSE)</f>
        <v>0</v>
      </c>
      <c r="J1345" s="94">
        <f>+VLOOKUP(D1345,'[1]PAP 2024 CORRIENTE'!$A$6:$AU$981,14,FALSE)</f>
        <v>0</v>
      </c>
      <c r="K1345" s="44"/>
      <c r="L1345" s="100"/>
      <c r="M1345" s="101"/>
      <c r="N1345" s="79"/>
      <c r="O1345" s="102"/>
    </row>
    <row r="1346" spans="1:15" s="20" customFormat="1" ht="15" customHeight="1">
      <c r="A1346" s="46"/>
      <c r="B1346" s="45"/>
      <c r="C1346" s="47"/>
      <c r="D1346" s="46"/>
      <c r="E1346" s="97">
        <f>+VLOOKUP(D1346,'[1]PAP 2024 CORRIENTE'!$A$6:$AU$981,7,FALSE)</f>
        <v>0</v>
      </c>
      <c r="F1346" s="97">
        <f>+VLOOKUP(D1346,'[1]PAP 2024 CORRIENTE'!$A$6:$AU$981,9,FALSE)</f>
        <v>0</v>
      </c>
      <c r="G1346" s="97" t="e">
        <f>+VLOOKUP(D1346,POA!$A$3:$AU$103,3,FALSE)</f>
        <v>#N/A</v>
      </c>
      <c r="H1346" s="94">
        <f>+VLOOKUP(D1346,'[1]PAP 2024 CORRIENTE'!$A$6:$AU$981,12,FALSE)</f>
        <v>0</v>
      </c>
      <c r="I1346" s="98">
        <f>+VLOOKUP(D1346,'[1]PAP 2024 CORRIENTE'!$A$6:$AU$981,15,FALSE)</f>
        <v>0</v>
      </c>
      <c r="J1346" s="94">
        <f>+VLOOKUP(D1346,'[1]PAP 2024 CORRIENTE'!$A$6:$AU$981,14,FALSE)</f>
        <v>0</v>
      </c>
      <c r="K1346" s="44"/>
      <c r="L1346" s="100"/>
      <c r="M1346" s="101"/>
      <c r="N1346" s="79"/>
      <c r="O1346" s="102"/>
    </row>
    <row r="1347" spans="1:15" s="20" customFormat="1" ht="15" customHeight="1">
      <c r="A1347" s="46"/>
      <c r="B1347" s="45"/>
      <c r="C1347" s="47"/>
      <c r="D1347" s="46"/>
      <c r="E1347" s="97">
        <f>+VLOOKUP(D1347,'[1]PAP 2024 CORRIENTE'!$A$6:$AU$981,7,FALSE)</f>
        <v>0</v>
      </c>
      <c r="F1347" s="97">
        <f>+VLOOKUP(D1347,'[1]PAP 2024 CORRIENTE'!$A$6:$AU$981,9,FALSE)</f>
        <v>0</v>
      </c>
      <c r="G1347" s="97" t="e">
        <f>+VLOOKUP(D1347,POA!$A$3:$AU$103,3,FALSE)</f>
        <v>#N/A</v>
      </c>
      <c r="H1347" s="94">
        <f>+VLOOKUP(D1347,'[1]PAP 2024 CORRIENTE'!$A$6:$AU$981,12,FALSE)</f>
        <v>0</v>
      </c>
      <c r="I1347" s="98">
        <f>+VLOOKUP(D1347,'[1]PAP 2024 CORRIENTE'!$A$6:$AU$981,15,FALSE)</f>
        <v>0</v>
      </c>
      <c r="J1347" s="94">
        <f>+VLOOKUP(D1347,'[1]PAP 2024 CORRIENTE'!$A$6:$AU$981,14,FALSE)</f>
        <v>0</v>
      </c>
      <c r="K1347" s="44"/>
      <c r="L1347" s="100"/>
      <c r="M1347" s="101"/>
      <c r="N1347" s="79"/>
      <c r="O1347" s="102"/>
    </row>
    <row r="1348" spans="1:15" s="20" customFormat="1" ht="15" customHeight="1">
      <c r="A1348" s="46"/>
      <c r="B1348" s="45"/>
      <c r="C1348" s="47"/>
      <c r="D1348" s="46"/>
      <c r="E1348" s="97">
        <f>+VLOOKUP(D1348,'[1]PAP 2024 CORRIENTE'!$A$6:$AU$981,7,FALSE)</f>
        <v>0</v>
      </c>
      <c r="F1348" s="97">
        <f>+VLOOKUP(D1348,'[1]PAP 2024 CORRIENTE'!$A$6:$AU$981,9,FALSE)</f>
        <v>0</v>
      </c>
      <c r="G1348" s="97" t="e">
        <f>+VLOOKUP(D1348,POA!$A$3:$AU$103,3,FALSE)</f>
        <v>#N/A</v>
      </c>
      <c r="H1348" s="94">
        <f>+VLOOKUP(D1348,'[1]PAP 2024 CORRIENTE'!$A$6:$AU$981,12,FALSE)</f>
        <v>0</v>
      </c>
      <c r="I1348" s="98">
        <f>+VLOOKUP(D1348,'[1]PAP 2024 CORRIENTE'!$A$6:$AU$981,15,FALSE)</f>
        <v>0</v>
      </c>
      <c r="J1348" s="94">
        <f>+VLOOKUP(D1348,'[1]PAP 2024 CORRIENTE'!$A$6:$AU$981,14,FALSE)</f>
        <v>0</v>
      </c>
      <c r="K1348" s="44"/>
      <c r="L1348" s="100"/>
      <c r="M1348" s="101"/>
      <c r="N1348" s="79"/>
      <c r="O1348" s="102"/>
    </row>
    <row r="1349" spans="1:15" s="20" customFormat="1" ht="15" customHeight="1">
      <c r="A1349" s="46"/>
      <c r="B1349" s="45"/>
      <c r="C1349" s="47"/>
      <c r="D1349" s="46"/>
      <c r="E1349" s="97">
        <f>+VLOOKUP(D1349,'[1]PAP 2024 CORRIENTE'!$A$6:$AU$981,7,FALSE)</f>
        <v>0</v>
      </c>
      <c r="F1349" s="97">
        <f>+VLOOKUP(D1349,'[1]PAP 2024 CORRIENTE'!$A$6:$AU$981,9,FALSE)</f>
        <v>0</v>
      </c>
      <c r="G1349" s="97" t="e">
        <f>+VLOOKUP(D1349,POA!$A$3:$AU$103,3,FALSE)</f>
        <v>#N/A</v>
      </c>
      <c r="H1349" s="94">
        <f>+VLOOKUP(D1349,'[1]PAP 2024 CORRIENTE'!$A$6:$AU$981,12,FALSE)</f>
        <v>0</v>
      </c>
      <c r="I1349" s="98">
        <f>+VLOOKUP(D1349,'[1]PAP 2024 CORRIENTE'!$A$6:$AU$981,15,FALSE)</f>
        <v>0</v>
      </c>
      <c r="J1349" s="94">
        <f>+VLOOKUP(D1349,'[1]PAP 2024 CORRIENTE'!$A$6:$AU$981,14,FALSE)</f>
        <v>0</v>
      </c>
      <c r="K1349" s="44"/>
      <c r="L1349" s="100"/>
      <c r="M1349" s="101"/>
      <c r="N1349" s="79"/>
      <c r="O1349" s="102"/>
    </row>
    <row r="1350" spans="1:15" s="20" customFormat="1" ht="15" customHeight="1">
      <c r="A1350" s="46"/>
      <c r="B1350" s="45"/>
      <c r="C1350" s="47"/>
      <c r="D1350" s="46"/>
      <c r="E1350" s="97">
        <f>+VLOOKUP(D1350,'[1]PAP 2024 CORRIENTE'!$A$6:$AU$981,7,FALSE)</f>
        <v>0</v>
      </c>
      <c r="F1350" s="97">
        <f>+VLOOKUP(D1350,'[1]PAP 2024 CORRIENTE'!$A$6:$AU$981,9,FALSE)</f>
        <v>0</v>
      </c>
      <c r="G1350" s="97" t="e">
        <f>+VLOOKUP(D1350,POA!$A$3:$AU$103,3,FALSE)</f>
        <v>#N/A</v>
      </c>
      <c r="H1350" s="94">
        <f>+VLOOKUP(D1350,'[1]PAP 2024 CORRIENTE'!$A$6:$AU$981,12,FALSE)</f>
        <v>0</v>
      </c>
      <c r="I1350" s="98">
        <f>+VLOOKUP(D1350,'[1]PAP 2024 CORRIENTE'!$A$6:$AU$981,15,FALSE)</f>
        <v>0</v>
      </c>
      <c r="J1350" s="94">
        <f>+VLOOKUP(D1350,'[1]PAP 2024 CORRIENTE'!$A$6:$AU$981,14,FALSE)</f>
        <v>0</v>
      </c>
      <c r="K1350" s="44"/>
      <c r="L1350" s="100"/>
      <c r="M1350" s="101"/>
      <c r="N1350" s="79"/>
      <c r="O1350" s="102"/>
    </row>
    <row r="1351" spans="1:15" s="20" customFormat="1" ht="15" customHeight="1">
      <c r="A1351" s="46"/>
      <c r="B1351" s="45"/>
      <c r="C1351" s="47"/>
      <c r="D1351" s="46"/>
      <c r="E1351" s="97">
        <f>+VLOOKUP(D1351,'[1]PAP 2024 CORRIENTE'!$A$6:$AU$981,7,FALSE)</f>
        <v>0</v>
      </c>
      <c r="F1351" s="97">
        <f>+VLOOKUP(D1351,'[1]PAP 2024 CORRIENTE'!$A$6:$AU$981,9,FALSE)</f>
        <v>0</v>
      </c>
      <c r="G1351" s="97" t="e">
        <f>+VLOOKUP(D1351,POA!$A$3:$AU$103,3,FALSE)</f>
        <v>#N/A</v>
      </c>
      <c r="H1351" s="94">
        <f>+VLOOKUP(D1351,'[1]PAP 2024 CORRIENTE'!$A$6:$AU$981,12,FALSE)</f>
        <v>0</v>
      </c>
      <c r="I1351" s="98">
        <f>+VLOOKUP(D1351,'[1]PAP 2024 CORRIENTE'!$A$6:$AU$981,15,FALSE)</f>
        <v>0</v>
      </c>
      <c r="J1351" s="94">
        <f>+VLOOKUP(D1351,'[1]PAP 2024 CORRIENTE'!$A$6:$AU$981,14,FALSE)</f>
        <v>0</v>
      </c>
      <c r="K1351" s="44"/>
      <c r="L1351" s="100"/>
      <c r="M1351" s="101"/>
      <c r="N1351" s="79"/>
      <c r="O1351" s="102"/>
    </row>
    <row r="1352" spans="1:15" s="20" customFormat="1" ht="15" customHeight="1">
      <c r="A1352" s="46"/>
      <c r="B1352" s="45"/>
      <c r="C1352" s="47"/>
      <c r="D1352" s="46"/>
      <c r="E1352" s="97">
        <f>+VLOOKUP(D1352,'[1]PAP 2024 CORRIENTE'!$A$6:$AU$981,7,FALSE)</f>
        <v>0</v>
      </c>
      <c r="F1352" s="97">
        <f>+VLOOKUP(D1352,'[1]PAP 2024 CORRIENTE'!$A$6:$AU$981,9,FALSE)</f>
        <v>0</v>
      </c>
      <c r="G1352" s="97" t="e">
        <f>+VLOOKUP(D1352,POA!$A$3:$AU$103,3,FALSE)</f>
        <v>#N/A</v>
      </c>
      <c r="H1352" s="94">
        <f>+VLOOKUP(D1352,'[1]PAP 2024 CORRIENTE'!$A$6:$AU$981,12,FALSE)</f>
        <v>0</v>
      </c>
      <c r="I1352" s="98">
        <f>+VLOOKUP(D1352,'[1]PAP 2024 CORRIENTE'!$A$6:$AU$981,15,FALSE)</f>
        <v>0</v>
      </c>
      <c r="J1352" s="94">
        <f>+VLOOKUP(D1352,'[1]PAP 2024 CORRIENTE'!$A$6:$AU$981,14,FALSE)</f>
        <v>0</v>
      </c>
      <c r="K1352" s="44"/>
      <c r="L1352" s="100"/>
      <c r="M1352" s="101"/>
      <c r="N1352" s="79"/>
      <c r="O1352" s="102"/>
    </row>
    <row r="1353" spans="1:15" s="20" customFormat="1" ht="15" customHeight="1">
      <c r="A1353" s="46"/>
      <c r="B1353" s="45"/>
      <c r="C1353" s="47"/>
      <c r="D1353" s="46"/>
      <c r="E1353" s="97">
        <f>+VLOOKUP(D1353,'[1]PAP 2024 CORRIENTE'!$A$6:$AU$981,7,FALSE)</f>
        <v>0</v>
      </c>
      <c r="F1353" s="97">
        <f>+VLOOKUP(D1353,'[1]PAP 2024 CORRIENTE'!$A$6:$AU$981,9,FALSE)</f>
        <v>0</v>
      </c>
      <c r="G1353" s="97" t="e">
        <f>+VLOOKUP(D1353,POA!$A$3:$AU$103,3,FALSE)</f>
        <v>#N/A</v>
      </c>
      <c r="H1353" s="94">
        <f>+VLOOKUP(D1353,'[1]PAP 2024 CORRIENTE'!$A$6:$AU$981,12,FALSE)</f>
        <v>0</v>
      </c>
      <c r="I1353" s="98">
        <f>+VLOOKUP(D1353,'[1]PAP 2024 CORRIENTE'!$A$6:$AU$981,15,FALSE)</f>
        <v>0</v>
      </c>
      <c r="J1353" s="94">
        <f>+VLOOKUP(D1353,'[1]PAP 2024 CORRIENTE'!$A$6:$AU$981,14,FALSE)</f>
        <v>0</v>
      </c>
      <c r="K1353" s="44"/>
      <c r="L1353" s="100"/>
      <c r="M1353" s="101"/>
      <c r="N1353" s="79"/>
      <c r="O1353" s="102"/>
    </row>
    <row r="1354" spans="1:15" s="20" customFormat="1" ht="15" customHeight="1">
      <c r="A1354" s="46"/>
      <c r="B1354" s="45"/>
      <c r="C1354" s="47"/>
      <c r="D1354" s="46"/>
      <c r="E1354" s="97">
        <f>+VLOOKUP(D1354,'[1]PAP 2024 CORRIENTE'!$A$6:$AU$981,7,FALSE)</f>
        <v>0</v>
      </c>
      <c r="F1354" s="97">
        <f>+VLOOKUP(D1354,'[1]PAP 2024 CORRIENTE'!$A$6:$AU$981,9,FALSE)</f>
        <v>0</v>
      </c>
      <c r="G1354" s="97" t="e">
        <f>+VLOOKUP(D1354,POA!$A$3:$AU$103,3,FALSE)</f>
        <v>#N/A</v>
      </c>
      <c r="H1354" s="94">
        <f>+VLOOKUP(D1354,'[1]PAP 2024 CORRIENTE'!$A$6:$AU$981,12,FALSE)</f>
        <v>0</v>
      </c>
      <c r="I1354" s="98">
        <f>+VLOOKUP(D1354,'[1]PAP 2024 CORRIENTE'!$A$6:$AU$981,15,FALSE)</f>
        <v>0</v>
      </c>
      <c r="J1354" s="94">
        <f>+VLOOKUP(D1354,'[1]PAP 2024 CORRIENTE'!$A$6:$AU$981,14,FALSE)</f>
        <v>0</v>
      </c>
      <c r="K1354" s="44"/>
      <c r="L1354" s="100"/>
      <c r="M1354" s="101"/>
      <c r="N1354" s="79"/>
      <c r="O1354" s="102"/>
    </row>
    <row r="1355" spans="1:15" s="20" customFormat="1" ht="15" customHeight="1">
      <c r="A1355" s="46"/>
      <c r="B1355" s="45"/>
      <c r="C1355" s="47"/>
      <c r="D1355" s="46"/>
      <c r="E1355" s="97">
        <f>+VLOOKUP(D1355,'[1]PAP 2024 CORRIENTE'!$A$6:$AU$981,7,FALSE)</f>
        <v>0</v>
      </c>
      <c r="F1355" s="97">
        <f>+VLOOKUP(D1355,'[1]PAP 2024 CORRIENTE'!$A$6:$AU$981,9,FALSE)</f>
        <v>0</v>
      </c>
      <c r="G1355" s="97" t="e">
        <f>+VLOOKUP(D1355,POA!$A$3:$AU$103,3,FALSE)</f>
        <v>#N/A</v>
      </c>
      <c r="H1355" s="94">
        <f>+VLOOKUP(D1355,'[1]PAP 2024 CORRIENTE'!$A$6:$AU$981,12,FALSE)</f>
        <v>0</v>
      </c>
      <c r="I1355" s="98">
        <f>+VLOOKUP(D1355,'[1]PAP 2024 CORRIENTE'!$A$6:$AU$981,15,FALSE)</f>
        <v>0</v>
      </c>
      <c r="J1355" s="94">
        <f>+VLOOKUP(D1355,'[1]PAP 2024 CORRIENTE'!$A$6:$AU$981,14,FALSE)</f>
        <v>0</v>
      </c>
      <c r="K1355" s="44"/>
      <c r="L1355" s="100"/>
      <c r="M1355" s="101"/>
      <c r="N1355" s="79"/>
      <c r="O1355" s="102"/>
    </row>
    <row r="1356" spans="1:15" s="20" customFormat="1" ht="15" customHeight="1">
      <c r="A1356" s="46"/>
      <c r="B1356" s="45"/>
      <c r="C1356" s="47"/>
      <c r="D1356" s="46"/>
      <c r="E1356" s="97">
        <f>+VLOOKUP(D1356,'[1]PAP 2024 CORRIENTE'!$A$6:$AU$981,7,FALSE)</f>
        <v>0</v>
      </c>
      <c r="F1356" s="97">
        <f>+VLOOKUP(D1356,'[1]PAP 2024 CORRIENTE'!$A$6:$AU$981,9,FALSE)</f>
        <v>0</v>
      </c>
      <c r="G1356" s="97" t="e">
        <f>+VLOOKUP(D1356,POA!$A$3:$AU$103,3,FALSE)</f>
        <v>#N/A</v>
      </c>
      <c r="H1356" s="94">
        <f>+VLOOKUP(D1356,'[1]PAP 2024 CORRIENTE'!$A$6:$AU$981,12,FALSE)</f>
        <v>0</v>
      </c>
      <c r="I1356" s="98">
        <f>+VLOOKUP(D1356,'[1]PAP 2024 CORRIENTE'!$A$6:$AU$981,15,FALSE)</f>
        <v>0</v>
      </c>
      <c r="J1356" s="94">
        <f>+VLOOKUP(D1356,'[1]PAP 2024 CORRIENTE'!$A$6:$AU$981,14,FALSE)</f>
        <v>0</v>
      </c>
      <c r="K1356" s="44"/>
      <c r="L1356" s="100"/>
      <c r="M1356" s="101"/>
      <c r="N1356" s="79"/>
      <c r="O1356" s="102"/>
    </row>
    <row r="1357" spans="1:15" s="20" customFormat="1" ht="15" customHeight="1">
      <c r="A1357" s="46"/>
      <c r="B1357" s="45"/>
      <c r="C1357" s="47"/>
      <c r="D1357" s="46"/>
      <c r="E1357" s="97">
        <f>+VLOOKUP(D1357,'[1]PAP 2024 CORRIENTE'!$A$6:$AU$981,7,FALSE)</f>
        <v>0</v>
      </c>
      <c r="F1357" s="97">
        <f>+VLOOKUP(D1357,'[1]PAP 2024 CORRIENTE'!$A$6:$AU$981,9,FALSE)</f>
        <v>0</v>
      </c>
      <c r="G1357" s="97" t="e">
        <f>+VLOOKUP(D1357,POA!$A$3:$AU$103,3,FALSE)</f>
        <v>#N/A</v>
      </c>
      <c r="H1357" s="94">
        <f>+VLOOKUP(D1357,'[1]PAP 2024 CORRIENTE'!$A$6:$AU$981,12,FALSE)</f>
        <v>0</v>
      </c>
      <c r="I1357" s="98">
        <f>+VLOOKUP(D1357,'[1]PAP 2024 CORRIENTE'!$A$6:$AU$981,15,FALSE)</f>
        <v>0</v>
      </c>
      <c r="J1357" s="94">
        <f>+VLOOKUP(D1357,'[1]PAP 2024 CORRIENTE'!$A$6:$AU$981,14,FALSE)</f>
        <v>0</v>
      </c>
      <c r="K1357" s="44"/>
      <c r="L1357" s="100"/>
      <c r="M1357" s="101"/>
      <c r="N1357" s="79"/>
      <c r="O1357" s="102"/>
    </row>
    <row r="1358" spans="1:15" s="20" customFormat="1" ht="15" customHeight="1">
      <c r="A1358" s="46"/>
      <c r="B1358" s="45"/>
      <c r="C1358" s="47"/>
      <c r="D1358" s="46"/>
      <c r="E1358" s="97">
        <f>+VLOOKUP(D1358,'[1]PAP 2024 CORRIENTE'!$A$6:$AU$981,7,FALSE)</f>
        <v>0</v>
      </c>
      <c r="F1358" s="97">
        <f>+VLOOKUP(D1358,'[1]PAP 2024 CORRIENTE'!$A$6:$AU$981,9,FALSE)</f>
        <v>0</v>
      </c>
      <c r="G1358" s="97" t="e">
        <f>+VLOOKUP(D1358,POA!$A$3:$AU$103,3,FALSE)</f>
        <v>#N/A</v>
      </c>
      <c r="H1358" s="94">
        <f>+VLOOKUP(D1358,'[1]PAP 2024 CORRIENTE'!$A$6:$AU$981,12,FALSE)</f>
        <v>0</v>
      </c>
      <c r="I1358" s="98">
        <f>+VLOOKUP(D1358,'[1]PAP 2024 CORRIENTE'!$A$6:$AU$981,15,FALSE)</f>
        <v>0</v>
      </c>
      <c r="J1358" s="94">
        <f>+VLOOKUP(D1358,'[1]PAP 2024 CORRIENTE'!$A$6:$AU$981,14,FALSE)</f>
        <v>0</v>
      </c>
      <c r="K1358" s="44"/>
      <c r="L1358" s="100"/>
      <c r="M1358" s="101"/>
      <c r="N1358" s="79"/>
      <c r="O1358" s="102"/>
    </row>
    <row r="1359" spans="1:15" s="20" customFormat="1" ht="15" customHeight="1">
      <c r="A1359" s="46"/>
      <c r="B1359" s="45"/>
      <c r="C1359" s="47"/>
      <c r="D1359" s="46"/>
      <c r="E1359" s="97">
        <f>+VLOOKUP(D1359,'[1]PAP 2024 CORRIENTE'!$A$6:$AU$981,7,FALSE)</f>
        <v>0</v>
      </c>
      <c r="F1359" s="97">
        <f>+VLOOKUP(D1359,'[1]PAP 2024 CORRIENTE'!$A$6:$AU$981,9,FALSE)</f>
        <v>0</v>
      </c>
      <c r="G1359" s="97" t="e">
        <f>+VLOOKUP(D1359,POA!$A$3:$AU$103,3,FALSE)</f>
        <v>#N/A</v>
      </c>
      <c r="H1359" s="94">
        <f>+VLOOKUP(D1359,'[1]PAP 2024 CORRIENTE'!$A$6:$AU$981,12,FALSE)</f>
        <v>0</v>
      </c>
      <c r="I1359" s="98">
        <f>+VLOOKUP(D1359,'[1]PAP 2024 CORRIENTE'!$A$6:$AU$981,15,FALSE)</f>
        <v>0</v>
      </c>
      <c r="J1359" s="94">
        <f>+VLOOKUP(D1359,'[1]PAP 2024 CORRIENTE'!$A$6:$AU$981,14,FALSE)</f>
        <v>0</v>
      </c>
      <c r="K1359" s="44"/>
      <c r="L1359" s="100"/>
      <c r="M1359" s="101"/>
      <c r="N1359" s="79"/>
      <c r="O1359" s="102"/>
    </row>
    <row r="1360" spans="1:15" s="20" customFormat="1" ht="15" customHeight="1">
      <c r="A1360" s="46"/>
      <c r="B1360" s="45"/>
      <c r="C1360" s="47"/>
      <c r="D1360" s="46"/>
      <c r="E1360" s="97">
        <f>+VLOOKUP(D1360,'[1]PAP 2024 CORRIENTE'!$A$6:$AU$981,7,FALSE)</f>
        <v>0</v>
      </c>
      <c r="F1360" s="97">
        <f>+VLOOKUP(D1360,'[1]PAP 2024 CORRIENTE'!$A$6:$AU$981,9,FALSE)</f>
        <v>0</v>
      </c>
      <c r="G1360" s="97" t="e">
        <f>+VLOOKUP(D1360,POA!$A$3:$AU$103,3,FALSE)</f>
        <v>#N/A</v>
      </c>
      <c r="H1360" s="94">
        <f>+VLOOKUP(D1360,'[1]PAP 2024 CORRIENTE'!$A$6:$AU$981,12,FALSE)</f>
        <v>0</v>
      </c>
      <c r="I1360" s="98">
        <f>+VLOOKUP(D1360,'[1]PAP 2024 CORRIENTE'!$A$6:$AU$981,15,FALSE)</f>
        <v>0</v>
      </c>
      <c r="J1360" s="94">
        <f>+VLOOKUP(D1360,'[1]PAP 2024 CORRIENTE'!$A$6:$AU$981,14,FALSE)</f>
        <v>0</v>
      </c>
      <c r="K1360" s="44"/>
      <c r="L1360" s="100"/>
      <c r="M1360" s="101"/>
      <c r="N1360" s="79"/>
      <c r="O1360" s="102"/>
    </row>
    <row r="1361" spans="1:15" s="20" customFormat="1" ht="15" customHeight="1">
      <c r="A1361" s="46"/>
      <c r="B1361" s="45"/>
      <c r="C1361" s="47"/>
      <c r="D1361" s="46"/>
      <c r="E1361" s="97">
        <f>+VLOOKUP(D1361,'[1]PAP 2024 CORRIENTE'!$A$6:$AU$981,7,FALSE)</f>
        <v>0</v>
      </c>
      <c r="F1361" s="97">
        <f>+VLOOKUP(D1361,'[1]PAP 2024 CORRIENTE'!$A$6:$AU$981,9,FALSE)</f>
        <v>0</v>
      </c>
      <c r="G1361" s="97" t="e">
        <f>+VLOOKUP(D1361,POA!$A$3:$AU$103,3,FALSE)</f>
        <v>#N/A</v>
      </c>
      <c r="H1361" s="94">
        <f>+VLOOKUP(D1361,'[1]PAP 2024 CORRIENTE'!$A$6:$AU$981,12,FALSE)</f>
        <v>0</v>
      </c>
      <c r="I1361" s="98">
        <f>+VLOOKUP(D1361,'[1]PAP 2024 CORRIENTE'!$A$6:$AU$981,15,FALSE)</f>
        <v>0</v>
      </c>
      <c r="J1361" s="94">
        <f>+VLOOKUP(D1361,'[1]PAP 2024 CORRIENTE'!$A$6:$AU$981,14,FALSE)</f>
        <v>0</v>
      </c>
      <c r="K1361" s="44"/>
      <c r="L1361" s="100"/>
      <c r="M1361" s="101"/>
      <c r="N1361" s="79"/>
      <c r="O1361" s="102"/>
    </row>
    <row r="1362" spans="1:15" s="20" customFormat="1" ht="15" customHeight="1">
      <c r="A1362" s="46"/>
      <c r="B1362" s="45"/>
      <c r="C1362" s="47"/>
      <c r="D1362" s="46"/>
      <c r="E1362" s="97">
        <f>+VLOOKUP(D1362,'[1]PAP 2024 CORRIENTE'!$A$6:$AU$981,7,FALSE)</f>
        <v>0</v>
      </c>
      <c r="F1362" s="97">
        <f>+VLOOKUP(D1362,'[1]PAP 2024 CORRIENTE'!$A$6:$AU$981,9,FALSE)</f>
        <v>0</v>
      </c>
      <c r="G1362" s="97" t="e">
        <f>+VLOOKUP(D1362,POA!$A$3:$AU$103,3,FALSE)</f>
        <v>#N/A</v>
      </c>
      <c r="H1362" s="94">
        <f>+VLOOKUP(D1362,'[1]PAP 2024 CORRIENTE'!$A$6:$AU$981,12,FALSE)</f>
        <v>0</v>
      </c>
      <c r="I1362" s="98">
        <f>+VLOOKUP(D1362,'[1]PAP 2024 CORRIENTE'!$A$6:$AU$981,15,FALSE)</f>
        <v>0</v>
      </c>
      <c r="J1362" s="94">
        <f>+VLOOKUP(D1362,'[1]PAP 2024 CORRIENTE'!$A$6:$AU$981,14,FALSE)</f>
        <v>0</v>
      </c>
      <c r="K1362" s="44"/>
      <c r="L1362" s="100"/>
      <c r="M1362" s="101"/>
      <c r="N1362" s="79"/>
      <c r="O1362" s="102"/>
    </row>
    <row r="1363" spans="1:15" s="20" customFormat="1" ht="15" customHeight="1">
      <c r="A1363" s="46"/>
      <c r="B1363" s="45"/>
      <c r="C1363" s="47"/>
      <c r="D1363" s="46"/>
      <c r="E1363" s="97">
        <f>+VLOOKUP(D1363,'[1]PAP 2024 CORRIENTE'!$A$6:$AU$981,7,FALSE)</f>
        <v>0</v>
      </c>
      <c r="F1363" s="97">
        <f>+VLOOKUP(D1363,'[1]PAP 2024 CORRIENTE'!$A$6:$AU$981,9,FALSE)</f>
        <v>0</v>
      </c>
      <c r="G1363" s="97" t="e">
        <f>+VLOOKUP(D1363,POA!$A$3:$AU$103,3,FALSE)</f>
        <v>#N/A</v>
      </c>
      <c r="H1363" s="94">
        <f>+VLOOKUP(D1363,'[1]PAP 2024 CORRIENTE'!$A$6:$AU$981,12,FALSE)</f>
        <v>0</v>
      </c>
      <c r="I1363" s="98">
        <f>+VLOOKUP(D1363,'[1]PAP 2024 CORRIENTE'!$A$6:$AU$981,15,FALSE)</f>
        <v>0</v>
      </c>
      <c r="J1363" s="94">
        <f>+VLOOKUP(D1363,'[1]PAP 2024 CORRIENTE'!$A$6:$AU$981,14,FALSE)</f>
        <v>0</v>
      </c>
      <c r="K1363" s="44"/>
      <c r="L1363" s="100"/>
      <c r="M1363" s="101"/>
      <c r="N1363" s="79"/>
      <c r="O1363" s="102"/>
    </row>
    <row r="1364" spans="1:15" s="20" customFormat="1" ht="15" customHeight="1">
      <c r="A1364" s="46"/>
      <c r="B1364" s="45"/>
      <c r="C1364" s="47"/>
      <c r="D1364" s="46"/>
      <c r="E1364" s="97">
        <f>+VLOOKUP(D1364,'[1]PAP 2024 CORRIENTE'!$A$6:$AU$981,7,FALSE)</f>
        <v>0</v>
      </c>
      <c r="F1364" s="97">
        <f>+VLOOKUP(D1364,'[1]PAP 2024 CORRIENTE'!$A$6:$AU$981,9,FALSE)</f>
        <v>0</v>
      </c>
      <c r="G1364" s="97" t="e">
        <f>+VLOOKUP(D1364,POA!$A$3:$AU$103,3,FALSE)</f>
        <v>#N/A</v>
      </c>
      <c r="H1364" s="94">
        <f>+VLOOKUP(D1364,'[1]PAP 2024 CORRIENTE'!$A$6:$AU$981,12,FALSE)</f>
        <v>0</v>
      </c>
      <c r="I1364" s="98">
        <f>+VLOOKUP(D1364,'[1]PAP 2024 CORRIENTE'!$A$6:$AU$981,15,FALSE)</f>
        <v>0</v>
      </c>
      <c r="J1364" s="94">
        <f>+VLOOKUP(D1364,'[1]PAP 2024 CORRIENTE'!$A$6:$AU$981,14,FALSE)</f>
        <v>0</v>
      </c>
      <c r="K1364" s="44"/>
      <c r="L1364" s="100"/>
      <c r="M1364" s="101"/>
      <c r="N1364" s="79"/>
      <c r="O1364" s="102"/>
    </row>
    <row r="1365" spans="1:15" s="20" customFormat="1" ht="15" customHeight="1">
      <c r="A1365" s="46"/>
      <c r="B1365" s="45"/>
      <c r="C1365" s="47"/>
      <c r="D1365" s="46"/>
      <c r="E1365" s="97">
        <f>+VLOOKUP(D1365,'[1]PAP 2024 CORRIENTE'!$A$6:$AU$981,7,FALSE)</f>
        <v>0</v>
      </c>
      <c r="F1365" s="97">
        <f>+VLOOKUP(D1365,'[1]PAP 2024 CORRIENTE'!$A$6:$AU$981,9,FALSE)</f>
        <v>0</v>
      </c>
      <c r="G1365" s="97" t="e">
        <f>+VLOOKUP(D1365,POA!$A$3:$AU$103,3,FALSE)</f>
        <v>#N/A</v>
      </c>
      <c r="H1365" s="94">
        <f>+VLOOKUP(D1365,'[1]PAP 2024 CORRIENTE'!$A$6:$AU$981,12,FALSE)</f>
        <v>0</v>
      </c>
      <c r="I1365" s="98">
        <f>+VLOOKUP(D1365,'[1]PAP 2024 CORRIENTE'!$A$6:$AU$981,15,FALSE)</f>
        <v>0</v>
      </c>
      <c r="J1365" s="94">
        <f>+VLOOKUP(D1365,'[1]PAP 2024 CORRIENTE'!$A$6:$AU$981,14,FALSE)</f>
        <v>0</v>
      </c>
      <c r="K1365" s="44"/>
      <c r="L1365" s="100"/>
      <c r="M1365" s="101"/>
      <c r="N1365" s="79"/>
      <c r="O1365" s="102"/>
    </row>
    <row r="1366" spans="1:15" s="20" customFormat="1" ht="15" customHeight="1">
      <c r="A1366" s="46"/>
      <c r="B1366" s="45"/>
      <c r="C1366" s="47"/>
      <c r="D1366" s="46"/>
      <c r="E1366" s="97">
        <f>+VLOOKUP(D1366,'[1]PAP 2024 CORRIENTE'!$A$6:$AU$981,7,FALSE)</f>
        <v>0</v>
      </c>
      <c r="F1366" s="97">
        <f>+VLOOKUP(D1366,'[1]PAP 2024 CORRIENTE'!$A$6:$AU$981,9,FALSE)</f>
        <v>0</v>
      </c>
      <c r="G1366" s="97" t="e">
        <f>+VLOOKUP(D1366,POA!$A$3:$AU$103,3,FALSE)</f>
        <v>#N/A</v>
      </c>
      <c r="H1366" s="94">
        <f>+VLOOKUP(D1366,'[1]PAP 2024 CORRIENTE'!$A$6:$AU$981,12,FALSE)</f>
        <v>0</v>
      </c>
      <c r="I1366" s="98">
        <f>+VLOOKUP(D1366,'[1]PAP 2024 CORRIENTE'!$A$6:$AU$981,15,FALSE)</f>
        <v>0</v>
      </c>
      <c r="J1366" s="94">
        <f>+VLOOKUP(D1366,'[1]PAP 2024 CORRIENTE'!$A$6:$AU$981,14,FALSE)</f>
        <v>0</v>
      </c>
      <c r="K1366" s="44"/>
      <c r="L1366" s="100"/>
      <c r="M1366" s="101"/>
      <c r="N1366" s="79"/>
      <c r="O1366" s="102"/>
    </row>
    <row r="1367" spans="1:15" s="20" customFormat="1" ht="15" customHeight="1">
      <c r="A1367" s="46"/>
      <c r="B1367" s="45"/>
      <c r="C1367" s="47"/>
      <c r="D1367" s="46"/>
      <c r="E1367" s="97">
        <f>+VLOOKUP(D1367,'[1]PAP 2024 CORRIENTE'!$A$6:$AU$981,7,FALSE)</f>
        <v>0</v>
      </c>
      <c r="F1367" s="97">
        <f>+VLOOKUP(D1367,'[1]PAP 2024 CORRIENTE'!$A$6:$AU$981,9,FALSE)</f>
        <v>0</v>
      </c>
      <c r="G1367" s="97" t="e">
        <f>+VLOOKUP(D1367,POA!$A$3:$AU$103,3,FALSE)</f>
        <v>#N/A</v>
      </c>
      <c r="H1367" s="94">
        <f>+VLOOKUP(D1367,'[1]PAP 2024 CORRIENTE'!$A$6:$AU$981,12,FALSE)</f>
        <v>0</v>
      </c>
      <c r="I1367" s="98">
        <f>+VLOOKUP(D1367,'[1]PAP 2024 CORRIENTE'!$A$6:$AU$981,15,FALSE)</f>
        <v>0</v>
      </c>
      <c r="J1367" s="94">
        <f>+VLOOKUP(D1367,'[1]PAP 2024 CORRIENTE'!$A$6:$AU$981,14,FALSE)</f>
        <v>0</v>
      </c>
      <c r="K1367" s="44"/>
      <c r="L1367" s="100"/>
      <c r="M1367" s="101"/>
      <c r="N1367" s="79"/>
      <c r="O1367" s="102"/>
    </row>
    <row r="1368" spans="1:15" s="20" customFormat="1" ht="15" customHeight="1">
      <c r="A1368" s="46"/>
      <c r="B1368" s="45"/>
      <c r="C1368" s="47"/>
      <c r="D1368" s="46"/>
      <c r="E1368" s="97">
        <f>+VLOOKUP(D1368,'[1]PAP 2024 CORRIENTE'!$A$6:$AU$981,7,FALSE)</f>
        <v>0</v>
      </c>
      <c r="F1368" s="97">
        <f>+VLOOKUP(D1368,'[1]PAP 2024 CORRIENTE'!$A$6:$AU$981,9,FALSE)</f>
        <v>0</v>
      </c>
      <c r="G1368" s="97" t="e">
        <f>+VLOOKUP(D1368,POA!$A$3:$AU$103,3,FALSE)</f>
        <v>#N/A</v>
      </c>
      <c r="H1368" s="94">
        <f>+VLOOKUP(D1368,'[1]PAP 2024 CORRIENTE'!$A$6:$AU$981,12,FALSE)</f>
        <v>0</v>
      </c>
      <c r="I1368" s="98">
        <f>+VLOOKUP(D1368,'[1]PAP 2024 CORRIENTE'!$A$6:$AU$981,15,FALSE)</f>
        <v>0</v>
      </c>
      <c r="J1368" s="94">
        <f>+VLOOKUP(D1368,'[1]PAP 2024 CORRIENTE'!$A$6:$AU$981,14,FALSE)</f>
        <v>0</v>
      </c>
      <c r="K1368" s="44"/>
      <c r="L1368" s="100"/>
      <c r="M1368" s="101"/>
      <c r="N1368" s="79"/>
      <c r="O1368" s="102"/>
    </row>
    <row r="1369" spans="1:15" s="20" customFormat="1" ht="15" customHeight="1">
      <c r="A1369" s="46"/>
      <c r="B1369" s="45"/>
      <c r="C1369" s="47"/>
      <c r="D1369" s="46"/>
      <c r="E1369" s="97">
        <f>+VLOOKUP(D1369,'[1]PAP 2024 CORRIENTE'!$A$6:$AU$981,7,FALSE)</f>
        <v>0</v>
      </c>
      <c r="F1369" s="97">
        <f>+VLOOKUP(D1369,'[1]PAP 2024 CORRIENTE'!$A$6:$AU$981,9,FALSE)</f>
        <v>0</v>
      </c>
      <c r="G1369" s="97" t="e">
        <f>+VLOOKUP(D1369,POA!$A$3:$AU$103,3,FALSE)</f>
        <v>#N/A</v>
      </c>
      <c r="H1369" s="94">
        <f>+VLOOKUP(D1369,'[1]PAP 2024 CORRIENTE'!$A$6:$AU$981,12,FALSE)</f>
        <v>0</v>
      </c>
      <c r="I1369" s="98">
        <f>+VLOOKUP(D1369,'[1]PAP 2024 CORRIENTE'!$A$6:$AU$981,15,FALSE)</f>
        <v>0</v>
      </c>
      <c r="J1369" s="94">
        <f>+VLOOKUP(D1369,'[1]PAP 2024 CORRIENTE'!$A$6:$AU$981,14,FALSE)</f>
        <v>0</v>
      </c>
      <c r="K1369" s="44"/>
      <c r="L1369" s="100"/>
      <c r="M1369" s="101"/>
      <c r="N1369" s="79"/>
      <c r="O1369" s="102"/>
    </row>
    <row r="1370" spans="1:15" s="20" customFormat="1" ht="15" customHeight="1">
      <c r="A1370" s="46"/>
      <c r="B1370" s="45"/>
      <c r="C1370" s="47"/>
      <c r="D1370" s="46"/>
      <c r="E1370" s="97">
        <f>+VLOOKUP(D1370,'[1]PAP 2024 CORRIENTE'!$A$6:$AU$981,7,FALSE)</f>
        <v>0</v>
      </c>
      <c r="F1370" s="97">
        <f>+VLOOKUP(D1370,'[1]PAP 2024 CORRIENTE'!$A$6:$AU$981,9,FALSE)</f>
        <v>0</v>
      </c>
      <c r="G1370" s="97" t="e">
        <f>+VLOOKUP(D1370,POA!$A$3:$AU$103,3,FALSE)</f>
        <v>#N/A</v>
      </c>
      <c r="H1370" s="94">
        <f>+VLOOKUP(D1370,'[1]PAP 2024 CORRIENTE'!$A$6:$AU$981,12,FALSE)</f>
        <v>0</v>
      </c>
      <c r="I1370" s="98">
        <f>+VLOOKUP(D1370,'[1]PAP 2024 CORRIENTE'!$A$6:$AU$981,15,FALSE)</f>
        <v>0</v>
      </c>
      <c r="J1370" s="94">
        <f>+VLOOKUP(D1370,'[1]PAP 2024 CORRIENTE'!$A$6:$AU$981,14,FALSE)</f>
        <v>0</v>
      </c>
      <c r="K1370" s="44"/>
      <c r="L1370" s="100"/>
      <c r="M1370" s="101"/>
      <c r="N1370" s="79"/>
      <c r="O1370" s="102"/>
    </row>
    <row r="1371" spans="1:15" s="20" customFormat="1" ht="15" customHeight="1">
      <c r="A1371" s="46"/>
      <c r="B1371" s="45"/>
      <c r="C1371" s="47"/>
      <c r="D1371" s="46"/>
      <c r="E1371" s="97">
        <f>+VLOOKUP(D1371,'[1]PAP 2024 CORRIENTE'!$A$6:$AU$981,7,FALSE)</f>
        <v>0</v>
      </c>
      <c r="F1371" s="97">
        <f>+VLOOKUP(D1371,'[1]PAP 2024 CORRIENTE'!$A$6:$AU$981,9,FALSE)</f>
        <v>0</v>
      </c>
      <c r="G1371" s="97" t="e">
        <f>+VLOOKUP(D1371,POA!$A$3:$AU$103,3,FALSE)</f>
        <v>#N/A</v>
      </c>
      <c r="H1371" s="94">
        <f>+VLOOKUP(D1371,'[1]PAP 2024 CORRIENTE'!$A$6:$AU$981,12,FALSE)</f>
        <v>0</v>
      </c>
      <c r="I1371" s="98">
        <f>+VLOOKUP(D1371,'[1]PAP 2024 CORRIENTE'!$A$6:$AU$981,15,FALSE)</f>
        <v>0</v>
      </c>
      <c r="J1371" s="94">
        <f>+VLOOKUP(D1371,'[1]PAP 2024 CORRIENTE'!$A$6:$AU$981,14,FALSE)</f>
        <v>0</v>
      </c>
      <c r="K1371" s="44"/>
      <c r="L1371" s="100"/>
      <c r="M1371" s="101"/>
      <c r="N1371" s="79"/>
      <c r="O1371" s="102"/>
    </row>
    <row r="1372" spans="1:15" s="20" customFormat="1" ht="15" customHeight="1">
      <c r="A1372" s="46"/>
      <c r="B1372" s="45"/>
      <c r="C1372" s="47"/>
      <c r="D1372" s="46"/>
      <c r="E1372" s="97">
        <f>+VLOOKUP(D1372,'[1]PAP 2024 CORRIENTE'!$A$6:$AU$981,7,FALSE)</f>
        <v>0</v>
      </c>
      <c r="F1372" s="97">
        <f>+VLOOKUP(D1372,'[1]PAP 2024 CORRIENTE'!$A$6:$AU$981,9,FALSE)</f>
        <v>0</v>
      </c>
      <c r="G1372" s="97" t="e">
        <f>+VLOOKUP(D1372,POA!$A$3:$AU$103,3,FALSE)</f>
        <v>#N/A</v>
      </c>
      <c r="H1372" s="94">
        <f>+VLOOKUP(D1372,'[1]PAP 2024 CORRIENTE'!$A$6:$AU$981,12,FALSE)</f>
        <v>0</v>
      </c>
      <c r="I1372" s="98">
        <f>+VLOOKUP(D1372,'[1]PAP 2024 CORRIENTE'!$A$6:$AU$981,15,FALSE)</f>
        <v>0</v>
      </c>
      <c r="J1372" s="94">
        <f>+VLOOKUP(D1372,'[1]PAP 2024 CORRIENTE'!$A$6:$AU$981,14,FALSE)</f>
        <v>0</v>
      </c>
      <c r="K1372" s="44"/>
      <c r="L1372" s="100"/>
      <c r="M1372" s="101"/>
      <c r="N1372" s="79"/>
      <c r="O1372" s="102"/>
    </row>
    <row r="1373" spans="1:15" s="20" customFormat="1" ht="15" customHeight="1">
      <c r="A1373" s="46"/>
      <c r="B1373" s="45"/>
      <c r="C1373" s="47"/>
      <c r="D1373" s="46"/>
      <c r="E1373" s="97">
        <f>+VLOOKUP(D1373,'[1]PAP 2024 CORRIENTE'!$A$6:$AU$981,7,FALSE)</f>
        <v>0</v>
      </c>
      <c r="F1373" s="97">
        <f>+VLOOKUP(D1373,'[1]PAP 2024 CORRIENTE'!$A$6:$AU$981,9,FALSE)</f>
        <v>0</v>
      </c>
      <c r="G1373" s="97" t="e">
        <f>+VLOOKUP(D1373,POA!$A$3:$AU$103,3,FALSE)</f>
        <v>#N/A</v>
      </c>
      <c r="H1373" s="94">
        <f>+VLOOKUP(D1373,'[1]PAP 2024 CORRIENTE'!$A$6:$AU$981,12,FALSE)</f>
        <v>0</v>
      </c>
      <c r="I1373" s="98">
        <f>+VLOOKUP(D1373,'[1]PAP 2024 CORRIENTE'!$A$6:$AU$981,15,FALSE)</f>
        <v>0</v>
      </c>
      <c r="J1373" s="94">
        <f>+VLOOKUP(D1373,'[1]PAP 2024 CORRIENTE'!$A$6:$AU$981,14,FALSE)</f>
        <v>0</v>
      </c>
      <c r="K1373" s="44"/>
      <c r="L1373" s="100"/>
      <c r="M1373" s="101"/>
      <c r="N1373" s="79"/>
      <c r="O1373" s="102"/>
    </row>
    <row r="1374" spans="1:15" s="20" customFormat="1" ht="15" customHeight="1">
      <c r="A1374" s="46"/>
      <c r="B1374" s="45"/>
      <c r="C1374" s="47"/>
      <c r="D1374" s="46"/>
      <c r="E1374" s="97">
        <f>+VLOOKUP(D1374,'[1]PAP 2024 CORRIENTE'!$A$6:$AU$981,7,FALSE)</f>
        <v>0</v>
      </c>
      <c r="F1374" s="97">
        <f>+VLOOKUP(D1374,'[1]PAP 2024 CORRIENTE'!$A$6:$AU$981,9,FALSE)</f>
        <v>0</v>
      </c>
      <c r="G1374" s="97" t="e">
        <f>+VLOOKUP(D1374,POA!$A$3:$AU$103,3,FALSE)</f>
        <v>#N/A</v>
      </c>
      <c r="H1374" s="94">
        <f>+VLOOKUP(D1374,'[1]PAP 2024 CORRIENTE'!$A$6:$AU$981,12,FALSE)</f>
        <v>0</v>
      </c>
      <c r="I1374" s="98">
        <f>+VLOOKUP(D1374,'[1]PAP 2024 CORRIENTE'!$A$6:$AU$981,15,FALSE)</f>
        <v>0</v>
      </c>
      <c r="J1374" s="94">
        <f>+VLOOKUP(D1374,'[1]PAP 2024 CORRIENTE'!$A$6:$AU$981,14,FALSE)</f>
        <v>0</v>
      </c>
      <c r="K1374" s="44"/>
      <c r="L1374" s="100"/>
      <c r="M1374" s="101"/>
      <c r="N1374" s="79"/>
      <c r="O1374" s="102"/>
    </row>
    <row r="1375" spans="1:15" s="20" customFormat="1" ht="15" customHeight="1">
      <c r="A1375" s="46"/>
      <c r="B1375" s="45"/>
      <c r="C1375" s="47"/>
      <c r="D1375" s="46"/>
      <c r="E1375" s="97">
        <f>+VLOOKUP(D1375,'[1]PAP 2024 CORRIENTE'!$A$6:$AU$981,7,FALSE)</f>
        <v>0</v>
      </c>
      <c r="F1375" s="97">
        <f>+VLOOKUP(D1375,'[1]PAP 2024 CORRIENTE'!$A$6:$AU$981,9,FALSE)</f>
        <v>0</v>
      </c>
      <c r="G1375" s="97" t="e">
        <f>+VLOOKUP(D1375,POA!$A$3:$AU$103,3,FALSE)</f>
        <v>#N/A</v>
      </c>
      <c r="H1375" s="94">
        <f>+VLOOKUP(D1375,'[1]PAP 2024 CORRIENTE'!$A$6:$AU$981,12,FALSE)</f>
        <v>0</v>
      </c>
      <c r="I1375" s="98">
        <f>+VLOOKUP(D1375,'[1]PAP 2024 CORRIENTE'!$A$6:$AU$981,15,FALSE)</f>
        <v>0</v>
      </c>
      <c r="J1375" s="94">
        <f>+VLOOKUP(D1375,'[1]PAP 2024 CORRIENTE'!$A$6:$AU$981,14,FALSE)</f>
        <v>0</v>
      </c>
      <c r="K1375" s="44"/>
      <c r="L1375" s="100"/>
      <c r="M1375" s="101"/>
      <c r="N1375" s="79"/>
      <c r="O1375" s="102"/>
    </row>
    <row r="1376" spans="1:15" s="20" customFormat="1" ht="15" customHeight="1">
      <c r="A1376" s="46"/>
      <c r="B1376" s="45"/>
      <c r="C1376" s="47"/>
      <c r="D1376" s="46"/>
      <c r="E1376" s="97">
        <f>+VLOOKUP(D1376,'[1]PAP 2024 CORRIENTE'!$A$6:$AU$981,7,FALSE)</f>
        <v>0</v>
      </c>
      <c r="F1376" s="97">
        <f>+VLOOKUP(D1376,'[1]PAP 2024 CORRIENTE'!$A$6:$AU$981,9,FALSE)</f>
        <v>0</v>
      </c>
      <c r="G1376" s="97" t="e">
        <f>+VLOOKUP(D1376,POA!$A$3:$AU$103,3,FALSE)</f>
        <v>#N/A</v>
      </c>
      <c r="H1376" s="94">
        <f>+VLOOKUP(D1376,'[1]PAP 2024 CORRIENTE'!$A$6:$AU$981,12,FALSE)</f>
        <v>0</v>
      </c>
      <c r="I1376" s="98">
        <f>+VLOOKUP(D1376,'[1]PAP 2024 CORRIENTE'!$A$6:$AU$981,15,FALSE)</f>
        <v>0</v>
      </c>
      <c r="J1376" s="94">
        <f>+VLOOKUP(D1376,'[1]PAP 2024 CORRIENTE'!$A$6:$AU$981,14,FALSE)</f>
        <v>0</v>
      </c>
      <c r="K1376" s="44"/>
      <c r="L1376" s="100"/>
      <c r="M1376" s="101"/>
      <c r="N1376" s="79"/>
      <c r="O1376" s="102"/>
    </row>
    <row r="1377" spans="1:15" s="20" customFormat="1" ht="15" customHeight="1">
      <c r="A1377" s="46"/>
      <c r="B1377" s="45"/>
      <c r="C1377" s="47"/>
      <c r="D1377" s="46"/>
      <c r="E1377" s="97">
        <f>+VLOOKUP(D1377,'[1]PAP 2024 CORRIENTE'!$A$6:$AU$981,7,FALSE)</f>
        <v>0</v>
      </c>
      <c r="F1377" s="97">
        <f>+VLOOKUP(D1377,'[1]PAP 2024 CORRIENTE'!$A$6:$AU$981,9,FALSE)</f>
        <v>0</v>
      </c>
      <c r="G1377" s="97" t="e">
        <f>+VLOOKUP(D1377,POA!$A$3:$AU$103,3,FALSE)</f>
        <v>#N/A</v>
      </c>
      <c r="H1377" s="94">
        <f>+VLOOKUP(D1377,'[1]PAP 2024 CORRIENTE'!$A$6:$AU$981,12,FALSE)</f>
        <v>0</v>
      </c>
      <c r="I1377" s="98">
        <f>+VLOOKUP(D1377,'[1]PAP 2024 CORRIENTE'!$A$6:$AU$981,15,FALSE)</f>
        <v>0</v>
      </c>
      <c r="J1377" s="94">
        <f>+VLOOKUP(D1377,'[1]PAP 2024 CORRIENTE'!$A$6:$AU$981,14,FALSE)</f>
        <v>0</v>
      </c>
      <c r="K1377" s="44"/>
      <c r="L1377" s="100"/>
      <c r="M1377" s="101"/>
      <c r="N1377" s="79"/>
      <c r="O1377" s="102"/>
    </row>
    <row r="1378" spans="1:15" s="20" customFormat="1" ht="15" customHeight="1">
      <c r="A1378" s="46"/>
      <c r="B1378" s="45"/>
      <c r="C1378" s="47"/>
      <c r="D1378" s="46"/>
      <c r="E1378" s="97">
        <f>+VLOOKUP(D1378,'[1]PAP 2024 CORRIENTE'!$A$6:$AU$981,7,FALSE)</f>
        <v>0</v>
      </c>
      <c r="F1378" s="97">
        <f>+VLOOKUP(D1378,'[1]PAP 2024 CORRIENTE'!$A$6:$AU$981,9,FALSE)</f>
        <v>0</v>
      </c>
      <c r="G1378" s="97" t="e">
        <f>+VLOOKUP(D1378,POA!$A$3:$AU$103,3,FALSE)</f>
        <v>#N/A</v>
      </c>
      <c r="H1378" s="94">
        <f>+VLOOKUP(D1378,'[1]PAP 2024 CORRIENTE'!$A$6:$AU$981,12,FALSE)</f>
        <v>0</v>
      </c>
      <c r="I1378" s="98">
        <f>+VLOOKUP(D1378,'[1]PAP 2024 CORRIENTE'!$A$6:$AU$981,15,FALSE)</f>
        <v>0</v>
      </c>
      <c r="J1378" s="94">
        <f>+VLOOKUP(D1378,'[1]PAP 2024 CORRIENTE'!$A$6:$AU$981,14,FALSE)</f>
        <v>0</v>
      </c>
      <c r="K1378" s="44"/>
      <c r="L1378" s="100"/>
      <c r="M1378" s="101"/>
      <c r="N1378" s="79"/>
      <c r="O1378" s="102"/>
    </row>
    <row r="1379" spans="1:15" s="20" customFormat="1" ht="15" customHeight="1">
      <c r="A1379" s="46"/>
      <c r="B1379" s="45"/>
      <c r="C1379" s="47"/>
      <c r="D1379" s="46"/>
      <c r="E1379" s="97">
        <f>+VLOOKUP(D1379,'[1]PAP 2024 CORRIENTE'!$A$6:$AU$981,7,FALSE)</f>
        <v>0</v>
      </c>
      <c r="F1379" s="97">
        <f>+VLOOKUP(D1379,'[1]PAP 2024 CORRIENTE'!$A$6:$AU$981,9,FALSE)</f>
        <v>0</v>
      </c>
      <c r="G1379" s="97" t="e">
        <f>+VLOOKUP(D1379,POA!$A$3:$AU$103,3,FALSE)</f>
        <v>#N/A</v>
      </c>
      <c r="H1379" s="94">
        <f>+VLOOKUP(D1379,'[1]PAP 2024 CORRIENTE'!$A$6:$AU$981,12,FALSE)</f>
        <v>0</v>
      </c>
      <c r="I1379" s="98">
        <f>+VLOOKUP(D1379,'[1]PAP 2024 CORRIENTE'!$A$6:$AU$981,15,FALSE)</f>
        <v>0</v>
      </c>
      <c r="J1379" s="94">
        <f>+VLOOKUP(D1379,'[1]PAP 2024 CORRIENTE'!$A$6:$AU$981,14,FALSE)</f>
        <v>0</v>
      </c>
      <c r="K1379" s="44"/>
      <c r="L1379" s="100"/>
      <c r="M1379" s="101"/>
      <c r="N1379" s="79"/>
      <c r="O1379" s="102"/>
    </row>
    <row r="1380" spans="1:15" s="20" customFormat="1" ht="15" customHeight="1">
      <c r="A1380" s="46"/>
      <c r="B1380" s="45"/>
      <c r="C1380" s="47"/>
      <c r="D1380" s="46"/>
      <c r="E1380" s="97">
        <f>+VLOOKUP(D1380,'[1]PAP 2024 CORRIENTE'!$A$6:$AU$981,7,FALSE)</f>
        <v>0</v>
      </c>
      <c r="F1380" s="97">
        <f>+VLOOKUP(D1380,'[1]PAP 2024 CORRIENTE'!$A$6:$AU$981,9,FALSE)</f>
        <v>0</v>
      </c>
      <c r="G1380" s="97" t="e">
        <f>+VLOOKUP(D1380,POA!$A$3:$AU$103,3,FALSE)</f>
        <v>#N/A</v>
      </c>
      <c r="H1380" s="94">
        <f>+VLOOKUP(D1380,'[1]PAP 2024 CORRIENTE'!$A$6:$AU$981,12,FALSE)</f>
        <v>0</v>
      </c>
      <c r="I1380" s="98">
        <f>+VLOOKUP(D1380,'[1]PAP 2024 CORRIENTE'!$A$6:$AU$981,15,FALSE)</f>
        <v>0</v>
      </c>
      <c r="J1380" s="94">
        <f>+VLOOKUP(D1380,'[1]PAP 2024 CORRIENTE'!$A$6:$AU$981,14,FALSE)</f>
        <v>0</v>
      </c>
      <c r="K1380" s="44"/>
      <c r="L1380" s="100"/>
      <c r="M1380" s="101"/>
      <c r="N1380" s="79"/>
      <c r="O1380" s="102"/>
    </row>
    <row r="1381" spans="1:15" s="20" customFormat="1" ht="15" customHeight="1">
      <c r="A1381" s="46"/>
      <c r="B1381" s="45"/>
      <c r="C1381" s="47"/>
      <c r="D1381" s="46"/>
      <c r="E1381" s="97">
        <f>+VLOOKUP(D1381,'[1]PAP 2024 CORRIENTE'!$A$6:$AU$981,7,FALSE)</f>
        <v>0</v>
      </c>
      <c r="F1381" s="97">
        <f>+VLOOKUP(D1381,'[1]PAP 2024 CORRIENTE'!$A$6:$AU$981,9,FALSE)</f>
        <v>0</v>
      </c>
      <c r="G1381" s="97" t="e">
        <f>+VLOOKUP(D1381,POA!$A$3:$AU$103,3,FALSE)</f>
        <v>#N/A</v>
      </c>
      <c r="H1381" s="94">
        <f>+VLOOKUP(D1381,'[1]PAP 2024 CORRIENTE'!$A$6:$AU$981,12,FALSE)</f>
        <v>0</v>
      </c>
      <c r="I1381" s="98">
        <f>+VLOOKUP(D1381,'[1]PAP 2024 CORRIENTE'!$A$6:$AU$981,15,FALSE)</f>
        <v>0</v>
      </c>
      <c r="J1381" s="94">
        <f>+VLOOKUP(D1381,'[1]PAP 2024 CORRIENTE'!$A$6:$AU$981,14,FALSE)</f>
        <v>0</v>
      </c>
      <c r="K1381" s="44"/>
      <c r="L1381" s="100"/>
      <c r="M1381" s="101"/>
      <c r="N1381" s="79"/>
      <c r="O1381" s="102"/>
    </row>
    <row r="1382" spans="1:15" s="20" customFormat="1" ht="15" customHeight="1">
      <c r="A1382" s="46"/>
      <c r="B1382" s="45"/>
      <c r="C1382" s="47"/>
      <c r="D1382" s="46"/>
      <c r="E1382" s="97">
        <f>+VLOOKUP(D1382,'[1]PAP 2024 CORRIENTE'!$A$6:$AU$981,7,FALSE)</f>
        <v>0</v>
      </c>
      <c r="F1382" s="97">
        <f>+VLOOKUP(D1382,'[1]PAP 2024 CORRIENTE'!$A$6:$AU$981,9,FALSE)</f>
        <v>0</v>
      </c>
      <c r="G1382" s="97" t="e">
        <f>+VLOOKUP(D1382,POA!$A$3:$AU$103,3,FALSE)</f>
        <v>#N/A</v>
      </c>
      <c r="H1382" s="94">
        <f>+VLOOKUP(D1382,'[1]PAP 2024 CORRIENTE'!$A$6:$AU$981,12,FALSE)</f>
        <v>0</v>
      </c>
      <c r="I1382" s="98">
        <f>+VLOOKUP(D1382,'[1]PAP 2024 CORRIENTE'!$A$6:$AU$981,15,FALSE)</f>
        <v>0</v>
      </c>
      <c r="J1382" s="94">
        <f>+VLOOKUP(D1382,'[1]PAP 2024 CORRIENTE'!$A$6:$AU$981,14,FALSE)</f>
        <v>0</v>
      </c>
      <c r="K1382" s="44"/>
      <c r="L1382" s="100"/>
      <c r="M1382" s="101"/>
      <c r="N1382" s="79"/>
      <c r="O1382" s="102"/>
    </row>
    <row r="1383" spans="1:15" s="20" customFormat="1" ht="15" customHeight="1">
      <c r="A1383" s="46"/>
      <c r="B1383" s="45"/>
      <c r="C1383" s="47"/>
      <c r="D1383" s="46"/>
      <c r="E1383" s="97">
        <f>+VLOOKUP(D1383,'[1]PAP 2024 CORRIENTE'!$A$6:$AU$981,7,FALSE)</f>
        <v>0</v>
      </c>
      <c r="F1383" s="97">
        <f>+VLOOKUP(D1383,'[1]PAP 2024 CORRIENTE'!$A$6:$AU$981,9,FALSE)</f>
        <v>0</v>
      </c>
      <c r="G1383" s="97" t="e">
        <f>+VLOOKUP(D1383,POA!$A$3:$AU$103,3,FALSE)</f>
        <v>#N/A</v>
      </c>
      <c r="H1383" s="94">
        <f>+VLOOKUP(D1383,'[1]PAP 2024 CORRIENTE'!$A$6:$AU$981,12,FALSE)</f>
        <v>0</v>
      </c>
      <c r="I1383" s="98">
        <f>+VLOOKUP(D1383,'[1]PAP 2024 CORRIENTE'!$A$6:$AU$981,15,FALSE)</f>
        <v>0</v>
      </c>
      <c r="J1383" s="94">
        <f>+VLOOKUP(D1383,'[1]PAP 2024 CORRIENTE'!$A$6:$AU$981,14,FALSE)</f>
        <v>0</v>
      </c>
      <c r="K1383" s="44"/>
      <c r="L1383" s="100"/>
      <c r="M1383" s="101"/>
      <c r="N1383" s="79"/>
      <c r="O1383" s="102"/>
    </row>
    <row r="1384" spans="1:15" s="20" customFormat="1" ht="15" customHeight="1">
      <c r="A1384" s="46"/>
      <c r="B1384" s="45"/>
      <c r="C1384" s="47"/>
      <c r="D1384" s="46"/>
      <c r="E1384" s="97">
        <f>+VLOOKUP(D1384,'[1]PAP 2024 CORRIENTE'!$A$6:$AU$981,7,FALSE)</f>
        <v>0</v>
      </c>
      <c r="F1384" s="97">
        <f>+VLOOKUP(D1384,'[1]PAP 2024 CORRIENTE'!$A$6:$AU$981,9,FALSE)</f>
        <v>0</v>
      </c>
      <c r="G1384" s="97" t="e">
        <f>+VLOOKUP(D1384,POA!$A$3:$AU$103,3,FALSE)</f>
        <v>#N/A</v>
      </c>
      <c r="H1384" s="94">
        <f>+VLOOKUP(D1384,'[1]PAP 2024 CORRIENTE'!$A$6:$AU$981,12,FALSE)</f>
        <v>0</v>
      </c>
      <c r="I1384" s="98">
        <f>+VLOOKUP(D1384,'[1]PAP 2024 CORRIENTE'!$A$6:$AU$981,15,FALSE)</f>
        <v>0</v>
      </c>
      <c r="J1384" s="94">
        <f>+VLOOKUP(D1384,'[1]PAP 2024 CORRIENTE'!$A$6:$AU$981,14,FALSE)</f>
        <v>0</v>
      </c>
      <c r="K1384" s="44"/>
      <c r="L1384" s="100"/>
      <c r="M1384" s="101"/>
      <c r="N1384" s="79"/>
      <c r="O1384" s="102"/>
    </row>
    <row r="1385" spans="1:15" s="20" customFormat="1" ht="15" customHeight="1">
      <c r="A1385" s="46"/>
      <c r="B1385" s="45"/>
      <c r="C1385" s="47"/>
      <c r="D1385" s="46"/>
      <c r="E1385" s="97">
        <f>+VLOOKUP(D1385,'[1]PAP 2024 CORRIENTE'!$A$6:$AU$981,7,FALSE)</f>
        <v>0</v>
      </c>
      <c r="F1385" s="97">
        <f>+VLOOKUP(D1385,'[1]PAP 2024 CORRIENTE'!$A$6:$AU$981,9,FALSE)</f>
        <v>0</v>
      </c>
      <c r="G1385" s="97" t="e">
        <f>+VLOOKUP(D1385,POA!$A$3:$AU$103,3,FALSE)</f>
        <v>#N/A</v>
      </c>
      <c r="H1385" s="94">
        <f>+VLOOKUP(D1385,'[1]PAP 2024 CORRIENTE'!$A$6:$AU$981,12,FALSE)</f>
        <v>0</v>
      </c>
      <c r="I1385" s="98">
        <f>+VLOOKUP(D1385,'[1]PAP 2024 CORRIENTE'!$A$6:$AU$981,15,FALSE)</f>
        <v>0</v>
      </c>
      <c r="J1385" s="94">
        <f>+VLOOKUP(D1385,'[1]PAP 2024 CORRIENTE'!$A$6:$AU$981,14,FALSE)</f>
        <v>0</v>
      </c>
      <c r="K1385" s="44"/>
      <c r="L1385" s="100"/>
      <c r="M1385" s="101"/>
      <c r="N1385" s="79"/>
      <c r="O1385" s="102"/>
    </row>
    <row r="1386" spans="1:15" s="20" customFormat="1" ht="15" customHeight="1">
      <c r="A1386" s="46"/>
      <c r="B1386" s="45"/>
      <c r="C1386" s="47"/>
      <c r="D1386" s="46"/>
      <c r="E1386" s="97">
        <f>+VLOOKUP(D1386,'[1]PAP 2024 CORRIENTE'!$A$6:$AU$981,7,FALSE)</f>
        <v>0</v>
      </c>
      <c r="F1386" s="97">
        <f>+VLOOKUP(D1386,'[1]PAP 2024 CORRIENTE'!$A$6:$AU$981,9,FALSE)</f>
        <v>0</v>
      </c>
      <c r="G1386" s="97" t="e">
        <f>+VLOOKUP(D1386,POA!$A$3:$AU$103,3,FALSE)</f>
        <v>#N/A</v>
      </c>
      <c r="H1386" s="94">
        <f>+VLOOKUP(D1386,'[1]PAP 2024 CORRIENTE'!$A$6:$AU$981,12,FALSE)</f>
        <v>0</v>
      </c>
      <c r="I1386" s="98">
        <f>+VLOOKUP(D1386,'[1]PAP 2024 CORRIENTE'!$A$6:$AU$981,15,FALSE)</f>
        <v>0</v>
      </c>
      <c r="J1386" s="94">
        <f>+VLOOKUP(D1386,'[1]PAP 2024 CORRIENTE'!$A$6:$AU$981,14,FALSE)</f>
        <v>0</v>
      </c>
      <c r="K1386" s="44"/>
      <c r="L1386" s="100"/>
      <c r="M1386" s="101"/>
      <c r="N1386" s="79"/>
      <c r="O1386" s="102"/>
    </row>
    <row r="1387" spans="1:15" s="20" customFormat="1" ht="15" customHeight="1">
      <c r="A1387" s="46"/>
      <c r="B1387" s="45"/>
      <c r="C1387" s="47"/>
      <c r="D1387" s="46"/>
      <c r="E1387" s="97">
        <f>+VLOOKUP(D1387,'[1]PAP 2024 CORRIENTE'!$A$6:$AU$981,7,FALSE)</f>
        <v>0</v>
      </c>
      <c r="F1387" s="97">
        <f>+VLOOKUP(D1387,'[1]PAP 2024 CORRIENTE'!$A$6:$AU$981,9,FALSE)</f>
        <v>0</v>
      </c>
      <c r="G1387" s="97" t="e">
        <f>+VLOOKUP(D1387,POA!$A$3:$AU$103,3,FALSE)</f>
        <v>#N/A</v>
      </c>
      <c r="H1387" s="94">
        <f>+VLOOKUP(D1387,'[1]PAP 2024 CORRIENTE'!$A$6:$AU$981,12,FALSE)</f>
        <v>0</v>
      </c>
      <c r="I1387" s="98">
        <f>+VLOOKUP(D1387,'[1]PAP 2024 CORRIENTE'!$A$6:$AU$981,15,FALSE)</f>
        <v>0</v>
      </c>
      <c r="J1387" s="94">
        <f>+VLOOKUP(D1387,'[1]PAP 2024 CORRIENTE'!$A$6:$AU$981,14,FALSE)</f>
        <v>0</v>
      </c>
      <c r="K1387" s="44"/>
      <c r="L1387" s="100"/>
      <c r="M1387" s="101"/>
      <c r="N1387" s="79"/>
      <c r="O1387" s="102"/>
    </row>
    <row r="1388" spans="1:15" s="20" customFormat="1" ht="15" customHeight="1">
      <c r="A1388" s="46"/>
      <c r="B1388" s="45"/>
      <c r="C1388" s="47"/>
      <c r="D1388" s="46"/>
      <c r="E1388" s="97">
        <f>+VLOOKUP(D1388,'[1]PAP 2024 CORRIENTE'!$A$6:$AU$981,7,FALSE)</f>
        <v>0</v>
      </c>
      <c r="F1388" s="97">
        <f>+VLOOKUP(D1388,'[1]PAP 2024 CORRIENTE'!$A$6:$AU$981,9,FALSE)</f>
        <v>0</v>
      </c>
      <c r="G1388" s="97" t="e">
        <f>+VLOOKUP(D1388,POA!$A$3:$AU$103,3,FALSE)</f>
        <v>#N/A</v>
      </c>
      <c r="H1388" s="94">
        <f>+VLOOKUP(D1388,'[1]PAP 2024 CORRIENTE'!$A$6:$AU$981,12,FALSE)</f>
        <v>0</v>
      </c>
      <c r="I1388" s="98">
        <f>+VLOOKUP(D1388,'[1]PAP 2024 CORRIENTE'!$A$6:$AU$981,15,FALSE)</f>
        <v>0</v>
      </c>
      <c r="J1388" s="94">
        <f>+VLOOKUP(D1388,'[1]PAP 2024 CORRIENTE'!$A$6:$AU$981,14,FALSE)</f>
        <v>0</v>
      </c>
      <c r="K1388" s="44"/>
      <c r="L1388" s="100"/>
      <c r="M1388" s="101"/>
      <c r="N1388" s="79"/>
      <c r="O1388" s="102"/>
    </row>
    <row r="1389" spans="1:15" s="20" customFormat="1" ht="15" customHeight="1">
      <c r="A1389" s="46"/>
      <c r="B1389" s="45"/>
      <c r="C1389" s="47"/>
      <c r="D1389" s="46"/>
      <c r="E1389" s="97">
        <f>+VLOOKUP(D1389,'[1]PAP 2024 CORRIENTE'!$A$6:$AU$981,7,FALSE)</f>
        <v>0</v>
      </c>
      <c r="F1389" s="97">
        <f>+VLOOKUP(D1389,'[1]PAP 2024 CORRIENTE'!$A$6:$AU$981,9,FALSE)</f>
        <v>0</v>
      </c>
      <c r="G1389" s="97" t="e">
        <f>+VLOOKUP(D1389,POA!$A$3:$AU$103,3,FALSE)</f>
        <v>#N/A</v>
      </c>
      <c r="H1389" s="94">
        <f>+VLOOKUP(D1389,'[1]PAP 2024 CORRIENTE'!$A$6:$AU$981,12,FALSE)</f>
        <v>0</v>
      </c>
      <c r="I1389" s="98">
        <f>+VLOOKUP(D1389,'[1]PAP 2024 CORRIENTE'!$A$6:$AU$981,15,FALSE)</f>
        <v>0</v>
      </c>
      <c r="J1389" s="94">
        <f>+VLOOKUP(D1389,'[1]PAP 2024 CORRIENTE'!$A$6:$AU$981,14,FALSE)</f>
        <v>0</v>
      </c>
      <c r="K1389" s="44"/>
      <c r="L1389" s="100"/>
      <c r="M1389" s="101"/>
      <c r="N1389" s="79"/>
      <c r="O1389" s="102"/>
    </row>
    <row r="1390" spans="1:15" s="20" customFormat="1" ht="15" customHeight="1">
      <c r="A1390" s="46"/>
      <c r="B1390" s="45"/>
      <c r="C1390" s="47"/>
      <c r="D1390" s="46"/>
      <c r="E1390" s="97">
        <f>+VLOOKUP(D1390,'[1]PAP 2024 CORRIENTE'!$A$6:$AU$981,7,FALSE)</f>
        <v>0</v>
      </c>
      <c r="F1390" s="97">
        <f>+VLOOKUP(D1390,'[1]PAP 2024 CORRIENTE'!$A$6:$AU$981,9,FALSE)</f>
        <v>0</v>
      </c>
      <c r="G1390" s="97" t="e">
        <f>+VLOOKUP(D1390,POA!$A$3:$AU$103,3,FALSE)</f>
        <v>#N/A</v>
      </c>
      <c r="H1390" s="94">
        <f>+VLOOKUP(D1390,'[1]PAP 2024 CORRIENTE'!$A$6:$AU$981,12,FALSE)</f>
        <v>0</v>
      </c>
      <c r="I1390" s="98">
        <f>+VLOOKUP(D1390,'[1]PAP 2024 CORRIENTE'!$A$6:$AU$981,15,FALSE)</f>
        <v>0</v>
      </c>
      <c r="J1390" s="94">
        <f>+VLOOKUP(D1390,'[1]PAP 2024 CORRIENTE'!$A$6:$AU$981,14,FALSE)</f>
        <v>0</v>
      </c>
      <c r="K1390" s="44"/>
      <c r="L1390" s="100"/>
      <c r="M1390" s="101"/>
      <c r="N1390" s="79"/>
      <c r="O1390" s="102"/>
    </row>
    <row r="1391" spans="1:15" s="20" customFormat="1" ht="15" customHeight="1">
      <c r="A1391" s="46"/>
      <c r="B1391" s="45"/>
      <c r="C1391" s="47"/>
      <c r="D1391" s="46"/>
      <c r="E1391" s="97">
        <f>+VLOOKUP(D1391,'[1]PAP 2024 CORRIENTE'!$A$6:$AU$981,7,FALSE)</f>
        <v>0</v>
      </c>
      <c r="F1391" s="97">
        <f>+VLOOKUP(D1391,'[1]PAP 2024 CORRIENTE'!$A$6:$AU$981,9,FALSE)</f>
        <v>0</v>
      </c>
      <c r="G1391" s="97" t="e">
        <f>+VLOOKUP(D1391,POA!$A$3:$AU$103,3,FALSE)</f>
        <v>#N/A</v>
      </c>
      <c r="H1391" s="94">
        <f>+VLOOKUP(D1391,'[1]PAP 2024 CORRIENTE'!$A$6:$AU$981,12,FALSE)</f>
        <v>0</v>
      </c>
      <c r="I1391" s="98">
        <f>+VLOOKUP(D1391,'[1]PAP 2024 CORRIENTE'!$A$6:$AU$981,15,FALSE)</f>
        <v>0</v>
      </c>
      <c r="J1391" s="94">
        <f>+VLOOKUP(D1391,'[1]PAP 2024 CORRIENTE'!$A$6:$AU$981,14,FALSE)</f>
        <v>0</v>
      </c>
      <c r="K1391" s="44"/>
      <c r="L1391" s="100"/>
      <c r="M1391" s="101"/>
      <c r="N1391" s="79"/>
      <c r="O1391" s="102"/>
    </row>
    <row r="1392" spans="1:15" s="20" customFormat="1" ht="15" customHeight="1">
      <c r="A1392" s="46"/>
      <c r="B1392" s="45"/>
      <c r="C1392" s="47"/>
      <c r="D1392" s="46"/>
      <c r="E1392" s="97">
        <f>+VLOOKUP(D1392,'[1]PAP 2024 CORRIENTE'!$A$6:$AU$981,7,FALSE)</f>
        <v>0</v>
      </c>
      <c r="F1392" s="97">
        <f>+VLOOKUP(D1392,'[1]PAP 2024 CORRIENTE'!$A$6:$AU$981,9,FALSE)</f>
        <v>0</v>
      </c>
      <c r="G1392" s="97" t="e">
        <f>+VLOOKUP(D1392,POA!$A$3:$AU$103,3,FALSE)</f>
        <v>#N/A</v>
      </c>
      <c r="H1392" s="94">
        <f>+VLOOKUP(D1392,'[1]PAP 2024 CORRIENTE'!$A$6:$AU$981,12,FALSE)</f>
        <v>0</v>
      </c>
      <c r="I1392" s="98">
        <f>+VLOOKUP(D1392,'[1]PAP 2024 CORRIENTE'!$A$6:$AU$981,15,FALSE)</f>
        <v>0</v>
      </c>
      <c r="J1392" s="94">
        <f>+VLOOKUP(D1392,'[1]PAP 2024 CORRIENTE'!$A$6:$AU$981,14,FALSE)</f>
        <v>0</v>
      </c>
      <c r="K1392" s="44"/>
      <c r="L1392" s="100"/>
      <c r="M1392" s="101"/>
      <c r="N1392" s="79"/>
      <c r="O1392" s="102"/>
    </row>
    <row r="1393" spans="1:15" s="20" customFormat="1" ht="15" customHeight="1">
      <c r="A1393" s="46"/>
      <c r="B1393" s="45"/>
      <c r="C1393" s="47"/>
      <c r="D1393" s="46"/>
      <c r="E1393" s="97">
        <f>+VLOOKUP(D1393,'[1]PAP 2024 CORRIENTE'!$A$6:$AU$981,7,FALSE)</f>
        <v>0</v>
      </c>
      <c r="F1393" s="97">
        <f>+VLOOKUP(D1393,'[1]PAP 2024 CORRIENTE'!$A$6:$AU$981,9,FALSE)</f>
        <v>0</v>
      </c>
      <c r="G1393" s="97" t="e">
        <f>+VLOOKUP(D1393,POA!$A$3:$AU$103,3,FALSE)</f>
        <v>#N/A</v>
      </c>
      <c r="H1393" s="94">
        <f>+VLOOKUP(D1393,'[1]PAP 2024 CORRIENTE'!$A$6:$AU$981,12,FALSE)</f>
        <v>0</v>
      </c>
      <c r="I1393" s="98">
        <f>+VLOOKUP(D1393,'[1]PAP 2024 CORRIENTE'!$A$6:$AU$981,15,FALSE)</f>
        <v>0</v>
      </c>
      <c r="J1393" s="94">
        <f>+VLOOKUP(D1393,'[1]PAP 2024 CORRIENTE'!$A$6:$AU$981,14,FALSE)</f>
        <v>0</v>
      </c>
      <c r="K1393" s="44"/>
      <c r="L1393" s="100"/>
      <c r="M1393" s="101"/>
      <c r="N1393" s="79"/>
      <c r="O1393" s="102"/>
    </row>
    <row r="1394" spans="1:15" s="20" customFormat="1" ht="15" customHeight="1">
      <c r="A1394" s="46"/>
      <c r="B1394" s="45"/>
      <c r="C1394" s="47"/>
      <c r="D1394" s="46"/>
      <c r="E1394" s="97">
        <f>+VLOOKUP(D1394,'[1]PAP 2024 CORRIENTE'!$A$6:$AU$981,7,FALSE)</f>
        <v>0</v>
      </c>
      <c r="F1394" s="97">
        <f>+VLOOKUP(D1394,'[1]PAP 2024 CORRIENTE'!$A$6:$AU$981,9,FALSE)</f>
        <v>0</v>
      </c>
      <c r="G1394" s="97" t="e">
        <f>+VLOOKUP(D1394,POA!$A$3:$AU$103,3,FALSE)</f>
        <v>#N/A</v>
      </c>
      <c r="H1394" s="94">
        <f>+VLOOKUP(D1394,'[1]PAP 2024 CORRIENTE'!$A$6:$AU$981,12,FALSE)</f>
        <v>0</v>
      </c>
      <c r="I1394" s="98">
        <f>+VLOOKUP(D1394,'[1]PAP 2024 CORRIENTE'!$A$6:$AU$981,15,FALSE)</f>
        <v>0</v>
      </c>
      <c r="J1394" s="94">
        <f>+VLOOKUP(D1394,'[1]PAP 2024 CORRIENTE'!$A$6:$AU$981,14,FALSE)</f>
        <v>0</v>
      </c>
      <c r="K1394" s="44"/>
      <c r="L1394" s="100"/>
      <c r="M1394" s="101"/>
      <c r="N1394" s="79"/>
      <c r="O1394" s="102"/>
    </row>
    <row r="1395" spans="1:15" s="20" customFormat="1" ht="15" customHeight="1">
      <c r="A1395" s="46"/>
      <c r="B1395" s="45"/>
      <c r="C1395" s="47"/>
      <c r="D1395" s="46"/>
      <c r="E1395" s="97">
        <f>+VLOOKUP(D1395,'[1]PAP 2024 CORRIENTE'!$A$6:$AU$981,7,FALSE)</f>
        <v>0</v>
      </c>
      <c r="F1395" s="97">
        <f>+VLOOKUP(D1395,'[1]PAP 2024 CORRIENTE'!$A$6:$AU$981,9,FALSE)</f>
        <v>0</v>
      </c>
      <c r="G1395" s="97" t="e">
        <f>+VLOOKUP(D1395,POA!$A$3:$AU$103,3,FALSE)</f>
        <v>#N/A</v>
      </c>
      <c r="H1395" s="94">
        <f>+VLOOKUP(D1395,'[1]PAP 2024 CORRIENTE'!$A$6:$AU$981,12,FALSE)</f>
        <v>0</v>
      </c>
      <c r="I1395" s="98">
        <f>+VLOOKUP(D1395,'[1]PAP 2024 CORRIENTE'!$A$6:$AU$981,15,FALSE)</f>
        <v>0</v>
      </c>
      <c r="J1395" s="94">
        <f>+VLOOKUP(D1395,'[1]PAP 2024 CORRIENTE'!$A$6:$AU$981,14,FALSE)</f>
        <v>0</v>
      </c>
      <c r="K1395" s="44"/>
      <c r="L1395" s="100"/>
      <c r="M1395" s="101"/>
      <c r="N1395" s="79"/>
      <c r="O1395" s="102"/>
    </row>
    <row r="1396" spans="1:15" s="20" customFormat="1" ht="15" customHeight="1">
      <c r="A1396" s="46"/>
      <c r="B1396" s="45"/>
      <c r="C1396" s="47"/>
      <c r="D1396" s="46"/>
      <c r="E1396" s="97">
        <f>+VLOOKUP(D1396,'[1]PAP 2024 CORRIENTE'!$A$6:$AU$981,7,FALSE)</f>
        <v>0</v>
      </c>
      <c r="F1396" s="97">
        <f>+VLOOKUP(D1396,'[1]PAP 2024 CORRIENTE'!$A$6:$AU$981,9,FALSE)</f>
        <v>0</v>
      </c>
      <c r="G1396" s="97" t="e">
        <f>+VLOOKUP(D1396,POA!$A$3:$AU$103,3,FALSE)</f>
        <v>#N/A</v>
      </c>
      <c r="H1396" s="94">
        <f>+VLOOKUP(D1396,'[1]PAP 2024 CORRIENTE'!$A$6:$AU$981,12,FALSE)</f>
        <v>0</v>
      </c>
      <c r="I1396" s="98">
        <f>+VLOOKUP(D1396,'[1]PAP 2024 CORRIENTE'!$A$6:$AU$981,15,FALSE)</f>
        <v>0</v>
      </c>
      <c r="J1396" s="94">
        <f>+VLOOKUP(D1396,'[1]PAP 2024 CORRIENTE'!$A$6:$AU$981,14,FALSE)</f>
        <v>0</v>
      </c>
      <c r="K1396" s="44"/>
      <c r="L1396" s="100"/>
      <c r="M1396" s="101"/>
      <c r="N1396" s="79"/>
      <c r="O1396" s="102"/>
    </row>
    <row r="1397" spans="1:15" s="20" customFormat="1" ht="15" customHeight="1">
      <c r="A1397" s="46"/>
      <c r="B1397" s="45"/>
      <c r="C1397" s="47"/>
      <c r="D1397" s="46"/>
      <c r="E1397" s="97">
        <f>+VLOOKUP(D1397,'[1]PAP 2024 CORRIENTE'!$A$6:$AU$981,7,FALSE)</f>
        <v>0</v>
      </c>
      <c r="F1397" s="97">
        <f>+VLOOKUP(D1397,'[1]PAP 2024 CORRIENTE'!$A$6:$AU$981,9,FALSE)</f>
        <v>0</v>
      </c>
      <c r="G1397" s="97" t="e">
        <f>+VLOOKUP(D1397,POA!$A$3:$AU$103,3,FALSE)</f>
        <v>#N/A</v>
      </c>
      <c r="H1397" s="94">
        <f>+VLOOKUP(D1397,'[1]PAP 2024 CORRIENTE'!$A$6:$AU$981,12,FALSE)</f>
        <v>0</v>
      </c>
      <c r="I1397" s="98">
        <f>+VLOOKUP(D1397,'[1]PAP 2024 CORRIENTE'!$A$6:$AU$981,15,FALSE)</f>
        <v>0</v>
      </c>
      <c r="J1397" s="94">
        <f>+VLOOKUP(D1397,'[1]PAP 2024 CORRIENTE'!$A$6:$AU$981,14,FALSE)</f>
        <v>0</v>
      </c>
      <c r="K1397" s="44"/>
      <c r="L1397" s="100"/>
      <c r="M1397" s="101"/>
      <c r="N1397" s="79"/>
      <c r="O1397" s="102"/>
    </row>
    <row r="1398" spans="1:15" s="20" customFormat="1" ht="15" customHeight="1">
      <c r="A1398" s="46"/>
      <c r="B1398" s="45"/>
      <c r="C1398" s="47"/>
      <c r="D1398" s="46"/>
      <c r="E1398" s="97">
        <f>+VLOOKUP(D1398,'[1]PAP 2024 CORRIENTE'!$A$6:$AU$981,7,FALSE)</f>
        <v>0</v>
      </c>
      <c r="F1398" s="97">
        <f>+VLOOKUP(D1398,'[1]PAP 2024 CORRIENTE'!$A$6:$AU$981,9,FALSE)</f>
        <v>0</v>
      </c>
      <c r="G1398" s="97" t="e">
        <f>+VLOOKUP(D1398,POA!$A$3:$AU$103,3,FALSE)</f>
        <v>#N/A</v>
      </c>
      <c r="H1398" s="94">
        <f>+VLOOKUP(D1398,'[1]PAP 2024 CORRIENTE'!$A$6:$AU$981,12,FALSE)</f>
        <v>0</v>
      </c>
      <c r="I1398" s="98">
        <f>+VLOOKUP(D1398,'[1]PAP 2024 CORRIENTE'!$A$6:$AU$981,15,FALSE)</f>
        <v>0</v>
      </c>
      <c r="J1398" s="94">
        <f>+VLOOKUP(D1398,'[1]PAP 2024 CORRIENTE'!$A$6:$AU$981,14,FALSE)</f>
        <v>0</v>
      </c>
      <c r="K1398" s="44"/>
      <c r="L1398" s="100"/>
      <c r="M1398" s="101"/>
      <c r="N1398" s="79"/>
      <c r="O1398" s="102"/>
    </row>
    <row r="1399" spans="1:15" s="20" customFormat="1" ht="15" customHeight="1">
      <c r="A1399" s="46"/>
      <c r="B1399" s="45"/>
      <c r="C1399" s="47"/>
      <c r="D1399" s="46"/>
      <c r="E1399" s="97">
        <f>+VLOOKUP(D1399,'[1]PAP 2024 CORRIENTE'!$A$6:$AU$981,7,FALSE)</f>
        <v>0</v>
      </c>
      <c r="F1399" s="97">
        <f>+VLOOKUP(D1399,'[1]PAP 2024 CORRIENTE'!$A$6:$AU$981,9,FALSE)</f>
        <v>0</v>
      </c>
      <c r="G1399" s="97" t="e">
        <f>+VLOOKUP(D1399,POA!$A$3:$AU$103,3,FALSE)</f>
        <v>#N/A</v>
      </c>
      <c r="H1399" s="94">
        <f>+VLOOKUP(D1399,'[1]PAP 2024 CORRIENTE'!$A$6:$AU$981,12,FALSE)</f>
        <v>0</v>
      </c>
      <c r="I1399" s="98">
        <f>+VLOOKUP(D1399,'[1]PAP 2024 CORRIENTE'!$A$6:$AU$981,15,FALSE)</f>
        <v>0</v>
      </c>
      <c r="J1399" s="94">
        <f>+VLOOKUP(D1399,'[1]PAP 2024 CORRIENTE'!$A$6:$AU$981,14,FALSE)</f>
        <v>0</v>
      </c>
      <c r="K1399" s="44"/>
      <c r="L1399" s="100"/>
      <c r="M1399" s="101"/>
      <c r="N1399" s="79"/>
      <c r="O1399" s="102"/>
    </row>
    <row r="1400" spans="1:15" s="20" customFormat="1" ht="15" customHeight="1">
      <c r="A1400" s="46"/>
      <c r="B1400" s="45"/>
      <c r="C1400" s="47"/>
      <c r="D1400" s="46"/>
      <c r="E1400" s="97">
        <f>+VLOOKUP(D1400,'[1]PAP 2024 CORRIENTE'!$A$6:$AU$981,7,FALSE)</f>
        <v>0</v>
      </c>
      <c r="F1400" s="97">
        <f>+VLOOKUP(D1400,'[1]PAP 2024 CORRIENTE'!$A$6:$AU$981,9,FALSE)</f>
        <v>0</v>
      </c>
      <c r="G1400" s="97" t="e">
        <f>+VLOOKUP(D1400,POA!$A$3:$AU$103,3,FALSE)</f>
        <v>#N/A</v>
      </c>
      <c r="H1400" s="94">
        <f>+VLOOKUP(D1400,'[1]PAP 2024 CORRIENTE'!$A$6:$AU$981,12,FALSE)</f>
        <v>0</v>
      </c>
      <c r="I1400" s="98">
        <f>+VLOOKUP(D1400,'[1]PAP 2024 CORRIENTE'!$A$6:$AU$981,15,FALSE)</f>
        <v>0</v>
      </c>
      <c r="J1400" s="94">
        <f>+VLOOKUP(D1400,'[1]PAP 2024 CORRIENTE'!$A$6:$AU$981,14,FALSE)</f>
        <v>0</v>
      </c>
      <c r="K1400" s="44"/>
      <c r="L1400" s="100"/>
      <c r="M1400" s="101"/>
      <c r="N1400" s="79"/>
      <c r="O1400" s="102"/>
    </row>
    <row r="1401" spans="1:15" s="20" customFormat="1" ht="15" customHeight="1">
      <c r="A1401" s="46"/>
      <c r="B1401" s="45"/>
      <c r="C1401" s="47"/>
      <c r="D1401" s="46"/>
      <c r="E1401" s="97">
        <f>+VLOOKUP(D1401,'[1]PAP 2024 CORRIENTE'!$A$6:$AU$981,7,FALSE)</f>
        <v>0</v>
      </c>
      <c r="F1401" s="97">
        <f>+VLOOKUP(D1401,'[1]PAP 2024 CORRIENTE'!$A$6:$AU$981,9,FALSE)</f>
        <v>0</v>
      </c>
      <c r="G1401" s="97" t="e">
        <f>+VLOOKUP(D1401,POA!$A$3:$AU$103,3,FALSE)</f>
        <v>#N/A</v>
      </c>
      <c r="H1401" s="94">
        <f>+VLOOKUP(D1401,'[1]PAP 2024 CORRIENTE'!$A$6:$AU$981,12,FALSE)</f>
        <v>0</v>
      </c>
      <c r="I1401" s="98">
        <f>+VLOOKUP(D1401,'[1]PAP 2024 CORRIENTE'!$A$6:$AU$981,15,FALSE)</f>
        <v>0</v>
      </c>
      <c r="J1401" s="94">
        <f>+VLOOKUP(D1401,'[1]PAP 2024 CORRIENTE'!$A$6:$AU$981,14,FALSE)</f>
        <v>0</v>
      </c>
      <c r="K1401" s="44"/>
      <c r="L1401" s="100"/>
      <c r="M1401" s="101"/>
      <c r="N1401" s="79"/>
      <c r="O1401" s="102"/>
    </row>
    <row r="1402" spans="1:15" s="20" customFormat="1" ht="15" customHeight="1">
      <c r="A1402" s="46"/>
      <c r="B1402" s="45"/>
      <c r="C1402" s="47"/>
      <c r="D1402" s="46"/>
      <c r="E1402" s="97">
        <f>+VLOOKUP(D1402,'[1]PAP 2024 CORRIENTE'!$A$6:$AU$981,7,FALSE)</f>
        <v>0</v>
      </c>
      <c r="F1402" s="97">
        <f>+VLOOKUP(D1402,'[1]PAP 2024 CORRIENTE'!$A$6:$AU$981,9,FALSE)</f>
        <v>0</v>
      </c>
      <c r="G1402" s="97" t="e">
        <f>+VLOOKUP(D1402,POA!$A$3:$AU$103,3,FALSE)</f>
        <v>#N/A</v>
      </c>
      <c r="H1402" s="94">
        <f>+VLOOKUP(D1402,'[1]PAP 2024 CORRIENTE'!$A$6:$AU$981,12,FALSE)</f>
        <v>0</v>
      </c>
      <c r="I1402" s="98">
        <f>+VLOOKUP(D1402,'[1]PAP 2024 CORRIENTE'!$A$6:$AU$981,15,FALSE)</f>
        <v>0</v>
      </c>
      <c r="J1402" s="94">
        <f>+VLOOKUP(D1402,'[1]PAP 2024 CORRIENTE'!$A$6:$AU$981,14,FALSE)</f>
        <v>0</v>
      </c>
      <c r="K1402" s="44"/>
      <c r="L1402" s="100"/>
      <c r="M1402" s="101"/>
      <c r="N1402" s="79"/>
      <c r="O1402" s="102"/>
    </row>
    <row r="1403" spans="1:15" s="20" customFormat="1" ht="15" customHeight="1">
      <c r="A1403" s="46"/>
      <c r="B1403" s="45"/>
      <c r="C1403" s="47"/>
      <c r="D1403" s="46"/>
      <c r="E1403" s="97">
        <f>+VLOOKUP(D1403,'[1]PAP 2024 CORRIENTE'!$A$6:$AU$981,7,FALSE)</f>
        <v>0</v>
      </c>
      <c r="F1403" s="97">
        <f>+VLOOKUP(D1403,'[1]PAP 2024 CORRIENTE'!$A$6:$AU$981,9,FALSE)</f>
        <v>0</v>
      </c>
      <c r="G1403" s="97" t="e">
        <f>+VLOOKUP(D1403,POA!$A$3:$AU$103,3,FALSE)</f>
        <v>#N/A</v>
      </c>
      <c r="H1403" s="94">
        <f>+VLOOKUP(D1403,'[1]PAP 2024 CORRIENTE'!$A$6:$AU$981,12,FALSE)</f>
        <v>0</v>
      </c>
      <c r="I1403" s="98">
        <f>+VLOOKUP(D1403,'[1]PAP 2024 CORRIENTE'!$A$6:$AU$981,15,FALSE)</f>
        <v>0</v>
      </c>
      <c r="J1403" s="94">
        <f>+VLOOKUP(D1403,'[1]PAP 2024 CORRIENTE'!$A$6:$AU$981,14,FALSE)</f>
        <v>0</v>
      </c>
      <c r="K1403" s="44"/>
      <c r="L1403" s="100"/>
      <c r="M1403" s="101"/>
      <c r="N1403" s="79"/>
      <c r="O1403" s="102"/>
    </row>
    <row r="1404" spans="1:15" s="20" customFormat="1" ht="15" customHeight="1">
      <c r="A1404" s="46"/>
      <c r="B1404" s="45"/>
      <c r="C1404" s="47"/>
      <c r="D1404" s="46"/>
      <c r="E1404" s="97">
        <f>+VLOOKUP(D1404,'[1]PAP 2024 CORRIENTE'!$A$6:$AU$981,7,FALSE)</f>
        <v>0</v>
      </c>
      <c r="F1404" s="97">
        <f>+VLOOKUP(D1404,'[1]PAP 2024 CORRIENTE'!$A$6:$AU$981,9,FALSE)</f>
        <v>0</v>
      </c>
      <c r="G1404" s="97" t="e">
        <f>+VLOOKUP(D1404,POA!$A$3:$AU$103,3,FALSE)</f>
        <v>#N/A</v>
      </c>
      <c r="H1404" s="94">
        <f>+VLOOKUP(D1404,'[1]PAP 2024 CORRIENTE'!$A$6:$AU$981,12,FALSE)</f>
        <v>0</v>
      </c>
      <c r="I1404" s="98">
        <f>+VLOOKUP(D1404,'[1]PAP 2024 CORRIENTE'!$A$6:$AU$981,15,FALSE)</f>
        <v>0</v>
      </c>
      <c r="J1404" s="94">
        <f>+VLOOKUP(D1404,'[1]PAP 2024 CORRIENTE'!$A$6:$AU$981,14,FALSE)</f>
        <v>0</v>
      </c>
      <c r="K1404" s="44"/>
      <c r="L1404" s="100"/>
      <c r="M1404" s="101"/>
      <c r="N1404" s="79"/>
      <c r="O1404" s="102"/>
    </row>
    <row r="1405" spans="1:15" s="20" customFormat="1" ht="15" customHeight="1">
      <c r="A1405" s="46"/>
      <c r="B1405" s="45"/>
      <c r="C1405" s="47"/>
      <c r="D1405" s="46"/>
      <c r="E1405" s="97">
        <f>+VLOOKUP(D1405,'[1]PAP 2024 CORRIENTE'!$A$6:$AU$981,7,FALSE)</f>
        <v>0</v>
      </c>
      <c r="F1405" s="97">
        <f>+VLOOKUP(D1405,'[1]PAP 2024 CORRIENTE'!$A$6:$AU$981,9,FALSE)</f>
        <v>0</v>
      </c>
      <c r="G1405" s="97" t="e">
        <f>+VLOOKUP(D1405,POA!$A$3:$AU$103,3,FALSE)</f>
        <v>#N/A</v>
      </c>
      <c r="H1405" s="94">
        <f>+VLOOKUP(D1405,'[1]PAP 2024 CORRIENTE'!$A$6:$AU$981,12,FALSE)</f>
        <v>0</v>
      </c>
      <c r="I1405" s="98">
        <f>+VLOOKUP(D1405,'[1]PAP 2024 CORRIENTE'!$A$6:$AU$981,15,FALSE)</f>
        <v>0</v>
      </c>
      <c r="J1405" s="94">
        <f>+VLOOKUP(D1405,'[1]PAP 2024 CORRIENTE'!$A$6:$AU$981,14,FALSE)</f>
        <v>0</v>
      </c>
      <c r="K1405" s="44"/>
      <c r="L1405" s="100"/>
      <c r="M1405" s="101"/>
      <c r="N1405" s="79"/>
      <c r="O1405" s="102"/>
    </row>
    <row r="1406" spans="1:15" s="20" customFormat="1" ht="15" customHeight="1">
      <c r="A1406" s="46"/>
      <c r="B1406" s="45"/>
      <c r="C1406" s="47"/>
      <c r="D1406" s="46"/>
      <c r="E1406" s="97">
        <f>+VLOOKUP(D1406,'[1]PAP 2024 CORRIENTE'!$A$6:$AU$981,7,FALSE)</f>
        <v>0</v>
      </c>
      <c r="F1406" s="97">
        <f>+VLOOKUP(D1406,'[1]PAP 2024 CORRIENTE'!$A$6:$AU$981,9,FALSE)</f>
        <v>0</v>
      </c>
      <c r="G1406" s="97" t="e">
        <f>+VLOOKUP(D1406,POA!$A$3:$AU$103,3,FALSE)</f>
        <v>#N/A</v>
      </c>
      <c r="H1406" s="94">
        <f>+VLOOKUP(D1406,'[1]PAP 2024 CORRIENTE'!$A$6:$AU$981,12,FALSE)</f>
        <v>0</v>
      </c>
      <c r="I1406" s="98">
        <f>+VLOOKUP(D1406,'[1]PAP 2024 CORRIENTE'!$A$6:$AU$981,15,FALSE)</f>
        <v>0</v>
      </c>
      <c r="J1406" s="94">
        <f>+VLOOKUP(D1406,'[1]PAP 2024 CORRIENTE'!$A$6:$AU$981,14,FALSE)</f>
        <v>0</v>
      </c>
      <c r="K1406" s="44"/>
      <c r="L1406" s="100"/>
      <c r="M1406" s="101"/>
      <c r="N1406" s="79"/>
      <c r="O1406" s="102"/>
    </row>
    <row r="1407" spans="1:15" s="20" customFormat="1" ht="15" customHeight="1">
      <c r="A1407" s="46"/>
      <c r="B1407" s="45"/>
      <c r="C1407" s="47"/>
      <c r="D1407" s="46"/>
      <c r="E1407" s="97">
        <f>+VLOOKUP(D1407,'[1]PAP 2024 CORRIENTE'!$A$6:$AU$981,7,FALSE)</f>
        <v>0</v>
      </c>
      <c r="F1407" s="97">
        <f>+VLOOKUP(D1407,'[1]PAP 2024 CORRIENTE'!$A$6:$AU$981,9,FALSE)</f>
        <v>0</v>
      </c>
      <c r="G1407" s="97" t="e">
        <f>+VLOOKUP(D1407,POA!$A$3:$AU$103,3,FALSE)</f>
        <v>#N/A</v>
      </c>
      <c r="H1407" s="94">
        <f>+VLOOKUP(D1407,'[1]PAP 2024 CORRIENTE'!$A$6:$AU$981,12,FALSE)</f>
        <v>0</v>
      </c>
      <c r="I1407" s="98">
        <f>+VLOOKUP(D1407,'[1]PAP 2024 CORRIENTE'!$A$6:$AU$981,15,FALSE)</f>
        <v>0</v>
      </c>
      <c r="J1407" s="94">
        <f>+VLOOKUP(D1407,'[1]PAP 2024 CORRIENTE'!$A$6:$AU$981,14,FALSE)</f>
        <v>0</v>
      </c>
      <c r="K1407" s="44"/>
      <c r="L1407" s="100"/>
      <c r="M1407" s="101"/>
      <c r="N1407" s="79"/>
      <c r="O1407" s="102"/>
    </row>
    <row r="1408" spans="1:15" s="20" customFormat="1" ht="15" customHeight="1">
      <c r="A1408" s="46"/>
      <c r="B1408" s="45"/>
      <c r="C1408" s="47"/>
      <c r="D1408" s="46"/>
      <c r="E1408" s="97">
        <f>+VLOOKUP(D1408,'[1]PAP 2024 CORRIENTE'!$A$6:$AU$981,7,FALSE)</f>
        <v>0</v>
      </c>
      <c r="F1408" s="97">
        <f>+VLOOKUP(D1408,'[1]PAP 2024 CORRIENTE'!$A$6:$AU$981,9,FALSE)</f>
        <v>0</v>
      </c>
      <c r="G1408" s="97" t="e">
        <f>+VLOOKUP(D1408,POA!$A$3:$AU$103,3,FALSE)</f>
        <v>#N/A</v>
      </c>
      <c r="H1408" s="94">
        <f>+VLOOKUP(D1408,'[1]PAP 2024 CORRIENTE'!$A$6:$AU$981,12,FALSE)</f>
        <v>0</v>
      </c>
      <c r="I1408" s="98">
        <f>+VLOOKUP(D1408,'[1]PAP 2024 CORRIENTE'!$A$6:$AU$981,15,FALSE)</f>
        <v>0</v>
      </c>
      <c r="J1408" s="94">
        <f>+VLOOKUP(D1408,'[1]PAP 2024 CORRIENTE'!$A$6:$AU$981,14,FALSE)</f>
        <v>0</v>
      </c>
      <c r="K1408" s="44"/>
      <c r="L1408" s="100"/>
      <c r="M1408" s="101"/>
      <c r="N1408" s="79"/>
      <c r="O1408" s="102"/>
    </row>
    <row r="1409" spans="1:15" s="20" customFormat="1" ht="15" customHeight="1">
      <c r="A1409" s="46"/>
      <c r="B1409" s="45"/>
      <c r="C1409" s="47"/>
      <c r="D1409" s="46"/>
      <c r="E1409" s="97">
        <f>+VLOOKUP(D1409,'[1]PAP 2024 CORRIENTE'!$A$6:$AU$981,7,FALSE)</f>
        <v>0</v>
      </c>
      <c r="F1409" s="97">
        <f>+VLOOKUP(D1409,'[1]PAP 2024 CORRIENTE'!$A$6:$AU$981,9,FALSE)</f>
        <v>0</v>
      </c>
      <c r="G1409" s="97" t="e">
        <f>+VLOOKUP(D1409,POA!$A$3:$AU$103,3,FALSE)</f>
        <v>#N/A</v>
      </c>
      <c r="H1409" s="94">
        <f>+VLOOKUP(D1409,'[1]PAP 2024 CORRIENTE'!$A$6:$AU$981,12,FALSE)</f>
        <v>0</v>
      </c>
      <c r="I1409" s="98">
        <f>+VLOOKUP(D1409,'[1]PAP 2024 CORRIENTE'!$A$6:$AU$981,15,FALSE)</f>
        <v>0</v>
      </c>
      <c r="J1409" s="94">
        <f>+VLOOKUP(D1409,'[1]PAP 2024 CORRIENTE'!$A$6:$AU$981,14,FALSE)</f>
        <v>0</v>
      </c>
      <c r="K1409" s="44"/>
      <c r="L1409" s="100"/>
      <c r="M1409" s="101"/>
      <c r="N1409" s="79"/>
      <c r="O1409" s="102"/>
    </row>
    <row r="1410" spans="1:15" s="20" customFormat="1" ht="15" customHeight="1">
      <c r="A1410" s="46"/>
      <c r="B1410" s="45"/>
      <c r="C1410" s="47"/>
      <c r="D1410" s="46"/>
      <c r="E1410" s="97">
        <f>+VLOOKUP(D1410,'[1]PAP 2024 CORRIENTE'!$A$6:$AU$981,7,FALSE)</f>
        <v>0</v>
      </c>
      <c r="F1410" s="97">
        <f>+VLOOKUP(D1410,'[1]PAP 2024 CORRIENTE'!$A$6:$AU$981,9,FALSE)</f>
        <v>0</v>
      </c>
      <c r="G1410" s="97" t="e">
        <f>+VLOOKUP(D1410,POA!$A$3:$AU$103,3,FALSE)</f>
        <v>#N/A</v>
      </c>
      <c r="H1410" s="94">
        <f>+VLOOKUP(D1410,'[1]PAP 2024 CORRIENTE'!$A$6:$AU$981,12,FALSE)</f>
        <v>0</v>
      </c>
      <c r="I1410" s="98">
        <f>+VLOOKUP(D1410,'[1]PAP 2024 CORRIENTE'!$A$6:$AU$981,15,FALSE)</f>
        <v>0</v>
      </c>
      <c r="J1410" s="94">
        <f>+VLOOKUP(D1410,'[1]PAP 2024 CORRIENTE'!$A$6:$AU$981,14,FALSE)</f>
        <v>0</v>
      </c>
      <c r="K1410" s="44"/>
      <c r="L1410" s="100"/>
      <c r="M1410" s="101"/>
      <c r="N1410" s="79"/>
      <c r="O1410" s="102"/>
    </row>
    <row r="1411" spans="1:15" s="20" customFormat="1" ht="15" customHeight="1">
      <c r="A1411" s="46"/>
      <c r="B1411" s="45"/>
      <c r="C1411" s="47"/>
      <c r="D1411" s="46"/>
      <c r="E1411" s="97">
        <f>+VLOOKUP(D1411,'[1]PAP 2024 CORRIENTE'!$A$6:$AU$981,7,FALSE)</f>
        <v>0</v>
      </c>
      <c r="F1411" s="97">
        <f>+VLOOKUP(D1411,'[1]PAP 2024 CORRIENTE'!$A$6:$AU$981,9,FALSE)</f>
        <v>0</v>
      </c>
      <c r="G1411" s="97" t="e">
        <f>+VLOOKUP(D1411,POA!$A$3:$AU$103,3,FALSE)</f>
        <v>#N/A</v>
      </c>
      <c r="H1411" s="94">
        <f>+VLOOKUP(D1411,'[1]PAP 2024 CORRIENTE'!$A$6:$AU$981,12,FALSE)</f>
        <v>0</v>
      </c>
      <c r="I1411" s="98">
        <f>+VLOOKUP(D1411,'[1]PAP 2024 CORRIENTE'!$A$6:$AU$981,15,FALSE)</f>
        <v>0</v>
      </c>
      <c r="J1411" s="94">
        <f>+VLOOKUP(D1411,'[1]PAP 2024 CORRIENTE'!$A$6:$AU$981,14,FALSE)</f>
        <v>0</v>
      </c>
      <c r="K1411" s="44"/>
      <c r="L1411" s="100"/>
      <c r="M1411" s="101"/>
      <c r="N1411" s="79"/>
      <c r="O1411" s="102"/>
    </row>
    <row r="1412" spans="1:15" s="20" customFormat="1" ht="15" customHeight="1">
      <c r="A1412" s="46"/>
      <c r="B1412" s="45"/>
      <c r="C1412" s="47"/>
      <c r="D1412" s="46"/>
      <c r="E1412" s="97">
        <f>+VLOOKUP(D1412,'[1]PAP 2024 CORRIENTE'!$A$6:$AU$981,7,FALSE)</f>
        <v>0</v>
      </c>
      <c r="F1412" s="97">
        <f>+VLOOKUP(D1412,'[1]PAP 2024 CORRIENTE'!$A$6:$AU$981,9,FALSE)</f>
        <v>0</v>
      </c>
      <c r="G1412" s="97" t="e">
        <f>+VLOOKUP(D1412,POA!$A$3:$AU$103,3,FALSE)</f>
        <v>#N/A</v>
      </c>
      <c r="H1412" s="94">
        <f>+VLOOKUP(D1412,'[1]PAP 2024 CORRIENTE'!$A$6:$AU$981,12,FALSE)</f>
        <v>0</v>
      </c>
      <c r="I1412" s="98">
        <f>+VLOOKUP(D1412,'[1]PAP 2024 CORRIENTE'!$A$6:$AU$981,15,FALSE)</f>
        <v>0</v>
      </c>
      <c r="J1412" s="94">
        <f>+VLOOKUP(D1412,'[1]PAP 2024 CORRIENTE'!$A$6:$AU$981,14,FALSE)</f>
        <v>0</v>
      </c>
      <c r="K1412" s="44"/>
      <c r="L1412" s="100"/>
      <c r="M1412" s="101"/>
      <c r="N1412" s="79"/>
      <c r="O1412" s="102"/>
    </row>
    <row r="1413" spans="1:15" s="20" customFormat="1" ht="15" customHeight="1">
      <c r="A1413" s="46"/>
      <c r="B1413" s="45"/>
      <c r="C1413" s="47"/>
      <c r="D1413" s="46"/>
      <c r="E1413" s="97">
        <f>+VLOOKUP(D1413,'[1]PAP 2024 CORRIENTE'!$A$6:$AU$981,7,FALSE)</f>
        <v>0</v>
      </c>
      <c r="F1413" s="97">
        <f>+VLOOKUP(D1413,'[1]PAP 2024 CORRIENTE'!$A$6:$AU$981,9,FALSE)</f>
        <v>0</v>
      </c>
      <c r="G1413" s="97" t="e">
        <f>+VLOOKUP(D1413,POA!$A$3:$AU$103,3,FALSE)</f>
        <v>#N/A</v>
      </c>
      <c r="H1413" s="94">
        <f>+VLOOKUP(D1413,'[1]PAP 2024 CORRIENTE'!$A$6:$AU$981,12,FALSE)</f>
        <v>0</v>
      </c>
      <c r="I1413" s="98">
        <f>+VLOOKUP(D1413,'[1]PAP 2024 CORRIENTE'!$A$6:$AU$981,15,FALSE)</f>
        <v>0</v>
      </c>
      <c r="J1413" s="94">
        <f>+VLOOKUP(D1413,'[1]PAP 2024 CORRIENTE'!$A$6:$AU$981,14,FALSE)</f>
        <v>0</v>
      </c>
      <c r="K1413" s="44"/>
      <c r="L1413" s="100"/>
      <c r="M1413" s="101"/>
      <c r="N1413" s="79"/>
      <c r="O1413" s="102"/>
    </row>
    <row r="1414" spans="1:15" s="20" customFormat="1" ht="15" customHeight="1">
      <c r="A1414" s="46"/>
      <c r="B1414" s="45"/>
      <c r="C1414" s="47"/>
      <c r="D1414" s="46"/>
      <c r="E1414" s="97">
        <f>+VLOOKUP(D1414,'[1]PAP 2024 CORRIENTE'!$A$6:$AU$981,7,FALSE)</f>
        <v>0</v>
      </c>
      <c r="F1414" s="97">
        <f>+VLOOKUP(D1414,'[1]PAP 2024 CORRIENTE'!$A$6:$AU$981,9,FALSE)</f>
        <v>0</v>
      </c>
      <c r="G1414" s="97" t="e">
        <f>+VLOOKUP(D1414,POA!$A$3:$AU$103,3,FALSE)</f>
        <v>#N/A</v>
      </c>
      <c r="H1414" s="94">
        <f>+VLOOKUP(D1414,'[1]PAP 2024 CORRIENTE'!$A$6:$AU$981,12,FALSE)</f>
        <v>0</v>
      </c>
      <c r="I1414" s="98">
        <f>+VLOOKUP(D1414,'[1]PAP 2024 CORRIENTE'!$A$6:$AU$981,15,FALSE)</f>
        <v>0</v>
      </c>
      <c r="J1414" s="94">
        <f>+VLOOKUP(D1414,'[1]PAP 2024 CORRIENTE'!$A$6:$AU$981,14,FALSE)</f>
        <v>0</v>
      </c>
      <c r="K1414" s="44"/>
      <c r="L1414" s="100"/>
      <c r="M1414" s="101"/>
      <c r="N1414" s="79"/>
      <c r="O1414" s="102"/>
    </row>
    <row r="1415" spans="1:15" s="20" customFormat="1" ht="15" customHeight="1">
      <c r="A1415" s="46"/>
      <c r="B1415" s="45"/>
      <c r="C1415" s="47"/>
      <c r="D1415" s="46"/>
      <c r="E1415" s="97">
        <f>+VLOOKUP(D1415,'[1]PAP 2024 CORRIENTE'!$A$6:$AU$981,7,FALSE)</f>
        <v>0</v>
      </c>
      <c r="F1415" s="97">
        <f>+VLOOKUP(D1415,'[1]PAP 2024 CORRIENTE'!$A$6:$AU$981,9,FALSE)</f>
        <v>0</v>
      </c>
      <c r="G1415" s="97" t="e">
        <f>+VLOOKUP(D1415,POA!$A$3:$AU$103,3,FALSE)</f>
        <v>#N/A</v>
      </c>
      <c r="H1415" s="94">
        <f>+VLOOKUP(D1415,'[1]PAP 2024 CORRIENTE'!$A$6:$AU$981,12,FALSE)</f>
        <v>0</v>
      </c>
      <c r="I1415" s="98">
        <f>+VLOOKUP(D1415,'[1]PAP 2024 CORRIENTE'!$A$6:$AU$981,15,FALSE)</f>
        <v>0</v>
      </c>
      <c r="J1415" s="94">
        <f>+VLOOKUP(D1415,'[1]PAP 2024 CORRIENTE'!$A$6:$AU$981,14,FALSE)</f>
        <v>0</v>
      </c>
      <c r="K1415" s="44"/>
      <c r="L1415" s="100"/>
      <c r="M1415" s="101"/>
      <c r="N1415" s="79"/>
      <c r="O1415" s="102"/>
    </row>
    <row r="1416" spans="1:15" s="20" customFormat="1" ht="15" customHeight="1">
      <c r="A1416" s="46"/>
      <c r="B1416" s="45"/>
      <c r="C1416" s="47"/>
      <c r="D1416" s="46"/>
      <c r="E1416" s="97">
        <f>+VLOOKUP(D1416,'[1]PAP 2024 CORRIENTE'!$A$6:$AU$981,7,FALSE)</f>
        <v>0</v>
      </c>
      <c r="F1416" s="97">
        <f>+VLOOKUP(D1416,'[1]PAP 2024 CORRIENTE'!$A$6:$AU$981,9,FALSE)</f>
        <v>0</v>
      </c>
      <c r="G1416" s="97" t="e">
        <f>+VLOOKUP(D1416,POA!$A$3:$AU$103,3,FALSE)</f>
        <v>#N/A</v>
      </c>
      <c r="H1416" s="94">
        <f>+VLOOKUP(D1416,'[1]PAP 2024 CORRIENTE'!$A$6:$AU$981,12,FALSE)</f>
        <v>0</v>
      </c>
      <c r="I1416" s="98">
        <f>+VLOOKUP(D1416,'[1]PAP 2024 CORRIENTE'!$A$6:$AU$981,15,FALSE)</f>
        <v>0</v>
      </c>
      <c r="J1416" s="94">
        <f>+VLOOKUP(D1416,'[1]PAP 2024 CORRIENTE'!$A$6:$AU$981,14,FALSE)</f>
        <v>0</v>
      </c>
      <c r="K1416" s="44"/>
      <c r="L1416" s="100"/>
      <c r="M1416" s="101"/>
      <c r="N1416" s="79"/>
      <c r="O1416" s="102"/>
    </row>
    <row r="1417" spans="1:15" s="20" customFormat="1" ht="15" customHeight="1">
      <c r="A1417" s="46"/>
      <c r="B1417" s="45"/>
      <c r="C1417" s="47"/>
      <c r="D1417" s="46"/>
      <c r="E1417" s="97">
        <f>+VLOOKUP(D1417,'[1]PAP 2024 CORRIENTE'!$A$6:$AU$981,7,FALSE)</f>
        <v>0</v>
      </c>
      <c r="F1417" s="97">
        <f>+VLOOKUP(D1417,'[1]PAP 2024 CORRIENTE'!$A$6:$AU$981,9,FALSE)</f>
        <v>0</v>
      </c>
      <c r="G1417" s="97" t="e">
        <f>+VLOOKUP(D1417,POA!$A$3:$AU$103,3,FALSE)</f>
        <v>#N/A</v>
      </c>
      <c r="H1417" s="94">
        <f>+VLOOKUP(D1417,'[1]PAP 2024 CORRIENTE'!$A$6:$AU$981,12,FALSE)</f>
        <v>0</v>
      </c>
      <c r="I1417" s="98">
        <f>+VLOOKUP(D1417,'[1]PAP 2024 CORRIENTE'!$A$6:$AU$981,15,FALSE)</f>
        <v>0</v>
      </c>
      <c r="J1417" s="94">
        <f>+VLOOKUP(D1417,'[1]PAP 2024 CORRIENTE'!$A$6:$AU$981,14,FALSE)</f>
        <v>0</v>
      </c>
      <c r="K1417" s="44"/>
      <c r="L1417" s="100"/>
      <c r="M1417" s="101"/>
      <c r="N1417" s="79"/>
      <c r="O1417" s="102"/>
    </row>
    <row r="1418" spans="1:15" s="20" customFormat="1" ht="15" customHeight="1">
      <c r="A1418" s="46"/>
      <c r="B1418" s="45"/>
      <c r="C1418" s="47"/>
      <c r="D1418" s="46"/>
      <c r="E1418" s="97">
        <f>+VLOOKUP(D1418,'[1]PAP 2024 CORRIENTE'!$A$6:$AU$981,7,FALSE)</f>
        <v>0</v>
      </c>
      <c r="F1418" s="97">
        <f>+VLOOKUP(D1418,'[1]PAP 2024 CORRIENTE'!$A$6:$AU$981,9,FALSE)</f>
        <v>0</v>
      </c>
      <c r="G1418" s="97" t="e">
        <f>+VLOOKUP(D1418,POA!$A$3:$AU$103,3,FALSE)</f>
        <v>#N/A</v>
      </c>
      <c r="H1418" s="94">
        <f>+VLOOKUP(D1418,'[1]PAP 2024 CORRIENTE'!$A$6:$AU$981,12,FALSE)</f>
        <v>0</v>
      </c>
      <c r="I1418" s="98">
        <f>+VLOOKUP(D1418,'[1]PAP 2024 CORRIENTE'!$A$6:$AU$981,15,FALSE)</f>
        <v>0</v>
      </c>
      <c r="J1418" s="94">
        <f>+VLOOKUP(D1418,'[1]PAP 2024 CORRIENTE'!$A$6:$AU$981,14,FALSE)</f>
        <v>0</v>
      </c>
      <c r="K1418" s="44"/>
      <c r="L1418" s="100"/>
      <c r="M1418" s="101"/>
      <c r="N1418" s="79"/>
      <c r="O1418" s="102"/>
    </row>
    <row r="1419" spans="1:15" s="20" customFormat="1" ht="15" customHeight="1">
      <c r="A1419" s="46"/>
      <c r="B1419" s="45"/>
      <c r="C1419" s="47"/>
      <c r="D1419" s="46"/>
      <c r="E1419" s="97">
        <f>+VLOOKUP(D1419,'[1]PAP 2024 CORRIENTE'!$A$6:$AU$981,7,FALSE)</f>
        <v>0</v>
      </c>
      <c r="F1419" s="97">
        <f>+VLOOKUP(D1419,'[1]PAP 2024 CORRIENTE'!$A$6:$AU$981,9,FALSE)</f>
        <v>0</v>
      </c>
      <c r="G1419" s="97" t="e">
        <f>+VLOOKUP(D1419,POA!$A$3:$AU$103,3,FALSE)</f>
        <v>#N/A</v>
      </c>
      <c r="H1419" s="94">
        <f>+VLOOKUP(D1419,'[1]PAP 2024 CORRIENTE'!$A$6:$AU$981,12,FALSE)</f>
        <v>0</v>
      </c>
      <c r="I1419" s="98">
        <f>+VLOOKUP(D1419,'[1]PAP 2024 CORRIENTE'!$A$6:$AU$981,15,FALSE)</f>
        <v>0</v>
      </c>
      <c r="J1419" s="94">
        <f>+VLOOKUP(D1419,'[1]PAP 2024 CORRIENTE'!$A$6:$AU$981,14,FALSE)</f>
        <v>0</v>
      </c>
      <c r="K1419" s="44"/>
      <c r="L1419" s="100"/>
      <c r="M1419" s="101"/>
      <c r="N1419" s="79"/>
      <c r="O1419" s="102"/>
    </row>
    <row r="1420" spans="1:15" s="20" customFormat="1" ht="15" customHeight="1">
      <c r="A1420" s="46"/>
      <c r="B1420" s="45"/>
      <c r="C1420" s="47"/>
      <c r="D1420" s="46"/>
      <c r="E1420" s="97">
        <f>+VLOOKUP(D1420,'[1]PAP 2024 CORRIENTE'!$A$6:$AU$981,7,FALSE)</f>
        <v>0</v>
      </c>
      <c r="F1420" s="97">
        <f>+VLOOKUP(D1420,'[1]PAP 2024 CORRIENTE'!$A$6:$AU$981,9,FALSE)</f>
        <v>0</v>
      </c>
      <c r="G1420" s="97" t="e">
        <f>+VLOOKUP(D1420,POA!$A$3:$AU$103,3,FALSE)</f>
        <v>#N/A</v>
      </c>
      <c r="H1420" s="94">
        <f>+VLOOKUP(D1420,'[1]PAP 2024 CORRIENTE'!$A$6:$AU$981,12,FALSE)</f>
        <v>0</v>
      </c>
      <c r="I1420" s="98">
        <f>+VLOOKUP(D1420,'[1]PAP 2024 CORRIENTE'!$A$6:$AU$981,15,FALSE)</f>
        <v>0</v>
      </c>
      <c r="J1420" s="94">
        <f>+VLOOKUP(D1420,'[1]PAP 2024 CORRIENTE'!$A$6:$AU$981,14,FALSE)</f>
        <v>0</v>
      </c>
      <c r="K1420" s="44"/>
      <c r="L1420" s="100"/>
      <c r="M1420" s="101"/>
      <c r="N1420" s="79"/>
      <c r="O1420" s="102"/>
    </row>
    <row r="1421" spans="1:15" s="20" customFormat="1" ht="15" customHeight="1">
      <c r="A1421" s="46"/>
      <c r="B1421" s="45"/>
      <c r="C1421" s="47"/>
      <c r="D1421" s="46"/>
      <c r="E1421" s="97">
        <f>+VLOOKUP(D1421,'[1]PAP 2024 CORRIENTE'!$A$6:$AU$981,7,FALSE)</f>
        <v>0</v>
      </c>
      <c r="F1421" s="97">
        <f>+VLOOKUP(D1421,'[1]PAP 2024 CORRIENTE'!$A$6:$AU$981,9,FALSE)</f>
        <v>0</v>
      </c>
      <c r="G1421" s="97" t="e">
        <f>+VLOOKUP(D1421,POA!$A$3:$AU$103,3,FALSE)</f>
        <v>#N/A</v>
      </c>
      <c r="H1421" s="94">
        <f>+VLOOKUP(D1421,'[1]PAP 2024 CORRIENTE'!$A$6:$AU$981,12,FALSE)</f>
        <v>0</v>
      </c>
      <c r="I1421" s="98">
        <f>+VLOOKUP(D1421,'[1]PAP 2024 CORRIENTE'!$A$6:$AU$981,15,FALSE)</f>
        <v>0</v>
      </c>
      <c r="J1421" s="94">
        <f>+VLOOKUP(D1421,'[1]PAP 2024 CORRIENTE'!$A$6:$AU$981,14,FALSE)</f>
        <v>0</v>
      </c>
      <c r="K1421" s="44"/>
      <c r="L1421" s="100"/>
      <c r="M1421" s="101"/>
      <c r="N1421" s="79"/>
      <c r="O1421" s="102"/>
    </row>
    <row r="1422" spans="1:15" s="20" customFormat="1" ht="15" customHeight="1">
      <c r="A1422" s="46"/>
      <c r="B1422" s="45"/>
      <c r="C1422" s="47"/>
      <c r="D1422" s="46"/>
      <c r="E1422" s="97">
        <f>+VLOOKUP(D1422,'[1]PAP 2024 CORRIENTE'!$A$6:$AU$981,7,FALSE)</f>
        <v>0</v>
      </c>
      <c r="F1422" s="97">
        <f>+VLOOKUP(D1422,'[1]PAP 2024 CORRIENTE'!$A$6:$AU$981,9,FALSE)</f>
        <v>0</v>
      </c>
      <c r="G1422" s="97" t="e">
        <f>+VLOOKUP(D1422,POA!$A$3:$AU$103,3,FALSE)</f>
        <v>#N/A</v>
      </c>
      <c r="H1422" s="94">
        <f>+VLOOKUP(D1422,'[1]PAP 2024 CORRIENTE'!$A$6:$AU$981,12,FALSE)</f>
        <v>0</v>
      </c>
      <c r="I1422" s="98">
        <f>+VLOOKUP(D1422,'[1]PAP 2024 CORRIENTE'!$A$6:$AU$981,15,FALSE)</f>
        <v>0</v>
      </c>
      <c r="J1422" s="94">
        <f>+VLOOKUP(D1422,'[1]PAP 2024 CORRIENTE'!$A$6:$AU$981,14,FALSE)</f>
        <v>0</v>
      </c>
      <c r="K1422" s="44"/>
      <c r="L1422" s="100"/>
      <c r="M1422" s="101"/>
      <c r="N1422" s="79"/>
      <c r="O1422" s="102"/>
    </row>
    <row r="1423" spans="1:15" s="20" customFormat="1" ht="15" customHeight="1">
      <c r="A1423" s="46"/>
      <c r="B1423" s="45"/>
      <c r="C1423" s="47"/>
      <c r="D1423" s="46"/>
      <c r="E1423" s="97">
        <f>+VLOOKUP(D1423,'[1]PAP 2024 CORRIENTE'!$A$6:$AU$981,7,FALSE)</f>
        <v>0</v>
      </c>
      <c r="F1423" s="97">
        <f>+VLOOKUP(D1423,'[1]PAP 2024 CORRIENTE'!$A$6:$AU$981,9,FALSE)</f>
        <v>0</v>
      </c>
      <c r="G1423" s="97" t="e">
        <f>+VLOOKUP(D1423,POA!$A$3:$AU$103,3,FALSE)</f>
        <v>#N/A</v>
      </c>
      <c r="H1423" s="94">
        <f>+VLOOKUP(D1423,'[1]PAP 2024 CORRIENTE'!$A$6:$AU$981,12,FALSE)</f>
        <v>0</v>
      </c>
      <c r="I1423" s="98">
        <f>+VLOOKUP(D1423,'[1]PAP 2024 CORRIENTE'!$A$6:$AU$981,15,FALSE)</f>
        <v>0</v>
      </c>
      <c r="J1423" s="94">
        <f>+VLOOKUP(D1423,'[1]PAP 2024 CORRIENTE'!$A$6:$AU$981,14,FALSE)</f>
        <v>0</v>
      </c>
      <c r="K1423" s="44"/>
      <c r="L1423" s="100"/>
      <c r="M1423" s="101"/>
      <c r="N1423" s="79"/>
      <c r="O1423" s="102"/>
    </row>
    <row r="1424" spans="1:15" s="20" customFormat="1" ht="15" customHeight="1">
      <c r="A1424" s="46"/>
      <c r="B1424" s="45"/>
      <c r="C1424" s="47"/>
      <c r="D1424" s="46"/>
      <c r="E1424" s="97">
        <f>+VLOOKUP(D1424,'[1]PAP 2024 CORRIENTE'!$A$6:$AU$981,7,FALSE)</f>
        <v>0</v>
      </c>
      <c r="F1424" s="97">
        <f>+VLOOKUP(D1424,'[1]PAP 2024 CORRIENTE'!$A$6:$AU$981,9,FALSE)</f>
        <v>0</v>
      </c>
      <c r="G1424" s="97" t="e">
        <f>+VLOOKUP(D1424,POA!$A$3:$AU$103,3,FALSE)</f>
        <v>#N/A</v>
      </c>
      <c r="H1424" s="94">
        <f>+VLOOKUP(D1424,'[1]PAP 2024 CORRIENTE'!$A$6:$AU$981,12,FALSE)</f>
        <v>0</v>
      </c>
      <c r="I1424" s="98">
        <f>+VLOOKUP(D1424,'[1]PAP 2024 CORRIENTE'!$A$6:$AU$981,15,FALSE)</f>
        <v>0</v>
      </c>
      <c r="J1424" s="94">
        <f>+VLOOKUP(D1424,'[1]PAP 2024 CORRIENTE'!$A$6:$AU$981,14,FALSE)</f>
        <v>0</v>
      </c>
      <c r="K1424" s="44"/>
      <c r="L1424" s="100"/>
      <c r="M1424" s="101"/>
      <c r="N1424" s="79"/>
      <c r="O1424" s="102"/>
    </row>
    <row r="1425" spans="1:15" s="20" customFormat="1" ht="15" customHeight="1">
      <c r="A1425" s="46"/>
      <c r="B1425" s="45"/>
      <c r="C1425" s="47"/>
      <c r="D1425" s="46"/>
      <c r="E1425" s="97">
        <f>+VLOOKUP(D1425,'[1]PAP 2024 CORRIENTE'!$A$6:$AU$981,7,FALSE)</f>
        <v>0</v>
      </c>
      <c r="F1425" s="97">
        <f>+VLOOKUP(D1425,'[1]PAP 2024 CORRIENTE'!$A$6:$AU$981,9,FALSE)</f>
        <v>0</v>
      </c>
      <c r="G1425" s="97" t="e">
        <f>+VLOOKUP(D1425,POA!$A$3:$AU$103,3,FALSE)</f>
        <v>#N/A</v>
      </c>
      <c r="H1425" s="94">
        <f>+VLOOKUP(D1425,'[1]PAP 2024 CORRIENTE'!$A$6:$AU$981,12,FALSE)</f>
        <v>0</v>
      </c>
      <c r="I1425" s="98">
        <f>+VLOOKUP(D1425,'[1]PAP 2024 CORRIENTE'!$A$6:$AU$981,15,FALSE)</f>
        <v>0</v>
      </c>
      <c r="J1425" s="94">
        <f>+VLOOKUP(D1425,'[1]PAP 2024 CORRIENTE'!$A$6:$AU$981,14,FALSE)</f>
        <v>0</v>
      </c>
      <c r="K1425" s="44"/>
      <c r="L1425" s="100"/>
      <c r="M1425" s="101"/>
      <c r="N1425" s="79"/>
      <c r="O1425" s="102"/>
    </row>
    <row r="1426" spans="1:15" s="20" customFormat="1" ht="15" customHeight="1">
      <c r="A1426" s="46"/>
      <c r="B1426" s="45"/>
      <c r="C1426" s="47"/>
      <c r="D1426" s="46"/>
      <c r="E1426" s="97">
        <f>+VLOOKUP(D1426,'[1]PAP 2024 CORRIENTE'!$A$6:$AU$981,7,FALSE)</f>
        <v>0</v>
      </c>
      <c r="F1426" s="97">
        <f>+VLOOKUP(D1426,'[1]PAP 2024 CORRIENTE'!$A$6:$AU$981,9,FALSE)</f>
        <v>0</v>
      </c>
      <c r="G1426" s="97" t="e">
        <f>+VLOOKUP(D1426,POA!$A$3:$AU$103,3,FALSE)</f>
        <v>#N/A</v>
      </c>
      <c r="H1426" s="94">
        <f>+VLOOKUP(D1426,'[1]PAP 2024 CORRIENTE'!$A$6:$AU$981,12,FALSE)</f>
        <v>0</v>
      </c>
      <c r="I1426" s="98">
        <f>+VLOOKUP(D1426,'[1]PAP 2024 CORRIENTE'!$A$6:$AU$981,15,FALSE)</f>
        <v>0</v>
      </c>
      <c r="J1426" s="94">
        <f>+VLOOKUP(D1426,'[1]PAP 2024 CORRIENTE'!$A$6:$AU$981,14,FALSE)</f>
        <v>0</v>
      </c>
      <c r="K1426" s="44"/>
      <c r="L1426" s="100"/>
      <c r="M1426" s="101"/>
      <c r="N1426" s="79"/>
      <c r="O1426" s="102"/>
    </row>
    <row r="1427" spans="1:15" s="20" customFormat="1" ht="15" customHeight="1">
      <c r="A1427" s="46"/>
      <c r="B1427" s="45"/>
      <c r="C1427" s="47"/>
      <c r="D1427" s="46"/>
      <c r="E1427" s="97">
        <f>+VLOOKUP(D1427,'[1]PAP 2024 CORRIENTE'!$A$6:$AU$981,7,FALSE)</f>
        <v>0</v>
      </c>
      <c r="F1427" s="97">
        <f>+VLOOKUP(D1427,'[1]PAP 2024 CORRIENTE'!$A$6:$AU$981,9,FALSE)</f>
        <v>0</v>
      </c>
      <c r="G1427" s="97" t="e">
        <f>+VLOOKUP(D1427,POA!$A$3:$AU$103,3,FALSE)</f>
        <v>#N/A</v>
      </c>
      <c r="H1427" s="94">
        <f>+VLOOKUP(D1427,'[1]PAP 2024 CORRIENTE'!$A$6:$AU$981,12,FALSE)</f>
        <v>0</v>
      </c>
      <c r="I1427" s="98">
        <f>+VLOOKUP(D1427,'[1]PAP 2024 CORRIENTE'!$A$6:$AU$981,15,FALSE)</f>
        <v>0</v>
      </c>
      <c r="J1427" s="94">
        <f>+VLOOKUP(D1427,'[1]PAP 2024 CORRIENTE'!$A$6:$AU$981,14,FALSE)</f>
        <v>0</v>
      </c>
      <c r="K1427" s="44"/>
      <c r="L1427" s="100"/>
      <c r="M1427" s="101"/>
      <c r="N1427" s="79"/>
      <c r="O1427" s="102"/>
    </row>
    <row r="1428" spans="1:15" s="20" customFormat="1" ht="15" customHeight="1">
      <c r="A1428" s="46"/>
      <c r="B1428" s="45"/>
      <c r="C1428" s="47"/>
      <c r="D1428" s="46"/>
      <c r="E1428" s="97">
        <f>+VLOOKUP(D1428,'[1]PAP 2024 CORRIENTE'!$A$6:$AU$981,7,FALSE)</f>
        <v>0</v>
      </c>
      <c r="F1428" s="97">
        <f>+VLOOKUP(D1428,'[1]PAP 2024 CORRIENTE'!$A$6:$AU$981,9,FALSE)</f>
        <v>0</v>
      </c>
      <c r="G1428" s="97" t="e">
        <f>+VLOOKUP(D1428,POA!$A$3:$AU$103,3,FALSE)</f>
        <v>#N/A</v>
      </c>
      <c r="H1428" s="94">
        <f>+VLOOKUP(D1428,'[1]PAP 2024 CORRIENTE'!$A$6:$AU$981,12,FALSE)</f>
        <v>0</v>
      </c>
      <c r="I1428" s="98">
        <f>+VLOOKUP(D1428,'[1]PAP 2024 CORRIENTE'!$A$6:$AU$981,15,FALSE)</f>
        <v>0</v>
      </c>
      <c r="J1428" s="94">
        <f>+VLOOKUP(D1428,'[1]PAP 2024 CORRIENTE'!$A$6:$AU$981,14,FALSE)</f>
        <v>0</v>
      </c>
      <c r="K1428" s="44"/>
      <c r="L1428" s="100"/>
      <c r="M1428" s="101"/>
      <c r="N1428" s="79"/>
      <c r="O1428" s="102"/>
    </row>
    <row r="1429" spans="1:15" s="20" customFormat="1" ht="15" customHeight="1">
      <c r="A1429" s="46"/>
      <c r="B1429" s="45"/>
      <c r="C1429" s="47"/>
      <c r="D1429" s="46"/>
      <c r="E1429" s="97">
        <f>+VLOOKUP(D1429,'[1]PAP 2024 CORRIENTE'!$A$6:$AU$981,7,FALSE)</f>
        <v>0</v>
      </c>
      <c r="F1429" s="97">
        <f>+VLOOKUP(D1429,'[1]PAP 2024 CORRIENTE'!$A$6:$AU$981,9,FALSE)</f>
        <v>0</v>
      </c>
      <c r="G1429" s="97" t="e">
        <f>+VLOOKUP(D1429,POA!$A$3:$AU$103,3,FALSE)</f>
        <v>#N/A</v>
      </c>
      <c r="H1429" s="94">
        <f>+VLOOKUP(D1429,'[1]PAP 2024 CORRIENTE'!$A$6:$AU$981,12,FALSE)</f>
        <v>0</v>
      </c>
      <c r="I1429" s="98">
        <f>+VLOOKUP(D1429,'[1]PAP 2024 CORRIENTE'!$A$6:$AU$981,15,FALSE)</f>
        <v>0</v>
      </c>
      <c r="J1429" s="94">
        <f>+VLOOKUP(D1429,'[1]PAP 2024 CORRIENTE'!$A$6:$AU$981,14,FALSE)</f>
        <v>0</v>
      </c>
      <c r="K1429" s="44"/>
      <c r="L1429" s="100"/>
      <c r="M1429" s="101"/>
      <c r="N1429" s="79"/>
      <c r="O1429" s="102"/>
    </row>
    <row r="1430" spans="1:15" s="20" customFormat="1" ht="15" customHeight="1">
      <c r="A1430" s="46"/>
      <c r="B1430" s="45"/>
      <c r="C1430" s="47"/>
      <c r="D1430" s="46"/>
      <c r="E1430" s="97">
        <f>+VLOOKUP(D1430,'[1]PAP 2024 CORRIENTE'!$A$6:$AU$981,7,FALSE)</f>
        <v>0</v>
      </c>
      <c r="F1430" s="97">
        <f>+VLOOKUP(D1430,'[1]PAP 2024 CORRIENTE'!$A$6:$AU$981,9,FALSE)</f>
        <v>0</v>
      </c>
      <c r="G1430" s="97" t="e">
        <f>+VLOOKUP(D1430,POA!$A$3:$AU$103,3,FALSE)</f>
        <v>#N/A</v>
      </c>
      <c r="H1430" s="94">
        <f>+VLOOKUP(D1430,'[1]PAP 2024 CORRIENTE'!$A$6:$AU$981,12,FALSE)</f>
        <v>0</v>
      </c>
      <c r="I1430" s="98">
        <f>+VLOOKUP(D1430,'[1]PAP 2024 CORRIENTE'!$A$6:$AU$981,15,FALSE)</f>
        <v>0</v>
      </c>
      <c r="J1430" s="94">
        <f>+VLOOKUP(D1430,'[1]PAP 2024 CORRIENTE'!$A$6:$AU$981,14,FALSE)</f>
        <v>0</v>
      </c>
      <c r="K1430" s="44"/>
      <c r="L1430" s="100"/>
      <c r="M1430" s="101"/>
      <c r="N1430" s="79"/>
      <c r="O1430" s="102"/>
    </row>
    <row r="1431" spans="1:15" s="20" customFormat="1" ht="15" customHeight="1">
      <c r="A1431" s="46"/>
      <c r="B1431" s="45"/>
      <c r="C1431" s="47"/>
      <c r="D1431" s="46"/>
      <c r="E1431" s="97">
        <f>+VLOOKUP(D1431,'[1]PAP 2024 CORRIENTE'!$A$6:$AU$981,7,FALSE)</f>
        <v>0</v>
      </c>
      <c r="F1431" s="97">
        <f>+VLOOKUP(D1431,'[1]PAP 2024 CORRIENTE'!$A$6:$AU$981,9,FALSE)</f>
        <v>0</v>
      </c>
      <c r="G1431" s="97" t="e">
        <f>+VLOOKUP(D1431,POA!$A$3:$AU$103,3,FALSE)</f>
        <v>#N/A</v>
      </c>
      <c r="H1431" s="94">
        <f>+VLOOKUP(D1431,'[1]PAP 2024 CORRIENTE'!$A$6:$AU$981,12,FALSE)</f>
        <v>0</v>
      </c>
      <c r="I1431" s="98">
        <f>+VLOOKUP(D1431,'[1]PAP 2024 CORRIENTE'!$A$6:$AU$981,15,FALSE)</f>
        <v>0</v>
      </c>
      <c r="J1431" s="94">
        <f>+VLOOKUP(D1431,'[1]PAP 2024 CORRIENTE'!$A$6:$AU$981,14,FALSE)</f>
        <v>0</v>
      </c>
      <c r="K1431" s="44"/>
      <c r="L1431" s="100"/>
      <c r="M1431" s="101"/>
      <c r="N1431" s="79"/>
      <c r="O1431" s="102"/>
    </row>
    <row r="1432" spans="1:15" s="20" customFormat="1" ht="15" customHeight="1">
      <c r="A1432" s="46"/>
      <c r="B1432" s="45"/>
      <c r="C1432" s="47"/>
      <c r="D1432" s="46"/>
      <c r="E1432" s="97">
        <f>+VLOOKUP(D1432,'[1]PAP 2024 CORRIENTE'!$A$6:$AU$981,7,FALSE)</f>
        <v>0</v>
      </c>
      <c r="F1432" s="97">
        <f>+VLOOKUP(D1432,'[1]PAP 2024 CORRIENTE'!$A$6:$AU$981,9,FALSE)</f>
        <v>0</v>
      </c>
      <c r="G1432" s="97" t="e">
        <f>+VLOOKUP(D1432,POA!$A$3:$AU$103,3,FALSE)</f>
        <v>#N/A</v>
      </c>
      <c r="H1432" s="94">
        <f>+VLOOKUP(D1432,'[1]PAP 2024 CORRIENTE'!$A$6:$AU$981,12,FALSE)</f>
        <v>0</v>
      </c>
      <c r="I1432" s="98">
        <f>+VLOOKUP(D1432,'[1]PAP 2024 CORRIENTE'!$A$6:$AU$981,15,FALSE)</f>
        <v>0</v>
      </c>
      <c r="J1432" s="94">
        <f>+VLOOKUP(D1432,'[1]PAP 2024 CORRIENTE'!$A$6:$AU$981,14,FALSE)</f>
        <v>0</v>
      </c>
      <c r="K1432" s="44"/>
      <c r="L1432" s="100"/>
      <c r="M1432" s="101"/>
      <c r="N1432" s="79"/>
      <c r="O1432" s="102"/>
    </row>
    <row r="1433" spans="1:15" s="20" customFormat="1" ht="15" customHeight="1">
      <c r="A1433" s="46"/>
      <c r="B1433" s="45"/>
      <c r="C1433" s="47"/>
      <c r="D1433" s="46"/>
      <c r="E1433" s="97">
        <f>+VLOOKUP(D1433,'[1]PAP 2024 CORRIENTE'!$A$6:$AU$981,7,FALSE)</f>
        <v>0</v>
      </c>
      <c r="F1433" s="97">
        <f>+VLOOKUP(D1433,'[1]PAP 2024 CORRIENTE'!$A$6:$AU$981,9,FALSE)</f>
        <v>0</v>
      </c>
      <c r="G1433" s="97" t="e">
        <f>+VLOOKUP(D1433,POA!$A$3:$AU$103,3,FALSE)</f>
        <v>#N/A</v>
      </c>
      <c r="H1433" s="94">
        <f>+VLOOKUP(D1433,'[1]PAP 2024 CORRIENTE'!$A$6:$AU$981,12,FALSE)</f>
        <v>0</v>
      </c>
      <c r="I1433" s="98">
        <f>+VLOOKUP(D1433,'[1]PAP 2024 CORRIENTE'!$A$6:$AU$981,15,FALSE)</f>
        <v>0</v>
      </c>
      <c r="J1433" s="94">
        <f>+VLOOKUP(D1433,'[1]PAP 2024 CORRIENTE'!$A$6:$AU$981,14,FALSE)</f>
        <v>0</v>
      </c>
      <c r="K1433" s="44"/>
      <c r="L1433" s="100"/>
      <c r="M1433" s="101"/>
      <c r="N1433" s="79"/>
      <c r="O1433" s="102"/>
    </row>
    <row r="1434" spans="1:15" s="20" customFormat="1" ht="15" customHeight="1">
      <c r="A1434" s="46"/>
      <c r="B1434" s="45"/>
      <c r="C1434" s="47"/>
      <c r="D1434" s="46"/>
      <c r="E1434" s="97">
        <f>+VLOOKUP(D1434,'[1]PAP 2024 CORRIENTE'!$A$6:$AU$981,7,FALSE)</f>
        <v>0</v>
      </c>
      <c r="F1434" s="97">
        <f>+VLOOKUP(D1434,'[1]PAP 2024 CORRIENTE'!$A$6:$AU$981,9,FALSE)</f>
        <v>0</v>
      </c>
      <c r="G1434" s="97" t="e">
        <f>+VLOOKUP(D1434,POA!$A$3:$AU$103,3,FALSE)</f>
        <v>#N/A</v>
      </c>
      <c r="H1434" s="94">
        <f>+VLOOKUP(D1434,'[1]PAP 2024 CORRIENTE'!$A$6:$AU$981,12,FALSE)</f>
        <v>0</v>
      </c>
      <c r="I1434" s="98">
        <f>+VLOOKUP(D1434,'[1]PAP 2024 CORRIENTE'!$A$6:$AU$981,15,FALSE)</f>
        <v>0</v>
      </c>
      <c r="J1434" s="94">
        <f>+VLOOKUP(D1434,'[1]PAP 2024 CORRIENTE'!$A$6:$AU$981,14,FALSE)</f>
        <v>0</v>
      </c>
      <c r="K1434" s="44"/>
      <c r="L1434" s="100"/>
      <c r="M1434" s="101"/>
      <c r="N1434" s="79"/>
      <c r="O1434" s="102"/>
    </row>
    <row r="1435" spans="1:15" s="20" customFormat="1" ht="15" customHeight="1">
      <c r="A1435" s="46"/>
      <c r="B1435" s="45"/>
      <c r="C1435" s="47"/>
      <c r="D1435" s="46"/>
      <c r="E1435" s="97">
        <f>+VLOOKUP(D1435,'[1]PAP 2024 CORRIENTE'!$A$6:$AU$981,7,FALSE)</f>
        <v>0</v>
      </c>
      <c r="F1435" s="97">
        <f>+VLOOKUP(D1435,'[1]PAP 2024 CORRIENTE'!$A$6:$AU$981,9,FALSE)</f>
        <v>0</v>
      </c>
      <c r="G1435" s="97" t="e">
        <f>+VLOOKUP(D1435,POA!$A$3:$AU$103,3,FALSE)</f>
        <v>#N/A</v>
      </c>
      <c r="H1435" s="94">
        <f>+VLOOKUP(D1435,'[1]PAP 2024 CORRIENTE'!$A$6:$AU$981,12,FALSE)</f>
        <v>0</v>
      </c>
      <c r="I1435" s="98">
        <f>+VLOOKUP(D1435,'[1]PAP 2024 CORRIENTE'!$A$6:$AU$981,15,FALSE)</f>
        <v>0</v>
      </c>
      <c r="J1435" s="94">
        <f>+VLOOKUP(D1435,'[1]PAP 2024 CORRIENTE'!$A$6:$AU$981,14,FALSE)</f>
        <v>0</v>
      </c>
      <c r="K1435" s="44"/>
      <c r="L1435" s="100"/>
      <c r="M1435" s="101"/>
      <c r="N1435" s="79"/>
      <c r="O1435" s="102"/>
    </row>
    <row r="1436" spans="1:15" s="20" customFormat="1" ht="15" customHeight="1">
      <c r="A1436" s="46"/>
      <c r="B1436" s="45"/>
      <c r="C1436" s="47"/>
      <c r="D1436" s="46"/>
      <c r="E1436" s="97">
        <f>+VLOOKUP(D1436,'[1]PAP 2024 CORRIENTE'!$A$6:$AU$981,7,FALSE)</f>
        <v>0</v>
      </c>
      <c r="F1436" s="97">
        <f>+VLOOKUP(D1436,'[1]PAP 2024 CORRIENTE'!$A$6:$AU$981,9,FALSE)</f>
        <v>0</v>
      </c>
      <c r="G1436" s="97" t="e">
        <f>+VLOOKUP(D1436,POA!$A$3:$AU$103,3,FALSE)</f>
        <v>#N/A</v>
      </c>
      <c r="H1436" s="94">
        <f>+VLOOKUP(D1436,'[1]PAP 2024 CORRIENTE'!$A$6:$AU$981,12,FALSE)</f>
        <v>0</v>
      </c>
      <c r="I1436" s="98">
        <f>+VLOOKUP(D1436,'[1]PAP 2024 CORRIENTE'!$A$6:$AU$981,15,FALSE)</f>
        <v>0</v>
      </c>
      <c r="J1436" s="94">
        <f>+VLOOKUP(D1436,'[1]PAP 2024 CORRIENTE'!$A$6:$AU$981,14,FALSE)</f>
        <v>0</v>
      </c>
      <c r="K1436" s="44"/>
      <c r="L1436" s="100"/>
      <c r="M1436" s="101"/>
      <c r="N1436" s="79"/>
      <c r="O1436" s="102"/>
    </row>
    <row r="1437" spans="1:15" s="20" customFormat="1" ht="15" customHeight="1">
      <c r="A1437" s="46"/>
      <c r="B1437" s="45"/>
      <c r="C1437" s="47"/>
      <c r="D1437" s="46"/>
      <c r="E1437" s="97">
        <f>+VLOOKUP(D1437,'[1]PAP 2024 CORRIENTE'!$A$6:$AU$981,7,FALSE)</f>
        <v>0</v>
      </c>
      <c r="F1437" s="97">
        <f>+VLOOKUP(D1437,'[1]PAP 2024 CORRIENTE'!$A$6:$AU$981,9,FALSE)</f>
        <v>0</v>
      </c>
      <c r="G1437" s="97" t="e">
        <f>+VLOOKUP(D1437,POA!$A$3:$AU$103,3,FALSE)</f>
        <v>#N/A</v>
      </c>
      <c r="H1437" s="94">
        <f>+VLOOKUP(D1437,'[1]PAP 2024 CORRIENTE'!$A$6:$AU$981,12,FALSE)</f>
        <v>0</v>
      </c>
      <c r="I1437" s="98">
        <f>+VLOOKUP(D1437,'[1]PAP 2024 CORRIENTE'!$A$6:$AU$981,15,FALSE)</f>
        <v>0</v>
      </c>
      <c r="J1437" s="94">
        <f>+VLOOKUP(D1437,'[1]PAP 2024 CORRIENTE'!$A$6:$AU$981,14,FALSE)</f>
        <v>0</v>
      </c>
      <c r="K1437" s="44"/>
      <c r="L1437" s="100"/>
      <c r="M1437" s="101"/>
      <c r="N1437" s="79"/>
      <c r="O1437" s="102"/>
    </row>
    <row r="1438" spans="1:15" s="20" customFormat="1" ht="15" customHeight="1">
      <c r="A1438" s="46"/>
      <c r="B1438" s="45"/>
      <c r="C1438" s="47"/>
      <c r="D1438" s="46"/>
      <c r="E1438" s="97">
        <f>+VLOOKUP(D1438,'[1]PAP 2024 CORRIENTE'!$A$6:$AU$981,7,FALSE)</f>
        <v>0</v>
      </c>
      <c r="F1438" s="97">
        <f>+VLOOKUP(D1438,'[1]PAP 2024 CORRIENTE'!$A$6:$AU$981,9,FALSE)</f>
        <v>0</v>
      </c>
      <c r="G1438" s="97" t="e">
        <f>+VLOOKUP(D1438,POA!$A$3:$AU$103,3,FALSE)</f>
        <v>#N/A</v>
      </c>
      <c r="H1438" s="94">
        <f>+VLOOKUP(D1438,'[1]PAP 2024 CORRIENTE'!$A$6:$AU$981,12,FALSE)</f>
        <v>0</v>
      </c>
      <c r="I1438" s="98">
        <f>+VLOOKUP(D1438,'[1]PAP 2024 CORRIENTE'!$A$6:$AU$981,15,FALSE)</f>
        <v>0</v>
      </c>
      <c r="J1438" s="94">
        <f>+VLOOKUP(D1438,'[1]PAP 2024 CORRIENTE'!$A$6:$AU$981,14,FALSE)</f>
        <v>0</v>
      </c>
      <c r="K1438" s="44"/>
      <c r="L1438" s="100"/>
      <c r="M1438" s="101"/>
      <c r="N1438" s="79"/>
      <c r="O1438" s="102"/>
    </row>
    <row r="1439" spans="1:15" s="20" customFormat="1" ht="15" customHeight="1">
      <c r="A1439" s="46"/>
      <c r="B1439" s="45"/>
      <c r="C1439" s="47"/>
      <c r="D1439" s="46"/>
      <c r="E1439" s="97">
        <f>+VLOOKUP(D1439,'[1]PAP 2024 CORRIENTE'!$A$6:$AU$981,7,FALSE)</f>
        <v>0</v>
      </c>
      <c r="F1439" s="97">
        <f>+VLOOKUP(D1439,'[1]PAP 2024 CORRIENTE'!$A$6:$AU$981,9,FALSE)</f>
        <v>0</v>
      </c>
      <c r="G1439" s="97" t="e">
        <f>+VLOOKUP(D1439,POA!$A$3:$AU$103,3,FALSE)</f>
        <v>#N/A</v>
      </c>
      <c r="H1439" s="94">
        <f>+VLOOKUP(D1439,'[1]PAP 2024 CORRIENTE'!$A$6:$AU$981,12,FALSE)</f>
        <v>0</v>
      </c>
      <c r="I1439" s="98">
        <f>+VLOOKUP(D1439,'[1]PAP 2024 CORRIENTE'!$A$6:$AU$981,15,FALSE)</f>
        <v>0</v>
      </c>
      <c r="J1439" s="94">
        <f>+VLOOKUP(D1439,'[1]PAP 2024 CORRIENTE'!$A$6:$AU$981,14,FALSE)</f>
        <v>0</v>
      </c>
      <c r="K1439" s="44"/>
      <c r="L1439" s="100"/>
      <c r="M1439" s="101"/>
      <c r="N1439" s="79"/>
      <c r="O1439" s="102"/>
    </row>
    <row r="1440" spans="1:15" s="20" customFormat="1" ht="15" customHeight="1">
      <c r="A1440" s="46"/>
      <c r="B1440" s="45"/>
      <c r="C1440" s="47"/>
      <c r="D1440" s="46"/>
      <c r="E1440" s="97">
        <f>+VLOOKUP(D1440,'[1]PAP 2024 CORRIENTE'!$A$6:$AU$981,7,FALSE)</f>
        <v>0</v>
      </c>
      <c r="F1440" s="97">
        <f>+VLOOKUP(D1440,'[1]PAP 2024 CORRIENTE'!$A$6:$AU$981,9,FALSE)</f>
        <v>0</v>
      </c>
      <c r="G1440" s="97" t="e">
        <f>+VLOOKUP(D1440,POA!$A$3:$AU$103,3,FALSE)</f>
        <v>#N/A</v>
      </c>
      <c r="H1440" s="94">
        <f>+VLOOKUP(D1440,'[1]PAP 2024 CORRIENTE'!$A$6:$AU$981,12,FALSE)</f>
        <v>0</v>
      </c>
      <c r="I1440" s="98">
        <f>+VLOOKUP(D1440,'[1]PAP 2024 CORRIENTE'!$A$6:$AU$981,15,FALSE)</f>
        <v>0</v>
      </c>
      <c r="J1440" s="94">
        <f>+VLOOKUP(D1440,'[1]PAP 2024 CORRIENTE'!$A$6:$AU$981,14,FALSE)</f>
        <v>0</v>
      </c>
      <c r="K1440" s="44"/>
      <c r="L1440" s="100"/>
      <c r="M1440" s="101"/>
      <c r="N1440" s="79"/>
      <c r="O1440" s="102"/>
    </row>
    <row r="1441" spans="1:15" s="20" customFormat="1" ht="15" customHeight="1">
      <c r="A1441" s="46"/>
      <c r="B1441" s="45"/>
      <c r="C1441" s="47"/>
      <c r="D1441" s="46"/>
      <c r="E1441" s="97">
        <f>+VLOOKUP(D1441,'[1]PAP 2024 CORRIENTE'!$A$6:$AU$981,7,FALSE)</f>
        <v>0</v>
      </c>
      <c r="F1441" s="97">
        <f>+VLOOKUP(D1441,'[1]PAP 2024 CORRIENTE'!$A$6:$AU$981,9,FALSE)</f>
        <v>0</v>
      </c>
      <c r="G1441" s="97" t="e">
        <f>+VLOOKUP(D1441,POA!$A$3:$AU$103,3,FALSE)</f>
        <v>#N/A</v>
      </c>
      <c r="H1441" s="94">
        <f>+VLOOKUP(D1441,'[1]PAP 2024 CORRIENTE'!$A$6:$AU$981,12,FALSE)</f>
        <v>0</v>
      </c>
      <c r="I1441" s="98">
        <f>+VLOOKUP(D1441,'[1]PAP 2024 CORRIENTE'!$A$6:$AU$981,15,FALSE)</f>
        <v>0</v>
      </c>
      <c r="J1441" s="94">
        <f>+VLOOKUP(D1441,'[1]PAP 2024 CORRIENTE'!$A$6:$AU$981,14,FALSE)</f>
        <v>0</v>
      </c>
      <c r="K1441" s="44"/>
      <c r="L1441" s="100"/>
      <c r="M1441" s="101"/>
      <c r="N1441" s="79"/>
      <c r="O1441" s="102"/>
    </row>
    <row r="1442" spans="1:15" s="20" customFormat="1" ht="15" customHeight="1">
      <c r="A1442" s="46"/>
      <c r="B1442" s="45"/>
      <c r="C1442" s="47"/>
      <c r="D1442" s="46"/>
      <c r="E1442" s="97">
        <f>+VLOOKUP(D1442,'[1]PAP 2024 CORRIENTE'!$A$6:$AU$981,7,FALSE)</f>
        <v>0</v>
      </c>
      <c r="F1442" s="97">
        <f>+VLOOKUP(D1442,'[1]PAP 2024 CORRIENTE'!$A$6:$AU$981,9,FALSE)</f>
        <v>0</v>
      </c>
      <c r="G1442" s="97" t="e">
        <f>+VLOOKUP(D1442,POA!$A$3:$AU$103,3,FALSE)</f>
        <v>#N/A</v>
      </c>
      <c r="H1442" s="94">
        <f>+VLOOKUP(D1442,'[1]PAP 2024 CORRIENTE'!$A$6:$AU$981,12,FALSE)</f>
        <v>0</v>
      </c>
      <c r="I1442" s="98">
        <f>+VLOOKUP(D1442,'[1]PAP 2024 CORRIENTE'!$A$6:$AU$981,15,FALSE)</f>
        <v>0</v>
      </c>
      <c r="J1442" s="94">
        <f>+VLOOKUP(D1442,'[1]PAP 2024 CORRIENTE'!$A$6:$AU$981,14,FALSE)</f>
        <v>0</v>
      </c>
      <c r="K1442" s="44"/>
      <c r="L1442" s="100"/>
      <c r="M1442" s="101"/>
      <c r="N1442" s="79"/>
      <c r="O1442" s="102"/>
    </row>
    <row r="1443" spans="1:15" s="20" customFormat="1" ht="15" customHeight="1">
      <c r="A1443" s="46"/>
      <c r="B1443" s="45"/>
      <c r="C1443" s="47"/>
      <c r="D1443" s="46"/>
      <c r="E1443" s="97">
        <f>+VLOOKUP(D1443,'[1]PAP 2024 CORRIENTE'!$A$6:$AU$981,7,FALSE)</f>
        <v>0</v>
      </c>
      <c r="F1443" s="97">
        <f>+VLOOKUP(D1443,'[1]PAP 2024 CORRIENTE'!$A$6:$AU$981,9,FALSE)</f>
        <v>0</v>
      </c>
      <c r="G1443" s="97" t="e">
        <f>+VLOOKUP(D1443,POA!$A$3:$AU$103,3,FALSE)</f>
        <v>#N/A</v>
      </c>
      <c r="H1443" s="94">
        <f>+VLOOKUP(D1443,'[1]PAP 2024 CORRIENTE'!$A$6:$AU$981,12,FALSE)</f>
        <v>0</v>
      </c>
      <c r="I1443" s="98">
        <f>+VLOOKUP(D1443,'[1]PAP 2024 CORRIENTE'!$A$6:$AU$981,15,FALSE)</f>
        <v>0</v>
      </c>
      <c r="J1443" s="94">
        <f>+VLOOKUP(D1443,'[1]PAP 2024 CORRIENTE'!$A$6:$AU$981,14,FALSE)</f>
        <v>0</v>
      </c>
      <c r="K1443" s="44"/>
      <c r="L1443" s="100"/>
      <c r="M1443" s="101"/>
      <c r="N1443" s="79"/>
      <c r="O1443" s="102"/>
    </row>
    <row r="1444" spans="1:15" s="20" customFormat="1" ht="15" customHeight="1">
      <c r="A1444" s="46"/>
      <c r="B1444" s="45"/>
      <c r="C1444" s="47"/>
      <c r="D1444" s="46"/>
      <c r="E1444" s="97">
        <f>+VLOOKUP(D1444,'[1]PAP 2024 CORRIENTE'!$A$6:$AU$981,7,FALSE)</f>
        <v>0</v>
      </c>
      <c r="F1444" s="97">
        <f>+VLOOKUP(D1444,'[1]PAP 2024 CORRIENTE'!$A$6:$AU$981,9,FALSE)</f>
        <v>0</v>
      </c>
      <c r="G1444" s="97" t="e">
        <f>+VLOOKUP(D1444,POA!$A$3:$AU$103,3,FALSE)</f>
        <v>#N/A</v>
      </c>
      <c r="H1444" s="94">
        <f>+VLOOKUP(D1444,'[1]PAP 2024 CORRIENTE'!$A$6:$AU$981,12,FALSE)</f>
        <v>0</v>
      </c>
      <c r="I1444" s="98">
        <f>+VLOOKUP(D1444,'[1]PAP 2024 CORRIENTE'!$A$6:$AU$981,15,FALSE)</f>
        <v>0</v>
      </c>
      <c r="J1444" s="94">
        <f>+VLOOKUP(D1444,'[1]PAP 2024 CORRIENTE'!$A$6:$AU$981,14,FALSE)</f>
        <v>0</v>
      </c>
      <c r="K1444" s="44"/>
      <c r="L1444" s="100"/>
      <c r="M1444" s="101"/>
      <c r="N1444" s="79"/>
      <c r="O1444" s="102"/>
    </row>
    <row r="1445" spans="1:15" s="20" customFormat="1" ht="15" customHeight="1">
      <c r="A1445" s="46"/>
      <c r="B1445" s="45"/>
      <c r="C1445" s="47"/>
      <c r="D1445" s="46"/>
      <c r="E1445" s="97">
        <f>+VLOOKUP(D1445,'[1]PAP 2024 CORRIENTE'!$A$6:$AU$981,7,FALSE)</f>
        <v>0</v>
      </c>
      <c r="F1445" s="97">
        <f>+VLOOKUP(D1445,'[1]PAP 2024 CORRIENTE'!$A$6:$AU$981,9,FALSE)</f>
        <v>0</v>
      </c>
      <c r="G1445" s="97" t="e">
        <f>+VLOOKUP(D1445,POA!$A$3:$AU$103,3,FALSE)</f>
        <v>#N/A</v>
      </c>
      <c r="H1445" s="94">
        <f>+VLOOKUP(D1445,'[1]PAP 2024 CORRIENTE'!$A$6:$AU$981,12,FALSE)</f>
        <v>0</v>
      </c>
      <c r="I1445" s="98">
        <f>+VLOOKUP(D1445,'[1]PAP 2024 CORRIENTE'!$A$6:$AU$981,15,FALSE)</f>
        <v>0</v>
      </c>
      <c r="J1445" s="94">
        <f>+VLOOKUP(D1445,'[1]PAP 2024 CORRIENTE'!$A$6:$AU$981,14,FALSE)</f>
        <v>0</v>
      </c>
      <c r="K1445" s="44"/>
      <c r="L1445" s="100"/>
      <c r="M1445" s="101"/>
      <c r="N1445" s="79"/>
      <c r="O1445" s="102"/>
    </row>
    <row r="1446" spans="1:15" s="20" customFormat="1" ht="15" customHeight="1">
      <c r="A1446" s="46"/>
      <c r="B1446" s="45"/>
      <c r="C1446" s="47"/>
      <c r="D1446" s="46"/>
      <c r="E1446" s="97">
        <f>+VLOOKUP(D1446,'[1]PAP 2024 CORRIENTE'!$A$6:$AU$981,7,FALSE)</f>
        <v>0</v>
      </c>
      <c r="F1446" s="97">
        <f>+VLOOKUP(D1446,'[1]PAP 2024 CORRIENTE'!$A$6:$AU$981,9,FALSE)</f>
        <v>0</v>
      </c>
      <c r="G1446" s="97" t="e">
        <f>+VLOOKUP(D1446,POA!$A$3:$AU$103,3,FALSE)</f>
        <v>#N/A</v>
      </c>
      <c r="H1446" s="94">
        <f>+VLOOKUP(D1446,'[1]PAP 2024 CORRIENTE'!$A$6:$AU$981,12,FALSE)</f>
        <v>0</v>
      </c>
      <c r="I1446" s="98">
        <f>+VLOOKUP(D1446,'[1]PAP 2024 CORRIENTE'!$A$6:$AU$981,15,FALSE)</f>
        <v>0</v>
      </c>
      <c r="J1446" s="94">
        <f>+VLOOKUP(D1446,'[1]PAP 2024 CORRIENTE'!$A$6:$AU$981,14,FALSE)</f>
        <v>0</v>
      </c>
      <c r="K1446" s="44"/>
      <c r="L1446" s="100"/>
      <c r="M1446" s="101"/>
      <c r="N1446" s="79"/>
      <c r="O1446" s="102"/>
    </row>
    <row r="1447" spans="1:15" s="20" customFormat="1" ht="15" customHeight="1">
      <c r="A1447" s="46"/>
      <c r="B1447" s="45"/>
      <c r="C1447" s="47"/>
      <c r="D1447" s="46"/>
      <c r="E1447" s="97">
        <f>+VLOOKUP(D1447,'[1]PAP 2024 CORRIENTE'!$A$6:$AU$981,7,FALSE)</f>
        <v>0</v>
      </c>
      <c r="F1447" s="97">
        <f>+VLOOKUP(D1447,'[1]PAP 2024 CORRIENTE'!$A$6:$AU$981,9,FALSE)</f>
        <v>0</v>
      </c>
      <c r="G1447" s="97" t="e">
        <f>+VLOOKUP(D1447,POA!$A$3:$AU$103,3,FALSE)</f>
        <v>#N/A</v>
      </c>
      <c r="H1447" s="94">
        <f>+VLOOKUP(D1447,'[1]PAP 2024 CORRIENTE'!$A$6:$AU$981,12,FALSE)</f>
        <v>0</v>
      </c>
      <c r="I1447" s="98">
        <f>+VLOOKUP(D1447,'[1]PAP 2024 CORRIENTE'!$A$6:$AU$981,15,FALSE)</f>
        <v>0</v>
      </c>
      <c r="J1447" s="94">
        <f>+VLOOKUP(D1447,'[1]PAP 2024 CORRIENTE'!$A$6:$AU$981,14,FALSE)</f>
        <v>0</v>
      </c>
      <c r="K1447" s="44"/>
      <c r="L1447" s="100"/>
      <c r="M1447" s="101"/>
      <c r="N1447" s="79"/>
      <c r="O1447" s="102"/>
    </row>
    <row r="1448" spans="1:15" s="20" customFormat="1" ht="15" customHeight="1">
      <c r="A1448" s="46"/>
      <c r="B1448" s="45"/>
      <c r="C1448" s="47"/>
      <c r="D1448" s="46"/>
      <c r="E1448" s="97">
        <f>+VLOOKUP(D1448,'[1]PAP 2024 CORRIENTE'!$A$6:$AU$981,7,FALSE)</f>
        <v>0</v>
      </c>
      <c r="F1448" s="97">
        <f>+VLOOKUP(D1448,'[1]PAP 2024 CORRIENTE'!$A$6:$AU$981,9,FALSE)</f>
        <v>0</v>
      </c>
      <c r="G1448" s="97" t="e">
        <f>+VLOOKUP(D1448,POA!$A$3:$AU$103,3,FALSE)</f>
        <v>#N/A</v>
      </c>
      <c r="H1448" s="94">
        <f>+VLOOKUP(D1448,'[1]PAP 2024 CORRIENTE'!$A$6:$AU$981,12,FALSE)</f>
        <v>0</v>
      </c>
      <c r="I1448" s="98">
        <f>+VLOOKUP(D1448,'[1]PAP 2024 CORRIENTE'!$A$6:$AU$981,15,FALSE)</f>
        <v>0</v>
      </c>
      <c r="J1448" s="94">
        <f>+VLOOKUP(D1448,'[1]PAP 2024 CORRIENTE'!$A$6:$AU$981,14,FALSE)</f>
        <v>0</v>
      </c>
      <c r="K1448" s="44"/>
      <c r="L1448" s="100"/>
      <c r="M1448" s="101"/>
      <c r="N1448" s="79"/>
      <c r="O1448" s="102"/>
    </row>
    <row r="1449" spans="1:15" s="20" customFormat="1" ht="15" customHeight="1">
      <c r="A1449" s="46"/>
      <c r="B1449" s="45"/>
      <c r="C1449" s="47"/>
      <c r="D1449" s="46"/>
      <c r="E1449" s="97">
        <f>+VLOOKUP(D1449,'[1]PAP 2024 CORRIENTE'!$A$6:$AU$981,7,FALSE)</f>
        <v>0</v>
      </c>
      <c r="F1449" s="97">
        <f>+VLOOKUP(D1449,'[1]PAP 2024 CORRIENTE'!$A$6:$AU$981,9,FALSE)</f>
        <v>0</v>
      </c>
      <c r="G1449" s="97" t="e">
        <f>+VLOOKUP(D1449,POA!$A$3:$AU$103,3,FALSE)</f>
        <v>#N/A</v>
      </c>
      <c r="H1449" s="94">
        <f>+VLOOKUP(D1449,'[1]PAP 2024 CORRIENTE'!$A$6:$AU$981,12,FALSE)</f>
        <v>0</v>
      </c>
      <c r="I1449" s="98">
        <f>+VLOOKUP(D1449,'[1]PAP 2024 CORRIENTE'!$A$6:$AU$981,15,FALSE)</f>
        <v>0</v>
      </c>
      <c r="J1449" s="94">
        <f>+VLOOKUP(D1449,'[1]PAP 2024 CORRIENTE'!$A$6:$AU$981,14,FALSE)</f>
        <v>0</v>
      </c>
      <c r="K1449" s="44"/>
      <c r="L1449" s="100"/>
      <c r="M1449" s="101"/>
      <c r="N1449" s="79"/>
      <c r="O1449" s="102"/>
    </row>
    <row r="1450" spans="1:15" s="20" customFormat="1" ht="15" customHeight="1">
      <c r="A1450" s="46"/>
      <c r="B1450" s="45"/>
      <c r="C1450" s="47"/>
      <c r="D1450" s="46"/>
      <c r="E1450" s="97">
        <f>+VLOOKUP(D1450,'[1]PAP 2024 CORRIENTE'!$A$6:$AU$981,7,FALSE)</f>
        <v>0</v>
      </c>
      <c r="F1450" s="97">
        <f>+VLOOKUP(D1450,'[1]PAP 2024 CORRIENTE'!$A$6:$AU$981,9,FALSE)</f>
        <v>0</v>
      </c>
      <c r="G1450" s="97" t="e">
        <f>+VLOOKUP(D1450,POA!$A$3:$AU$103,3,FALSE)</f>
        <v>#N/A</v>
      </c>
      <c r="H1450" s="94">
        <f>+VLOOKUP(D1450,'[1]PAP 2024 CORRIENTE'!$A$6:$AU$981,12,FALSE)</f>
        <v>0</v>
      </c>
      <c r="I1450" s="98">
        <f>+VLOOKUP(D1450,'[1]PAP 2024 CORRIENTE'!$A$6:$AU$981,15,FALSE)</f>
        <v>0</v>
      </c>
      <c r="J1450" s="94">
        <f>+VLOOKUP(D1450,'[1]PAP 2024 CORRIENTE'!$A$6:$AU$981,14,FALSE)</f>
        <v>0</v>
      </c>
      <c r="K1450" s="44"/>
      <c r="L1450" s="100"/>
      <c r="M1450" s="101"/>
      <c r="N1450" s="79"/>
      <c r="O1450" s="102"/>
    </row>
    <row r="1451" spans="1:15" s="20" customFormat="1" ht="15" customHeight="1">
      <c r="A1451" s="46"/>
      <c r="B1451" s="45"/>
      <c r="C1451" s="47"/>
      <c r="D1451" s="46"/>
      <c r="E1451" s="97">
        <f>+VLOOKUP(D1451,'[1]PAP 2024 CORRIENTE'!$A$6:$AU$981,7,FALSE)</f>
        <v>0</v>
      </c>
      <c r="F1451" s="97">
        <f>+VLOOKUP(D1451,'[1]PAP 2024 CORRIENTE'!$A$6:$AU$981,9,FALSE)</f>
        <v>0</v>
      </c>
      <c r="G1451" s="97" t="e">
        <f>+VLOOKUP(D1451,POA!$A$3:$AU$103,3,FALSE)</f>
        <v>#N/A</v>
      </c>
      <c r="H1451" s="94">
        <f>+VLOOKUP(D1451,'[1]PAP 2024 CORRIENTE'!$A$6:$AU$981,12,FALSE)</f>
        <v>0</v>
      </c>
      <c r="I1451" s="98">
        <f>+VLOOKUP(D1451,'[1]PAP 2024 CORRIENTE'!$A$6:$AU$981,15,FALSE)</f>
        <v>0</v>
      </c>
      <c r="J1451" s="94">
        <f>+VLOOKUP(D1451,'[1]PAP 2024 CORRIENTE'!$A$6:$AU$981,14,FALSE)</f>
        <v>0</v>
      </c>
      <c r="K1451" s="44"/>
      <c r="L1451" s="100"/>
      <c r="M1451" s="101"/>
      <c r="N1451" s="79"/>
      <c r="O1451" s="102"/>
    </row>
    <row r="1452" spans="1:15" s="20" customFormat="1" ht="15" customHeight="1">
      <c r="A1452" s="46"/>
      <c r="B1452" s="45"/>
      <c r="C1452" s="47"/>
      <c r="D1452" s="46"/>
      <c r="E1452" s="97">
        <f>+VLOOKUP(D1452,'[1]PAP 2024 CORRIENTE'!$A$6:$AU$981,7,FALSE)</f>
        <v>0</v>
      </c>
      <c r="F1452" s="97">
        <f>+VLOOKUP(D1452,'[1]PAP 2024 CORRIENTE'!$A$6:$AU$981,9,FALSE)</f>
        <v>0</v>
      </c>
      <c r="G1452" s="97" t="e">
        <f>+VLOOKUP(D1452,POA!$A$3:$AU$103,3,FALSE)</f>
        <v>#N/A</v>
      </c>
      <c r="H1452" s="94">
        <f>+VLOOKUP(D1452,'[1]PAP 2024 CORRIENTE'!$A$6:$AU$981,12,FALSE)</f>
        <v>0</v>
      </c>
      <c r="I1452" s="98">
        <f>+VLOOKUP(D1452,'[1]PAP 2024 CORRIENTE'!$A$6:$AU$981,15,FALSE)</f>
        <v>0</v>
      </c>
      <c r="J1452" s="94">
        <f>+VLOOKUP(D1452,'[1]PAP 2024 CORRIENTE'!$A$6:$AU$981,14,FALSE)</f>
        <v>0</v>
      </c>
      <c r="K1452" s="44"/>
      <c r="L1452" s="100"/>
      <c r="M1452" s="101"/>
      <c r="N1452" s="79"/>
      <c r="O1452" s="102"/>
    </row>
    <row r="1453" spans="1:15" s="20" customFormat="1" ht="15" customHeight="1">
      <c r="A1453" s="46"/>
      <c r="B1453" s="45"/>
      <c r="C1453" s="47"/>
      <c r="D1453" s="46"/>
      <c r="E1453" s="97">
        <f>+VLOOKUP(D1453,'[1]PAP 2024 CORRIENTE'!$A$6:$AU$981,7,FALSE)</f>
        <v>0</v>
      </c>
      <c r="F1453" s="97">
        <f>+VLOOKUP(D1453,'[1]PAP 2024 CORRIENTE'!$A$6:$AU$981,9,FALSE)</f>
        <v>0</v>
      </c>
      <c r="G1453" s="97" t="e">
        <f>+VLOOKUP(D1453,POA!$A$3:$AU$103,3,FALSE)</f>
        <v>#N/A</v>
      </c>
      <c r="H1453" s="94">
        <f>+VLOOKUP(D1453,'[1]PAP 2024 CORRIENTE'!$A$6:$AU$981,12,FALSE)</f>
        <v>0</v>
      </c>
      <c r="I1453" s="98">
        <f>+VLOOKUP(D1453,'[1]PAP 2024 CORRIENTE'!$A$6:$AU$981,15,FALSE)</f>
        <v>0</v>
      </c>
      <c r="J1453" s="94">
        <f>+VLOOKUP(D1453,'[1]PAP 2024 CORRIENTE'!$A$6:$AU$981,14,FALSE)</f>
        <v>0</v>
      </c>
      <c r="K1453" s="44"/>
      <c r="L1453" s="100"/>
      <c r="M1453" s="101"/>
      <c r="N1453" s="79"/>
      <c r="O1453" s="102"/>
    </row>
    <row r="1454" spans="1:15" s="20" customFormat="1" ht="15" customHeight="1">
      <c r="A1454" s="46"/>
      <c r="B1454" s="45"/>
      <c r="C1454" s="47"/>
      <c r="D1454" s="46"/>
      <c r="E1454" s="97">
        <f>+VLOOKUP(D1454,'[1]PAP 2024 CORRIENTE'!$A$6:$AU$981,7,FALSE)</f>
        <v>0</v>
      </c>
      <c r="F1454" s="97">
        <f>+VLOOKUP(D1454,'[1]PAP 2024 CORRIENTE'!$A$6:$AU$981,9,FALSE)</f>
        <v>0</v>
      </c>
      <c r="G1454" s="97" t="e">
        <f>+VLOOKUP(D1454,POA!$A$3:$AU$103,3,FALSE)</f>
        <v>#N/A</v>
      </c>
      <c r="H1454" s="94">
        <f>+VLOOKUP(D1454,'[1]PAP 2024 CORRIENTE'!$A$6:$AU$981,12,FALSE)</f>
        <v>0</v>
      </c>
      <c r="I1454" s="98">
        <f>+VLOOKUP(D1454,'[1]PAP 2024 CORRIENTE'!$A$6:$AU$981,15,FALSE)</f>
        <v>0</v>
      </c>
      <c r="J1454" s="94">
        <f>+VLOOKUP(D1454,'[1]PAP 2024 CORRIENTE'!$A$6:$AU$981,14,FALSE)</f>
        <v>0</v>
      </c>
      <c r="K1454" s="44"/>
      <c r="L1454" s="100"/>
      <c r="M1454" s="101"/>
      <c r="N1454" s="79"/>
      <c r="O1454" s="102"/>
    </row>
    <row r="1455" spans="1:15" s="20" customFormat="1" ht="15" customHeight="1">
      <c r="A1455" s="46"/>
      <c r="B1455" s="45"/>
      <c r="C1455" s="47"/>
      <c r="D1455" s="46"/>
      <c r="E1455" s="97">
        <f>+VLOOKUP(D1455,'[1]PAP 2024 CORRIENTE'!$A$6:$AU$981,7,FALSE)</f>
        <v>0</v>
      </c>
      <c r="F1455" s="97">
        <f>+VLOOKUP(D1455,'[1]PAP 2024 CORRIENTE'!$A$6:$AU$981,9,FALSE)</f>
        <v>0</v>
      </c>
      <c r="G1455" s="97" t="e">
        <f>+VLOOKUP(D1455,POA!$A$3:$AU$103,3,FALSE)</f>
        <v>#N/A</v>
      </c>
      <c r="H1455" s="94">
        <f>+VLOOKUP(D1455,'[1]PAP 2024 CORRIENTE'!$A$6:$AU$981,12,FALSE)</f>
        <v>0</v>
      </c>
      <c r="I1455" s="98">
        <f>+VLOOKUP(D1455,'[1]PAP 2024 CORRIENTE'!$A$6:$AU$981,15,FALSE)</f>
        <v>0</v>
      </c>
      <c r="J1455" s="94">
        <f>+VLOOKUP(D1455,'[1]PAP 2024 CORRIENTE'!$A$6:$AU$981,14,FALSE)</f>
        <v>0</v>
      </c>
      <c r="K1455" s="44"/>
      <c r="L1455" s="100"/>
      <c r="M1455" s="101"/>
      <c r="N1455" s="79"/>
      <c r="O1455" s="102"/>
    </row>
    <row r="1456" spans="1:15" s="20" customFormat="1" ht="15" customHeight="1">
      <c r="A1456" s="46"/>
      <c r="B1456" s="45"/>
      <c r="C1456" s="47"/>
      <c r="D1456" s="46"/>
      <c r="E1456" s="97">
        <f>+VLOOKUP(D1456,'[1]PAP 2024 CORRIENTE'!$A$6:$AU$981,7,FALSE)</f>
        <v>0</v>
      </c>
      <c r="F1456" s="97">
        <f>+VLOOKUP(D1456,'[1]PAP 2024 CORRIENTE'!$A$6:$AU$981,9,FALSE)</f>
        <v>0</v>
      </c>
      <c r="G1456" s="97" t="e">
        <f>+VLOOKUP(D1456,POA!$A$3:$AU$103,3,FALSE)</f>
        <v>#N/A</v>
      </c>
      <c r="H1456" s="94">
        <f>+VLOOKUP(D1456,'[1]PAP 2024 CORRIENTE'!$A$6:$AU$981,12,FALSE)</f>
        <v>0</v>
      </c>
      <c r="I1456" s="98">
        <f>+VLOOKUP(D1456,'[1]PAP 2024 CORRIENTE'!$A$6:$AU$981,15,FALSE)</f>
        <v>0</v>
      </c>
      <c r="J1456" s="94">
        <f>+VLOOKUP(D1456,'[1]PAP 2024 CORRIENTE'!$A$6:$AU$981,14,FALSE)</f>
        <v>0</v>
      </c>
      <c r="K1456" s="44"/>
      <c r="L1456" s="100"/>
      <c r="M1456" s="101"/>
      <c r="N1456" s="79"/>
      <c r="O1456" s="102"/>
    </row>
    <row r="1457" spans="1:15" s="20" customFormat="1" ht="15" customHeight="1">
      <c r="A1457" s="46"/>
      <c r="B1457" s="45"/>
      <c r="C1457" s="47"/>
      <c r="D1457" s="46"/>
      <c r="E1457" s="97">
        <f>+VLOOKUP(D1457,'[1]PAP 2024 CORRIENTE'!$A$6:$AU$981,7,FALSE)</f>
        <v>0</v>
      </c>
      <c r="F1457" s="97">
        <f>+VLOOKUP(D1457,'[1]PAP 2024 CORRIENTE'!$A$6:$AU$981,9,FALSE)</f>
        <v>0</v>
      </c>
      <c r="G1457" s="97" t="e">
        <f>+VLOOKUP(D1457,POA!$A$3:$AU$103,3,FALSE)</f>
        <v>#N/A</v>
      </c>
      <c r="H1457" s="94">
        <f>+VLOOKUP(D1457,'[1]PAP 2024 CORRIENTE'!$A$6:$AU$981,12,FALSE)</f>
        <v>0</v>
      </c>
      <c r="I1457" s="98">
        <f>+VLOOKUP(D1457,'[1]PAP 2024 CORRIENTE'!$A$6:$AU$981,15,FALSE)</f>
        <v>0</v>
      </c>
      <c r="J1457" s="94">
        <f>+VLOOKUP(D1457,'[1]PAP 2024 CORRIENTE'!$A$6:$AU$981,14,FALSE)</f>
        <v>0</v>
      </c>
      <c r="K1457" s="44"/>
      <c r="L1457" s="100"/>
      <c r="M1457" s="101"/>
      <c r="N1457" s="79"/>
      <c r="O1457" s="102"/>
    </row>
    <row r="1458" spans="1:15" s="20" customFormat="1" ht="15" customHeight="1">
      <c r="A1458" s="46"/>
      <c r="B1458" s="45"/>
      <c r="C1458" s="47"/>
      <c r="D1458" s="46"/>
      <c r="E1458" s="97">
        <f>+VLOOKUP(D1458,'[1]PAP 2024 CORRIENTE'!$A$6:$AU$981,7,FALSE)</f>
        <v>0</v>
      </c>
      <c r="F1458" s="97">
        <f>+VLOOKUP(D1458,'[1]PAP 2024 CORRIENTE'!$A$6:$AU$981,9,FALSE)</f>
        <v>0</v>
      </c>
      <c r="G1458" s="97" t="e">
        <f>+VLOOKUP(D1458,POA!$A$3:$AU$103,3,FALSE)</f>
        <v>#N/A</v>
      </c>
      <c r="H1458" s="94">
        <f>+VLOOKUP(D1458,'[1]PAP 2024 CORRIENTE'!$A$6:$AU$981,12,FALSE)</f>
        <v>0</v>
      </c>
      <c r="I1458" s="98">
        <f>+VLOOKUP(D1458,'[1]PAP 2024 CORRIENTE'!$A$6:$AU$981,15,FALSE)</f>
        <v>0</v>
      </c>
      <c r="J1458" s="94">
        <f>+VLOOKUP(D1458,'[1]PAP 2024 CORRIENTE'!$A$6:$AU$981,14,FALSE)</f>
        <v>0</v>
      </c>
      <c r="K1458" s="44"/>
      <c r="L1458" s="100"/>
      <c r="M1458" s="101"/>
      <c r="N1458" s="79"/>
      <c r="O1458" s="102"/>
    </row>
    <row r="1459" spans="1:15" s="20" customFormat="1" ht="15" customHeight="1">
      <c r="A1459" s="46"/>
      <c r="B1459" s="45"/>
      <c r="C1459" s="47"/>
      <c r="D1459" s="46"/>
      <c r="E1459" s="97">
        <f>+VLOOKUP(D1459,'[1]PAP 2024 CORRIENTE'!$A$6:$AU$981,7,FALSE)</f>
        <v>0</v>
      </c>
      <c r="F1459" s="97">
        <f>+VLOOKUP(D1459,'[1]PAP 2024 CORRIENTE'!$A$6:$AU$981,9,FALSE)</f>
        <v>0</v>
      </c>
      <c r="G1459" s="97" t="e">
        <f>+VLOOKUP(D1459,POA!$A$3:$AU$103,3,FALSE)</f>
        <v>#N/A</v>
      </c>
      <c r="H1459" s="94">
        <f>+VLOOKUP(D1459,'[1]PAP 2024 CORRIENTE'!$A$6:$AU$981,12,FALSE)</f>
        <v>0</v>
      </c>
      <c r="I1459" s="98">
        <f>+VLOOKUP(D1459,'[1]PAP 2024 CORRIENTE'!$A$6:$AU$981,15,FALSE)</f>
        <v>0</v>
      </c>
      <c r="J1459" s="94">
        <f>+VLOOKUP(D1459,'[1]PAP 2024 CORRIENTE'!$A$6:$AU$981,14,FALSE)</f>
        <v>0</v>
      </c>
      <c r="K1459" s="44"/>
      <c r="L1459" s="100"/>
      <c r="M1459" s="101"/>
      <c r="N1459" s="79"/>
      <c r="O1459" s="102"/>
    </row>
    <row r="1460" spans="1:15" s="20" customFormat="1" ht="15" customHeight="1">
      <c r="A1460" s="46"/>
      <c r="B1460" s="45"/>
      <c r="C1460" s="47"/>
      <c r="D1460" s="46"/>
      <c r="E1460" s="97">
        <f>+VLOOKUP(D1460,'[1]PAP 2024 CORRIENTE'!$A$6:$AU$981,7,FALSE)</f>
        <v>0</v>
      </c>
      <c r="F1460" s="97">
        <f>+VLOOKUP(D1460,'[1]PAP 2024 CORRIENTE'!$A$6:$AU$981,9,FALSE)</f>
        <v>0</v>
      </c>
      <c r="G1460" s="97" t="e">
        <f>+VLOOKUP(D1460,POA!$A$3:$AU$103,3,FALSE)</f>
        <v>#N/A</v>
      </c>
      <c r="H1460" s="94">
        <f>+VLOOKUP(D1460,'[1]PAP 2024 CORRIENTE'!$A$6:$AU$981,12,FALSE)</f>
        <v>0</v>
      </c>
      <c r="I1460" s="98">
        <f>+VLOOKUP(D1460,'[1]PAP 2024 CORRIENTE'!$A$6:$AU$981,15,FALSE)</f>
        <v>0</v>
      </c>
      <c r="J1460" s="94">
        <f>+VLOOKUP(D1460,'[1]PAP 2024 CORRIENTE'!$A$6:$AU$981,14,FALSE)</f>
        <v>0</v>
      </c>
      <c r="K1460" s="44"/>
      <c r="L1460" s="100"/>
      <c r="M1460" s="101"/>
      <c r="N1460" s="79"/>
      <c r="O1460" s="102"/>
    </row>
    <row r="1461" spans="1:15" s="20" customFormat="1" ht="15" customHeight="1">
      <c r="A1461" s="46"/>
      <c r="B1461" s="45"/>
      <c r="C1461" s="47"/>
      <c r="D1461" s="46"/>
      <c r="E1461" s="97">
        <f>+VLOOKUP(D1461,'[1]PAP 2024 CORRIENTE'!$A$6:$AU$981,7,FALSE)</f>
        <v>0</v>
      </c>
      <c r="F1461" s="97">
        <f>+VLOOKUP(D1461,'[1]PAP 2024 CORRIENTE'!$A$6:$AU$981,9,FALSE)</f>
        <v>0</v>
      </c>
      <c r="G1461" s="97" t="e">
        <f>+VLOOKUP(D1461,POA!$A$3:$AU$103,3,FALSE)</f>
        <v>#N/A</v>
      </c>
      <c r="H1461" s="94">
        <f>+VLOOKUP(D1461,'[1]PAP 2024 CORRIENTE'!$A$6:$AU$981,12,FALSE)</f>
        <v>0</v>
      </c>
      <c r="I1461" s="98">
        <f>+VLOOKUP(D1461,'[1]PAP 2024 CORRIENTE'!$A$6:$AU$981,15,FALSE)</f>
        <v>0</v>
      </c>
      <c r="J1461" s="94">
        <f>+VLOOKUP(D1461,'[1]PAP 2024 CORRIENTE'!$A$6:$AU$981,14,FALSE)</f>
        <v>0</v>
      </c>
      <c r="K1461" s="44"/>
      <c r="L1461" s="100"/>
      <c r="M1461" s="101"/>
      <c r="N1461" s="79"/>
      <c r="O1461" s="102"/>
    </row>
    <row r="1462" spans="1:15" s="20" customFormat="1" ht="15" customHeight="1">
      <c r="A1462" s="46"/>
      <c r="B1462" s="45"/>
      <c r="C1462" s="47"/>
      <c r="D1462" s="46"/>
      <c r="E1462" s="97">
        <f>+VLOOKUP(D1462,'[1]PAP 2024 CORRIENTE'!$A$6:$AU$981,7,FALSE)</f>
        <v>0</v>
      </c>
      <c r="F1462" s="97">
        <f>+VLOOKUP(D1462,'[1]PAP 2024 CORRIENTE'!$A$6:$AU$981,9,FALSE)</f>
        <v>0</v>
      </c>
      <c r="G1462" s="97" t="e">
        <f>+VLOOKUP(D1462,POA!$A$3:$AU$103,3,FALSE)</f>
        <v>#N/A</v>
      </c>
      <c r="H1462" s="94">
        <f>+VLOOKUP(D1462,'[1]PAP 2024 CORRIENTE'!$A$6:$AU$981,12,FALSE)</f>
        <v>0</v>
      </c>
      <c r="I1462" s="98">
        <f>+VLOOKUP(D1462,'[1]PAP 2024 CORRIENTE'!$A$6:$AU$981,15,FALSE)</f>
        <v>0</v>
      </c>
      <c r="J1462" s="94">
        <f>+VLOOKUP(D1462,'[1]PAP 2024 CORRIENTE'!$A$6:$AU$981,14,FALSE)</f>
        <v>0</v>
      </c>
      <c r="K1462" s="44"/>
      <c r="L1462" s="100"/>
      <c r="M1462" s="101"/>
      <c r="N1462" s="79"/>
      <c r="O1462" s="102"/>
    </row>
    <row r="1463" spans="1:15" s="20" customFormat="1" ht="15" customHeight="1">
      <c r="A1463" s="46"/>
      <c r="B1463" s="45"/>
      <c r="C1463" s="47"/>
      <c r="D1463" s="46"/>
      <c r="E1463" s="97">
        <f>+VLOOKUP(D1463,'[1]PAP 2024 CORRIENTE'!$A$6:$AU$981,7,FALSE)</f>
        <v>0</v>
      </c>
      <c r="F1463" s="97">
        <f>+VLOOKUP(D1463,'[1]PAP 2024 CORRIENTE'!$A$6:$AU$981,9,FALSE)</f>
        <v>0</v>
      </c>
      <c r="G1463" s="97" t="e">
        <f>+VLOOKUP(D1463,POA!$A$3:$AU$103,3,FALSE)</f>
        <v>#N/A</v>
      </c>
      <c r="H1463" s="94">
        <f>+VLOOKUP(D1463,'[1]PAP 2024 CORRIENTE'!$A$6:$AU$981,12,FALSE)</f>
        <v>0</v>
      </c>
      <c r="I1463" s="98">
        <f>+VLOOKUP(D1463,'[1]PAP 2024 CORRIENTE'!$A$6:$AU$981,15,FALSE)</f>
        <v>0</v>
      </c>
      <c r="J1463" s="94">
        <f>+VLOOKUP(D1463,'[1]PAP 2024 CORRIENTE'!$A$6:$AU$981,14,FALSE)</f>
        <v>0</v>
      </c>
      <c r="K1463" s="44"/>
      <c r="L1463" s="100"/>
      <c r="M1463" s="101"/>
      <c r="N1463" s="79"/>
      <c r="O1463" s="102"/>
    </row>
    <row r="1464" spans="1:15" s="20" customFormat="1" ht="15" customHeight="1">
      <c r="A1464" s="46"/>
      <c r="B1464" s="45"/>
      <c r="C1464" s="47"/>
      <c r="D1464" s="46"/>
      <c r="E1464" s="97">
        <f>+VLOOKUP(D1464,'[1]PAP 2024 CORRIENTE'!$A$6:$AU$981,7,FALSE)</f>
        <v>0</v>
      </c>
      <c r="F1464" s="97">
        <f>+VLOOKUP(D1464,'[1]PAP 2024 CORRIENTE'!$A$6:$AU$981,9,FALSE)</f>
        <v>0</v>
      </c>
      <c r="G1464" s="97" t="e">
        <f>+VLOOKUP(D1464,POA!$A$3:$AU$103,3,FALSE)</f>
        <v>#N/A</v>
      </c>
      <c r="H1464" s="94">
        <f>+VLOOKUP(D1464,'[1]PAP 2024 CORRIENTE'!$A$6:$AU$981,12,FALSE)</f>
        <v>0</v>
      </c>
      <c r="I1464" s="98">
        <f>+VLOOKUP(D1464,'[1]PAP 2024 CORRIENTE'!$A$6:$AU$981,15,FALSE)</f>
        <v>0</v>
      </c>
      <c r="J1464" s="94">
        <f>+VLOOKUP(D1464,'[1]PAP 2024 CORRIENTE'!$A$6:$AU$981,14,FALSE)</f>
        <v>0</v>
      </c>
      <c r="K1464" s="44"/>
      <c r="L1464" s="100"/>
      <c r="M1464" s="101"/>
      <c r="N1464" s="79"/>
      <c r="O1464" s="102"/>
    </row>
    <row r="1465" spans="1:15" s="20" customFormat="1" ht="15" customHeight="1">
      <c r="A1465" s="46"/>
      <c r="B1465" s="45"/>
      <c r="C1465" s="47"/>
      <c r="D1465" s="46"/>
      <c r="E1465" s="97">
        <f>+VLOOKUP(D1465,'[1]PAP 2024 CORRIENTE'!$A$6:$AU$981,7,FALSE)</f>
        <v>0</v>
      </c>
      <c r="F1465" s="97">
        <f>+VLOOKUP(D1465,'[1]PAP 2024 CORRIENTE'!$A$6:$AU$981,9,FALSE)</f>
        <v>0</v>
      </c>
      <c r="G1465" s="97" t="e">
        <f>+VLOOKUP(D1465,POA!$A$3:$AU$103,3,FALSE)</f>
        <v>#N/A</v>
      </c>
      <c r="H1465" s="94">
        <f>+VLOOKUP(D1465,'[1]PAP 2024 CORRIENTE'!$A$6:$AU$981,12,FALSE)</f>
        <v>0</v>
      </c>
      <c r="I1465" s="98">
        <f>+VLOOKUP(D1465,'[1]PAP 2024 CORRIENTE'!$A$6:$AU$981,15,FALSE)</f>
        <v>0</v>
      </c>
      <c r="J1465" s="94">
        <f>+VLOOKUP(D1465,'[1]PAP 2024 CORRIENTE'!$A$6:$AU$981,14,FALSE)</f>
        <v>0</v>
      </c>
      <c r="K1465" s="44"/>
      <c r="L1465" s="100"/>
      <c r="M1465" s="101"/>
      <c r="N1465" s="79"/>
      <c r="O1465" s="102"/>
    </row>
    <row r="1466" spans="1:15" s="20" customFormat="1" ht="15" customHeight="1">
      <c r="A1466" s="46"/>
      <c r="B1466" s="45"/>
      <c r="C1466" s="47"/>
      <c r="D1466" s="46"/>
      <c r="E1466" s="97">
        <f>+VLOOKUP(D1466,'[1]PAP 2024 CORRIENTE'!$A$6:$AU$981,7,FALSE)</f>
        <v>0</v>
      </c>
      <c r="F1466" s="97">
        <f>+VLOOKUP(D1466,'[1]PAP 2024 CORRIENTE'!$A$6:$AU$981,9,FALSE)</f>
        <v>0</v>
      </c>
      <c r="G1466" s="97" t="e">
        <f>+VLOOKUP(D1466,POA!$A$3:$AU$103,3,FALSE)</f>
        <v>#N/A</v>
      </c>
      <c r="H1466" s="94">
        <f>+VLOOKUP(D1466,'[1]PAP 2024 CORRIENTE'!$A$6:$AU$981,12,FALSE)</f>
        <v>0</v>
      </c>
      <c r="I1466" s="98">
        <f>+VLOOKUP(D1466,'[1]PAP 2024 CORRIENTE'!$A$6:$AU$981,15,FALSE)</f>
        <v>0</v>
      </c>
      <c r="J1466" s="94">
        <f>+VLOOKUP(D1466,'[1]PAP 2024 CORRIENTE'!$A$6:$AU$981,14,FALSE)</f>
        <v>0</v>
      </c>
      <c r="K1466" s="44"/>
      <c r="L1466" s="100"/>
      <c r="M1466" s="101"/>
      <c r="N1466" s="79"/>
      <c r="O1466" s="102"/>
    </row>
    <row r="1467" spans="1:15" s="20" customFormat="1" ht="15" customHeight="1">
      <c r="A1467" s="46"/>
      <c r="B1467" s="45"/>
      <c r="C1467" s="47"/>
      <c r="D1467" s="46"/>
      <c r="E1467" s="97">
        <f>+VLOOKUP(D1467,'[1]PAP 2024 CORRIENTE'!$A$6:$AU$981,7,FALSE)</f>
        <v>0</v>
      </c>
      <c r="F1467" s="97">
        <f>+VLOOKUP(D1467,'[1]PAP 2024 CORRIENTE'!$A$6:$AU$981,9,FALSE)</f>
        <v>0</v>
      </c>
      <c r="G1467" s="97" t="e">
        <f>+VLOOKUP(D1467,POA!$A$3:$AU$103,3,FALSE)</f>
        <v>#N/A</v>
      </c>
      <c r="H1467" s="94">
        <f>+VLOOKUP(D1467,'[1]PAP 2024 CORRIENTE'!$A$6:$AU$981,12,FALSE)</f>
        <v>0</v>
      </c>
      <c r="I1467" s="98">
        <f>+VLOOKUP(D1467,'[1]PAP 2024 CORRIENTE'!$A$6:$AU$981,15,FALSE)</f>
        <v>0</v>
      </c>
      <c r="J1467" s="94">
        <f>+VLOOKUP(D1467,'[1]PAP 2024 CORRIENTE'!$A$6:$AU$981,14,FALSE)</f>
        <v>0</v>
      </c>
      <c r="K1467" s="44"/>
      <c r="L1467" s="100"/>
      <c r="M1467" s="101"/>
      <c r="N1467" s="79"/>
      <c r="O1467" s="102"/>
    </row>
    <row r="1468" spans="1:15" s="20" customFormat="1" ht="15" customHeight="1">
      <c r="A1468" s="46"/>
      <c r="B1468" s="45"/>
      <c r="C1468" s="47"/>
      <c r="D1468" s="46"/>
      <c r="E1468" s="97">
        <f>+VLOOKUP(D1468,'[1]PAP 2024 CORRIENTE'!$A$6:$AU$981,7,FALSE)</f>
        <v>0</v>
      </c>
      <c r="F1468" s="97">
        <f>+VLOOKUP(D1468,'[1]PAP 2024 CORRIENTE'!$A$6:$AU$981,9,FALSE)</f>
        <v>0</v>
      </c>
      <c r="G1468" s="97" t="e">
        <f>+VLOOKUP(D1468,POA!$A$3:$AU$103,3,FALSE)</f>
        <v>#N/A</v>
      </c>
      <c r="H1468" s="94">
        <f>+VLOOKUP(D1468,'[1]PAP 2024 CORRIENTE'!$A$6:$AU$981,12,FALSE)</f>
        <v>0</v>
      </c>
      <c r="I1468" s="98">
        <f>+VLOOKUP(D1468,'[1]PAP 2024 CORRIENTE'!$A$6:$AU$981,15,FALSE)</f>
        <v>0</v>
      </c>
      <c r="J1468" s="94">
        <f>+VLOOKUP(D1468,'[1]PAP 2024 CORRIENTE'!$A$6:$AU$981,14,FALSE)</f>
        <v>0</v>
      </c>
      <c r="K1468" s="44"/>
      <c r="L1468" s="100"/>
      <c r="M1468" s="101"/>
      <c r="N1468" s="79"/>
      <c r="O1468" s="102"/>
    </row>
    <row r="1469" spans="1:15" s="20" customFormat="1" ht="15" customHeight="1">
      <c r="A1469" s="46"/>
      <c r="B1469" s="45"/>
      <c r="C1469" s="47"/>
      <c r="D1469" s="46"/>
      <c r="E1469" s="97">
        <f>+VLOOKUP(D1469,'[1]PAP 2024 CORRIENTE'!$A$6:$AU$981,7,FALSE)</f>
        <v>0</v>
      </c>
      <c r="F1469" s="97">
        <f>+VLOOKUP(D1469,'[1]PAP 2024 CORRIENTE'!$A$6:$AU$981,9,FALSE)</f>
        <v>0</v>
      </c>
      <c r="G1469" s="97" t="e">
        <f>+VLOOKUP(D1469,POA!$A$3:$AU$103,3,FALSE)</f>
        <v>#N/A</v>
      </c>
      <c r="H1469" s="94">
        <f>+VLOOKUP(D1469,'[1]PAP 2024 CORRIENTE'!$A$6:$AU$981,12,FALSE)</f>
        <v>0</v>
      </c>
      <c r="I1469" s="98">
        <f>+VLOOKUP(D1469,'[1]PAP 2024 CORRIENTE'!$A$6:$AU$981,15,FALSE)</f>
        <v>0</v>
      </c>
      <c r="J1469" s="94">
        <f>+VLOOKUP(D1469,'[1]PAP 2024 CORRIENTE'!$A$6:$AU$981,14,FALSE)</f>
        <v>0</v>
      </c>
      <c r="K1469" s="44"/>
      <c r="L1469" s="100"/>
      <c r="M1469" s="101"/>
      <c r="N1469" s="79"/>
      <c r="O1469" s="102"/>
    </row>
    <row r="1470" spans="1:15" s="20" customFormat="1" ht="15" customHeight="1">
      <c r="A1470" s="46"/>
      <c r="B1470" s="45"/>
      <c r="C1470" s="47"/>
      <c r="D1470" s="46"/>
      <c r="E1470" s="97">
        <f>+VLOOKUP(D1470,'[1]PAP 2024 CORRIENTE'!$A$6:$AU$981,7,FALSE)</f>
        <v>0</v>
      </c>
      <c r="F1470" s="97">
        <f>+VLOOKUP(D1470,'[1]PAP 2024 CORRIENTE'!$A$6:$AU$981,9,FALSE)</f>
        <v>0</v>
      </c>
      <c r="G1470" s="97" t="e">
        <f>+VLOOKUP(D1470,POA!$A$3:$AU$103,3,FALSE)</f>
        <v>#N/A</v>
      </c>
      <c r="H1470" s="94">
        <f>+VLOOKUP(D1470,'[1]PAP 2024 CORRIENTE'!$A$6:$AU$981,12,FALSE)</f>
        <v>0</v>
      </c>
      <c r="I1470" s="98">
        <f>+VLOOKUP(D1470,'[1]PAP 2024 CORRIENTE'!$A$6:$AU$981,15,FALSE)</f>
        <v>0</v>
      </c>
      <c r="J1470" s="94">
        <f>+VLOOKUP(D1470,'[1]PAP 2024 CORRIENTE'!$A$6:$AU$981,14,FALSE)</f>
        <v>0</v>
      </c>
      <c r="K1470" s="44"/>
      <c r="L1470" s="100"/>
      <c r="M1470" s="101"/>
      <c r="N1470" s="79"/>
      <c r="O1470" s="102"/>
    </row>
    <row r="1471" spans="1:15" s="20" customFormat="1" ht="15" customHeight="1">
      <c r="A1471" s="46"/>
      <c r="B1471" s="45"/>
      <c r="C1471" s="47"/>
      <c r="D1471" s="46"/>
      <c r="E1471" s="97">
        <f>+VLOOKUP(D1471,'[1]PAP 2024 CORRIENTE'!$A$6:$AU$981,7,FALSE)</f>
        <v>0</v>
      </c>
      <c r="F1471" s="97">
        <f>+VLOOKUP(D1471,'[1]PAP 2024 CORRIENTE'!$A$6:$AU$981,9,FALSE)</f>
        <v>0</v>
      </c>
      <c r="G1471" s="97" t="e">
        <f>+VLOOKUP(D1471,POA!$A$3:$AU$103,3,FALSE)</f>
        <v>#N/A</v>
      </c>
      <c r="H1471" s="94">
        <f>+VLOOKUP(D1471,'[1]PAP 2024 CORRIENTE'!$A$6:$AU$981,12,FALSE)</f>
        <v>0</v>
      </c>
      <c r="I1471" s="98">
        <f>+VLOOKUP(D1471,'[1]PAP 2024 CORRIENTE'!$A$6:$AU$981,15,FALSE)</f>
        <v>0</v>
      </c>
      <c r="J1471" s="94">
        <f>+VLOOKUP(D1471,'[1]PAP 2024 CORRIENTE'!$A$6:$AU$981,14,FALSE)</f>
        <v>0</v>
      </c>
      <c r="K1471" s="44"/>
      <c r="L1471" s="100"/>
      <c r="M1471" s="101"/>
      <c r="N1471" s="79"/>
      <c r="O1471" s="102"/>
    </row>
    <row r="1472" spans="1:15" s="20" customFormat="1" ht="15" customHeight="1">
      <c r="A1472" s="46"/>
      <c r="B1472" s="45"/>
      <c r="C1472" s="47"/>
      <c r="D1472" s="46"/>
      <c r="E1472" s="97">
        <f>+VLOOKUP(D1472,'[1]PAP 2024 CORRIENTE'!$A$6:$AU$981,7,FALSE)</f>
        <v>0</v>
      </c>
      <c r="F1472" s="97">
        <f>+VLOOKUP(D1472,'[1]PAP 2024 CORRIENTE'!$A$6:$AU$981,9,FALSE)</f>
        <v>0</v>
      </c>
      <c r="G1472" s="97" t="e">
        <f>+VLOOKUP(D1472,POA!$A$3:$AU$103,3,FALSE)</f>
        <v>#N/A</v>
      </c>
      <c r="H1472" s="94">
        <f>+VLOOKUP(D1472,'[1]PAP 2024 CORRIENTE'!$A$6:$AU$981,12,FALSE)</f>
        <v>0</v>
      </c>
      <c r="I1472" s="98">
        <f>+VLOOKUP(D1472,'[1]PAP 2024 CORRIENTE'!$A$6:$AU$981,15,FALSE)</f>
        <v>0</v>
      </c>
      <c r="J1472" s="94">
        <f>+VLOOKUP(D1472,'[1]PAP 2024 CORRIENTE'!$A$6:$AU$981,14,FALSE)</f>
        <v>0</v>
      </c>
      <c r="K1472" s="44"/>
      <c r="L1472" s="100"/>
      <c r="M1472" s="101"/>
      <c r="N1472" s="79"/>
      <c r="O1472" s="102"/>
    </row>
    <row r="1473" spans="1:15" s="20" customFormat="1" ht="15" customHeight="1">
      <c r="A1473" s="46"/>
      <c r="B1473" s="45"/>
      <c r="C1473" s="47"/>
      <c r="D1473" s="46"/>
      <c r="E1473" s="97">
        <f>+VLOOKUP(D1473,'[1]PAP 2024 CORRIENTE'!$A$6:$AU$981,7,FALSE)</f>
        <v>0</v>
      </c>
      <c r="F1473" s="97">
        <f>+VLOOKUP(D1473,'[1]PAP 2024 CORRIENTE'!$A$6:$AU$981,9,FALSE)</f>
        <v>0</v>
      </c>
      <c r="G1473" s="97" t="e">
        <f>+VLOOKUP(D1473,POA!$A$3:$AU$103,3,FALSE)</f>
        <v>#N/A</v>
      </c>
      <c r="H1473" s="94">
        <f>+VLOOKUP(D1473,'[1]PAP 2024 CORRIENTE'!$A$6:$AU$981,12,FALSE)</f>
        <v>0</v>
      </c>
      <c r="I1473" s="98">
        <f>+VLOOKUP(D1473,'[1]PAP 2024 CORRIENTE'!$A$6:$AU$981,15,FALSE)</f>
        <v>0</v>
      </c>
      <c r="J1473" s="94">
        <f>+VLOOKUP(D1473,'[1]PAP 2024 CORRIENTE'!$A$6:$AU$981,14,FALSE)</f>
        <v>0</v>
      </c>
      <c r="K1473" s="44"/>
      <c r="L1473" s="100"/>
      <c r="M1473" s="101"/>
      <c r="N1473" s="79"/>
      <c r="O1473" s="102"/>
    </row>
    <row r="1474" spans="1:15" s="20" customFormat="1" ht="15" customHeight="1">
      <c r="A1474" s="46"/>
      <c r="B1474" s="45"/>
      <c r="C1474" s="47"/>
      <c r="D1474" s="46"/>
      <c r="E1474" s="97">
        <f>+VLOOKUP(D1474,'[1]PAP 2024 CORRIENTE'!$A$6:$AU$981,7,FALSE)</f>
        <v>0</v>
      </c>
      <c r="F1474" s="97">
        <f>+VLOOKUP(D1474,'[1]PAP 2024 CORRIENTE'!$A$6:$AU$981,9,FALSE)</f>
        <v>0</v>
      </c>
      <c r="G1474" s="97" t="e">
        <f>+VLOOKUP(D1474,POA!$A$3:$AU$103,3,FALSE)</f>
        <v>#N/A</v>
      </c>
      <c r="H1474" s="94">
        <f>+VLOOKUP(D1474,'[1]PAP 2024 CORRIENTE'!$A$6:$AU$981,12,FALSE)</f>
        <v>0</v>
      </c>
      <c r="I1474" s="98">
        <f>+VLOOKUP(D1474,'[1]PAP 2024 CORRIENTE'!$A$6:$AU$981,15,FALSE)</f>
        <v>0</v>
      </c>
      <c r="J1474" s="94">
        <f>+VLOOKUP(D1474,'[1]PAP 2024 CORRIENTE'!$A$6:$AU$981,14,FALSE)</f>
        <v>0</v>
      </c>
      <c r="K1474" s="44"/>
      <c r="L1474" s="100"/>
      <c r="M1474" s="101"/>
      <c r="N1474" s="79"/>
      <c r="O1474" s="102"/>
    </row>
    <row r="1475" spans="1:15" s="20" customFormat="1" ht="15" customHeight="1">
      <c r="A1475" s="46"/>
      <c r="B1475" s="45"/>
      <c r="C1475" s="47"/>
      <c r="D1475" s="46"/>
      <c r="E1475" s="97">
        <f>+VLOOKUP(D1475,'[1]PAP 2024 CORRIENTE'!$A$6:$AU$981,7,FALSE)</f>
        <v>0</v>
      </c>
      <c r="F1475" s="97">
        <f>+VLOOKUP(D1475,'[1]PAP 2024 CORRIENTE'!$A$6:$AU$981,9,FALSE)</f>
        <v>0</v>
      </c>
      <c r="G1475" s="97" t="e">
        <f>+VLOOKUP(D1475,POA!$A$3:$AU$103,3,FALSE)</f>
        <v>#N/A</v>
      </c>
      <c r="H1475" s="94">
        <f>+VLOOKUP(D1475,'[1]PAP 2024 CORRIENTE'!$A$6:$AU$981,12,FALSE)</f>
        <v>0</v>
      </c>
      <c r="I1475" s="98">
        <f>+VLOOKUP(D1475,'[1]PAP 2024 CORRIENTE'!$A$6:$AU$981,15,FALSE)</f>
        <v>0</v>
      </c>
      <c r="J1475" s="94">
        <f>+VLOOKUP(D1475,'[1]PAP 2024 CORRIENTE'!$A$6:$AU$981,14,FALSE)</f>
        <v>0</v>
      </c>
      <c r="K1475" s="44"/>
      <c r="L1475" s="100"/>
      <c r="M1475" s="101"/>
      <c r="N1475" s="79"/>
      <c r="O1475" s="102"/>
    </row>
    <row r="1476" spans="1:15" s="20" customFormat="1" ht="15" customHeight="1">
      <c r="A1476" s="46"/>
      <c r="B1476" s="45"/>
      <c r="C1476" s="47"/>
      <c r="D1476" s="46"/>
      <c r="E1476" s="97">
        <f>+VLOOKUP(D1476,'[1]PAP 2024 CORRIENTE'!$A$6:$AU$981,7,FALSE)</f>
        <v>0</v>
      </c>
      <c r="F1476" s="97">
        <f>+VLOOKUP(D1476,'[1]PAP 2024 CORRIENTE'!$A$6:$AU$981,9,FALSE)</f>
        <v>0</v>
      </c>
      <c r="G1476" s="97" t="e">
        <f>+VLOOKUP(D1476,POA!$A$3:$AU$103,3,FALSE)</f>
        <v>#N/A</v>
      </c>
      <c r="H1476" s="94">
        <f>+VLOOKUP(D1476,'[1]PAP 2024 CORRIENTE'!$A$6:$AU$981,12,FALSE)</f>
        <v>0</v>
      </c>
      <c r="I1476" s="98">
        <f>+VLOOKUP(D1476,'[1]PAP 2024 CORRIENTE'!$A$6:$AU$981,15,FALSE)</f>
        <v>0</v>
      </c>
      <c r="J1476" s="94">
        <f>+VLOOKUP(D1476,'[1]PAP 2024 CORRIENTE'!$A$6:$AU$981,14,FALSE)</f>
        <v>0</v>
      </c>
      <c r="K1476" s="44"/>
      <c r="L1476" s="100"/>
      <c r="M1476" s="101"/>
      <c r="N1476" s="79"/>
      <c r="O1476" s="102"/>
    </row>
    <row r="1477" spans="1:15" s="20" customFormat="1" ht="15" customHeight="1">
      <c r="A1477" s="46"/>
      <c r="B1477" s="45"/>
      <c r="C1477" s="47"/>
      <c r="D1477" s="46"/>
      <c r="E1477" s="97">
        <f>+VLOOKUP(D1477,'[1]PAP 2024 CORRIENTE'!$A$6:$AU$981,7,FALSE)</f>
        <v>0</v>
      </c>
      <c r="F1477" s="97">
        <f>+VLOOKUP(D1477,'[1]PAP 2024 CORRIENTE'!$A$6:$AU$981,9,FALSE)</f>
        <v>0</v>
      </c>
      <c r="G1477" s="97" t="e">
        <f>+VLOOKUP(D1477,POA!$A$3:$AU$103,3,FALSE)</f>
        <v>#N/A</v>
      </c>
      <c r="H1477" s="94">
        <f>+VLOOKUP(D1477,'[1]PAP 2024 CORRIENTE'!$A$6:$AU$981,12,FALSE)</f>
        <v>0</v>
      </c>
      <c r="I1477" s="98">
        <f>+VLOOKUP(D1477,'[1]PAP 2024 CORRIENTE'!$A$6:$AU$981,15,FALSE)</f>
        <v>0</v>
      </c>
      <c r="J1477" s="94">
        <f>+VLOOKUP(D1477,'[1]PAP 2024 CORRIENTE'!$A$6:$AU$981,14,FALSE)</f>
        <v>0</v>
      </c>
      <c r="K1477" s="44"/>
      <c r="L1477" s="100"/>
      <c r="M1477" s="101"/>
      <c r="N1477" s="79"/>
      <c r="O1477" s="102"/>
    </row>
    <row r="1478" spans="1:15" s="20" customFormat="1" ht="15" customHeight="1">
      <c r="A1478" s="46"/>
      <c r="B1478" s="45"/>
      <c r="C1478" s="47"/>
      <c r="D1478" s="46"/>
      <c r="E1478" s="97">
        <f>+VLOOKUP(D1478,'[1]PAP 2024 CORRIENTE'!$A$6:$AU$981,7,FALSE)</f>
        <v>0</v>
      </c>
      <c r="F1478" s="97">
        <f>+VLOOKUP(D1478,'[1]PAP 2024 CORRIENTE'!$A$6:$AU$981,9,FALSE)</f>
        <v>0</v>
      </c>
      <c r="G1478" s="97" t="e">
        <f>+VLOOKUP(D1478,POA!$A$3:$AU$103,3,FALSE)</f>
        <v>#N/A</v>
      </c>
      <c r="H1478" s="94">
        <f>+VLOOKUP(D1478,'[1]PAP 2024 CORRIENTE'!$A$6:$AU$981,12,FALSE)</f>
        <v>0</v>
      </c>
      <c r="I1478" s="98">
        <f>+VLOOKUP(D1478,'[1]PAP 2024 CORRIENTE'!$A$6:$AU$981,15,FALSE)</f>
        <v>0</v>
      </c>
      <c r="J1478" s="94">
        <f>+VLOOKUP(D1478,'[1]PAP 2024 CORRIENTE'!$A$6:$AU$981,14,FALSE)</f>
        <v>0</v>
      </c>
      <c r="K1478" s="44"/>
      <c r="L1478" s="100"/>
      <c r="M1478" s="101"/>
      <c r="N1478" s="79"/>
      <c r="O1478" s="102"/>
    </row>
    <row r="1479" spans="1:15" s="20" customFormat="1" ht="15" customHeight="1">
      <c r="A1479" s="46"/>
      <c r="B1479" s="45"/>
      <c r="C1479" s="47"/>
      <c r="D1479" s="46"/>
      <c r="E1479" s="97">
        <f>+VLOOKUP(D1479,'[1]PAP 2024 CORRIENTE'!$A$6:$AU$981,7,FALSE)</f>
        <v>0</v>
      </c>
      <c r="F1479" s="97">
        <f>+VLOOKUP(D1479,'[1]PAP 2024 CORRIENTE'!$A$6:$AU$981,9,FALSE)</f>
        <v>0</v>
      </c>
      <c r="G1479" s="97" t="e">
        <f>+VLOOKUP(D1479,POA!$A$3:$AU$103,3,FALSE)</f>
        <v>#N/A</v>
      </c>
      <c r="H1479" s="94">
        <f>+VLOOKUP(D1479,'[1]PAP 2024 CORRIENTE'!$A$6:$AU$981,12,FALSE)</f>
        <v>0</v>
      </c>
      <c r="I1479" s="98">
        <f>+VLOOKUP(D1479,'[1]PAP 2024 CORRIENTE'!$A$6:$AU$981,15,FALSE)</f>
        <v>0</v>
      </c>
      <c r="J1479" s="94">
        <f>+VLOOKUP(D1479,'[1]PAP 2024 CORRIENTE'!$A$6:$AU$981,14,FALSE)</f>
        <v>0</v>
      </c>
      <c r="K1479" s="44"/>
      <c r="L1479" s="100"/>
      <c r="M1479" s="101"/>
      <c r="N1479" s="79"/>
      <c r="O1479" s="102"/>
    </row>
    <row r="1480" spans="1:15" s="20" customFormat="1" ht="15" customHeight="1">
      <c r="A1480" s="46"/>
      <c r="B1480" s="45"/>
      <c r="C1480" s="47"/>
      <c r="D1480" s="46"/>
      <c r="E1480" s="97">
        <f>+VLOOKUP(D1480,'[1]PAP 2024 CORRIENTE'!$A$6:$AU$981,7,FALSE)</f>
        <v>0</v>
      </c>
      <c r="F1480" s="97">
        <f>+VLOOKUP(D1480,'[1]PAP 2024 CORRIENTE'!$A$6:$AU$981,9,FALSE)</f>
        <v>0</v>
      </c>
      <c r="G1480" s="97" t="e">
        <f>+VLOOKUP(D1480,POA!$A$3:$AU$103,3,FALSE)</f>
        <v>#N/A</v>
      </c>
      <c r="H1480" s="94">
        <f>+VLOOKUP(D1480,'[1]PAP 2024 CORRIENTE'!$A$6:$AU$981,12,FALSE)</f>
        <v>0</v>
      </c>
      <c r="I1480" s="98">
        <f>+VLOOKUP(D1480,'[1]PAP 2024 CORRIENTE'!$A$6:$AU$981,15,FALSE)</f>
        <v>0</v>
      </c>
      <c r="J1480" s="94">
        <f>+VLOOKUP(D1480,'[1]PAP 2024 CORRIENTE'!$A$6:$AU$981,14,FALSE)</f>
        <v>0</v>
      </c>
      <c r="K1480" s="44"/>
      <c r="L1480" s="100"/>
      <c r="M1480" s="101"/>
      <c r="N1480" s="79"/>
      <c r="O1480" s="102"/>
    </row>
    <row r="1481" spans="1:15" s="20" customFormat="1" ht="15" customHeight="1">
      <c r="A1481" s="46"/>
      <c r="B1481" s="45"/>
      <c r="C1481" s="47"/>
      <c r="D1481" s="46"/>
      <c r="E1481" s="97">
        <f>+VLOOKUP(D1481,'[1]PAP 2024 CORRIENTE'!$A$6:$AU$981,7,FALSE)</f>
        <v>0</v>
      </c>
      <c r="F1481" s="97">
        <f>+VLOOKUP(D1481,'[1]PAP 2024 CORRIENTE'!$A$6:$AU$981,9,FALSE)</f>
        <v>0</v>
      </c>
      <c r="G1481" s="97" t="e">
        <f>+VLOOKUP(D1481,POA!$A$3:$AU$103,3,FALSE)</f>
        <v>#N/A</v>
      </c>
      <c r="H1481" s="94">
        <f>+VLOOKUP(D1481,'[1]PAP 2024 CORRIENTE'!$A$6:$AU$981,12,FALSE)</f>
        <v>0</v>
      </c>
      <c r="I1481" s="98">
        <f>+VLOOKUP(D1481,'[1]PAP 2024 CORRIENTE'!$A$6:$AU$981,15,FALSE)</f>
        <v>0</v>
      </c>
      <c r="J1481" s="94">
        <f>+VLOOKUP(D1481,'[1]PAP 2024 CORRIENTE'!$A$6:$AU$981,14,FALSE)</f>
        <v>0</v>
      </c>
      <c r="K1481" s="44"/>
      <c r="L1481" s="100"/>
      <c r="M1481" s="101"/>
      <c r="N1481" s="79"/>
      <c r="O1481" s="102"/>
    </row>
    <row r="1482" spans="1:15" s="20" customFormat="1" ht="15" customHeight="1">
      <c r="A1482" s="46"/>
      <c r="B1482" s="45"/>
      <c r="C1482" s="47"/>
      <c r="D1482" s="46"/>
      <c r="E1482" s="97">
        <f>+VLOOKUP(D1482,'[1]PAP 2024 CORRIENTE'!$A$6:$AU$981,7,FALSE)</f>
        <v>0</v>
      </c>
      <c r="F1482" s="97">
        <f>+VLOOKUP(D1482,'[1]PAP 2024 CORRIENTE'!$A$6:$AU$981,9,FALSE)</f>
        <v>0</v>
      </c>
      <c r="G1482" s="97" t="e">
        <f>+VLOOKUP(D1482,POA!$A$3:$AU$103,3,FALSE)</f>
        <v>#N/A</v>
      </c>
      <c r="H1482" s="94">
        <f>+VLOOKUP(D1482,'[1]PAP 2024 CORRIENTE'!$A$6:$AU$981,12,FALSE)</f>
        <v>0</v>
      </c>
      <c r="I1482" s="98">
        <f>+VLOOKUP(D1482,'[1]PAP 2024 CORRIENTE'!$A$6:$AU$981,15,FALSE)</f>
        <v>0</v>
      </c>
      <c r="J1482" s="94">
        <f>+VLOOKUP(D1482,'[1]PAP 2024 CORRIENTE'!$A$6:$AU$981,14,FALSE)</f>
        <v>0</v>
      </c>
      <c r="K1482" s="44"/>
      <c r="L1482" s="100"/>
      <c r="M1482" s="101"/>
      <c r="N1482" s="79"/>
      <c r="O1482" s="102"/>
    </row>
    <row r="1483" spans="1:15" s="20" customFormat="1" ht="15" customHeight="1">
      <c r="A1483" s="46"/>
      <c r="B1483" s="45"/>
      <c r="C1483" s="47"/>
      <c r="D1483" s="46"/>
      <c r="E1483" s="97">
        <f>+VLOOKUP(D1483,'[1]PAP 2024 CORRIENTE'!$A$6:$AU$981,7,FALSE)</f>
        <v>0</v>
      </c>
      <c r="F1483" s="97">
        <f>+VLOOKUP(D1483,'[1]PAP 2024 CORRIENTE'!$A$6:$AU$981,9,FALSE)</f>
        <v>0</v>
      </c>
      <c r="G1483" s="97" t="e">
        <f>+VLOOKUP(D1483,POA!$A$3:$AU$103,3,FALSE)</f>
        <v>#N/A</v>
      </c>
      <c r="H1483" s="94">
        <f>+VLOOKUP(D1483,'[1]PAP 2024 CORRIENTE'!$A$6:$AU$981,12,FALSE)</f>
        <v>0</v>
      </c>
      <c r="I1483" s="98">
        <f>+VLOOKUP(D1483,'[1]PAP 2024 CORRIENTE'!$A$6:$AU$981,15,FALSE)</f>
        <v>0</v>
      </c>
      <c r="J1483" s="94">
        <f>+VLOOKUP(D1483,'[1]PAP 2024 CORRIENTE'!$A$6:$AU$981,14,FALSE)</f>
        <v>0</v>
      </c>
      <c r="K1483" s="44"/>
      <c r="L1483" s="100"/>
      <c r="M1483" s="101"/>
      <c r="N1483" s="79"/>
      <c r="O1483" s="102"/>
    </row>
    <row r="1484" spans="1:15" s="20" customFormat="1" ht="15" customHeight="1">
      <c r="A1484" s="46"/>
      <c r="B1484" s="45"/>
      <c r="C1484" s="47"/>
      <c r="D1484" s="46"/>
      <c r="E1484" s="97">
        <f>+VLOOKUP(D1484,'[1]PAP 2024 CORRIENTE'!$A$6:$AU$981,7,FALSE)</f>
        <v>0</v>
      </c>
      <c r="F1484" s="97">
        <f>+VLOOKUP(D1484,'[1]PAP 2024 CORRIENTE'!$A$6:$AU$981,9,FALSE)</f>
        <v>0</v>
      </c>
      <c r="G1484" s="97" t="e">
        <f>+VLOOKUP(D1484,POA!$A$3:$AU$103,3,FALSE)</f>
        <v>#N/A</v>
      </c>
      <c r="H1484" s="94">
        <f>+VLOOKUP(D1484,'[1]PAP 2024 CORRIENTE'!$A$6:$AU$981,12,FALSE)</f>
        <v>0</v>
      </c>
      <c r="I1484" s="98">
        <f>+VLOOKUP(D1484,'[1]PAP 2024 CORRIENTE'!$A$6:$AU$981,15,FALSE)</f>
        <v>0</v>
      </c>
      <c r="J1484" s="94">
        <f>+VLOOKUP(D1484,'[1]PAP 2024 CORRIENTE'!$A$6:$AU$981,14,FALSE)</f>
        <v>0</v>
      </c>
      <c r="K1484" s="44"/>
      <c r="L1484" s="100"/>
      <c r="M1484" s="101"/>
      <c r="N1484" s="79"/>
      <c r="O1484" s="102"/>
    </row>
    <row r="1485" spans="1:15" s="20" customFormat="1" ht="15" customHeight="1">
      <c r="A1485" s="46"/>
      <c r="B1485" s="45"/>
      <c r="C1485" s="47"/>
      <c r="D1485" s="46"/>
      <c r="E1485" s="97">
        <f>+VLOOKUP(D1485,'[1]PAP 2024 CORRIENTE'!$A$6:$AU$981,7,FALSE)</f>
        <v>0</v>
      </c>
      <c r="F1485" s="97">
        <f>+VLOOKUP(D1485,'[1]PAP 2024 CORRIENTE'!$A$6:$AU$981,9,FALSE)</f>
        <v>0</v>
      </c>
      <c r="G1485" s="97" t="e">
        <f>+VLOOKUP(D1485,POA!$A$3:$AU$103,3,FALSE)</f>
        <v>#N/A</v>
      </c>
      <c r="H1485" s="94">
        <f>+VLOOKUP(D1485,'[1]PAP 2024 CORRIENTE'!$A$6:$AU$981,12,FALSE)</f>
        <v>0</v>
      </c>
      <c r="I1485" s="98">
        <f>+VLOOKUP(D1485,'[1]PAP 2024 CORRIENTE'!$A$6:$AU$981,15,FALSE)</f>
        <v>0</v>
      </c>
      <c r="J1485" s="94">
        <f>+VLOOKUP(D1485,'[1]PAP 2024 CORRIENTE'!$A$6:$AU$981,14,FALSE)</f>
        <v>0</v>
      </c>
      <c r="K1485" s="44"/>
      <c r="L1485" s="100"/>
      <c r="M1485" s="101"/>
      <c r="N1485" s="79"/>
      <c r="O1485" s="102"/>
    </row>
    <row r="1486" spans="1:15" s="20" customFormat="1" ht="15" customHeight="1">
      <c r="A1486" s="46"/>
      <c r="B1486" s="45"/>
      <c r="C1486" s="47"/>
      <c r="D1486" s="46"/>
      <c r="E1486" s="97">
        <f>+VLOOKUP(D1486,'[1]PAP 2024 CORRIENTE'!$A$6:$AU$981,7,FALSE)</f>
        <v>0</v>
      </c>
      <c r="F1486" s="97">
        <f>+VLOOKUP(D1486,'[1]PAP 2024 CORRIENTE'!$A$6:$AU$981,9,FALSE)</f>
        <v>0</v>
      </c>
      <c r="G1486" s="97" t="e">
        <f>+VLOOKUP(D1486,POA!$A$3:$AU$103,3,FALSE)</f>
        <v>#N/A</v>
      </c>
      <c r="H1486" s="94">
        <f>+VLOOKUP(D1486,'[1]PAP 2024 CORRIENTE'!$A$6:$AU$981,12,FALSE)</f>
        <v>0</v>
      </c>
      <c r="I1486" s="98">
        <f>+VLOOKUP(D1486,'[1]PAP 2024 CORRIENTE'!$A$6:$AU$981,15,FALSE)</f>
        <v>0</v>
      </c>
      <c r="J1486" s="94">
        <f>+VLOOKUP(D1486,'[1]PAP 2024 CORRIENTE'!$A$6:$AU$981,14,FALSE)</f>
        <v>0</v>
      </c>
      <c r="K1486" s="44"/>
      <c r="L1486" s="100"/>
      <c r="M1486" s="101"/>
      <c r="N1486" s="79"/>
      <c r="O1486" s="102"/>
    </row>
    <row r="1487" spans="1:15" s="20" customFormat="1" ht="15" customHeight="1">
      <c r="A1487" s="46"/>
      <c r="B1487" s="45"/>
      <c r="C1487" s="47"/>
      <c r="D1487" s="46"/>
      <c r="E1487" s="97">
        <f>+VLOOKUP(D1487,'[1]PAP 2024 CORRIENTE'!$A$6:$AU$981,7,FALSE)</f>
        <v>0</v>
      </c>
      <c r="F1487" s="97">
        <f>+VLOOKUP(D1487,'[1]PAP 2024 CORRIENTE'!$A$6:$AU$981,9,FALSE)</f>
        <v>0</v>
      </c>
      <c r="G1487" s="97" t="e">
        <f>+VLOOKUP(D1487,POA!$A$3:$AU$103,3,FALSE)</f>
        <v>#N/A</v>
      </c>
      <c r="H1487" s="94">
        <f>+VLOOKUP(D1487,'[1]PAP 2024 CORRIENTE'!$A$6:$AU$981,12,FALSE)</f>
        <v>0</v>
      </c>
      <c r="I1487" s="98">
        <f>+VLOOKUP(D1487,'[1]PAP 2024 CORRIENTE'!$A$6:$AU$981,15,FALSE)</f>
        <v>0</v>
      </c>
      <c r="J1487" s="94">
        <f>+VLOOKUP(D1487,'[1]PAP 2024 CORRIENTE'!$A$6:$AU$981,14,FALSE)</f>
        <v>0</v>
      </c>
      <c r="K1487" s="44"/>
      <c r="L1487" s="100"/>
      <c r="M1487" s="101"/>
      <c r="N1487" s="79"/>
      <c r="O1487" s="102"/>
    </row>
    <row r="1488" spans="1:15" s="20" customFormat="1" ht="15" customHeight="1">
      <c r="A1488" s="46"/>
      <c r="B1488" s="45"/>
      <c r="C1488" s="47"/>
      <c r="D1488" s="46"/>
      <c r="E1488" s="97">
        <f>+VLOOKUP(D1488,'[1]PAP 2024 CORRIENTE'!$A$6:$AU$981,7,FALSE)</f>
        <v>0</v>
      </c>
      <c r="F1488" s="97">
        <f>+VLOOKUP(D1488,'[1]PAP 2024 CORRIENTE'!$A$6:$AU$981,9,FALSE)</f>
        <v>0</v>
      </c>
      <c r="G1488" s="97" t="e">
        <f>+VLOOKUP(D1488,POA!$A$3:$AU$103,3,FALSE)</f>
        <v>#N/A</v>
      </c>
      <c r="H1488" s="94">
        <f>+VLOOKUP(D1488,'[1]PAP 2024 CORRIENTE'!$A$6:$AU$981,12,FALSE)</f>
        <v>0</v>
      </c>
      <c r="I1488" s="98">
        <f>+VLOOKUP(D1488,'[1]PAP 2024 CORRIENTE'!$A$6:$AU$981,15,FALSE)</f>
        <v>0</v>
      </c>
      <c r="J1488" s="94">
        <f>+VLOOKUP(D1488,'[1]PAP 2024 CORRIENTE'!$A$6:$AU$981,14,FALSE)</f>
        <v>0</v>
      </c>
      <c r="K1488" s="44"/>
      <c r="L1488" s="100"/>
      <c r="M1488" s="101"/>
      <c r="N1488" s="79"/>
      <c r="O1488" s="102"/>
    </row>
    <row r="1489" spans="1:15" s="20" customFormat="1" ht="15" customHeight="1">
      <c r="A1489" s="46"/>
      <c r="B1489" s="45"/>
      <c r="C1489" s="47"/>
      <c r="D1489" s="46"/>
      <c r="E1489" s="97">
        <f>+VLOOKUP(D1489,'[1]PAP 2024 CORRIENTE'!$A$6:$AU$981,7,FALSE)</f>
        <v>0</v>
      </c>
      <c r="F1489" s="97">
        <f>+VLOOKUP(D1489,'[1]PAP 2024 CORRIENTE'!$A$6:$AU$981,9,FALSE)</f>
        <v>0</v>
      </c>
      <c r="G1489" s="97" t="e">
        <f>+VLOOKUP(D1489,POA!$A$3:$AU$103,3,FALSE)</f>
        <v>#N/A</v>
      </c>
      <c r="H1489" s="94">
        <f>+VLOOKUP(D1489,'[1]PAP 2024 CORRIENTE'!$A$6:$AU$981,12,FALSE)</f>
        <v>0</v>
      </c>
      <c r="I1489" s="98">
        <f>+VLOOKUP(D1489,'[1]PAP 2024 CORRIENTE'!$A$6:$AU$981,15,FALSE)</f>
        <v>0</v>
      </c>
      <c r="J1489" s="94">
        <f>+VLOOKUP(D1489,'[1]PAP 2024 CORRIENTE'!$A$6:$AU$981,14,FALSE)</f>
        <v>0</v>
      </c>
      <c r="K1489" s="44"/>
      <c r="L1489" s="100"/>
      <c r="M1489" s="101"/>
      <c r="N1489" s="79"/>
      <c r="O1489" s="102"/>
    </row>
    <row r="1490" spans="1:15" s="20" customFormat="1" ht="15" customHeight="1">
      <c r="A1490" s="46"/>
      <c r="B1490" s="45"/>
      <c r="C1490" s="47"/>
      <c r="D1490" s="46"/>
      <c r="E1490" s="97">
        <f>+VLOOKUP(D1490,'[1]PAP 2024 CORRIENTE'!$A$6:$AU$981,7,FALSE)</f>
        <v>0</v>
      </c>
      <c r="F1490" s="97">
        <f>+VLOOKUP(D1490,'[1]PAP 2024 CORRIENTE'!$A$6:$AU$981,9,FALSE)</f>
        <v>0</v>
      </c>
      <c r="G1490" s="97" t="e">
        <f>+VLOOKUP(D1490,POA!$A$3:$AU$103,3,FALSE)</f>
        <v>#N/A</v>
      </c>
      <c r="H1490" s="94">
        <f>+VLOOKUP(D1490,'[1]PAP 2024 CORRIENTE'!$A$6:$AU$981,12,FALSE)</f>
        <v>0</v>
      </c>
      <c r="I1490" s="98">
        <f>+VLOOKUP(D1490,'[1]PAP 2024 CORRIENTE'!$A$6:$AU$981,15,FALSE)</f>
        <v>0</v>
      </c>
      <c r="J1490" s="94">
        <f>+VLOOKUP(D1490,'[1]PAP 2024 CORRIENTE'!$A$6:$AU$981,14,FALSE)</f>
        <v>0</v>
      </c>
      <c r="K1490" s="44"/>
      <c r="L1490" s="100"/>
      <c r="M1490" s="101"/>
      <c r="N1490" s="79"/>
      <c r="O1490" s="102"/>
    </row>
    <row r="1491" spans="1:15" s="20" customFormat="1" ht="15" customHeight="1">
      <c r="A1491" s="46"/>
      <c r="B1491" s="45"/>
      <c r="C1491" s="47"/>
      <c r="D1491" s="46"/>
      <c r="E1491" s="97">
        <f>+VLOOKUP(D1491,'[1]PAP 2024 CORRIENTE'!$A$6:$AU$981,7,FALSE)</f>
        <v>0</v>
      </c>
      <c r="F1491" s="97">
        <f>+VLOOKUP(D1491,'[1]PAP 2024 CORRIENTE'!$A$6:$AU$981,9,FALSE)</f>
        <v>0</v>
      </c>
      <c r="G1491" s="97" t="e">
        <f>+VLOOKUP(D1491,POA!$A$3:$AU$103,3,FALSE)</f>
        <v>#N/A</v>
      </c>
      <c r="H1491" s="94">
        <f>+VLOOKUP(D1491,'[1]PAP 2024 CORRIENTE'!$A$6:$AU$981,12,FALSE)</f>
        <v>0</v>
      </c>
      <c r="I1491" s="98">
        <f>+VLOOKUP(D1491,'[1]PAP 2024 CORRIENTE'!$A$6:$AU$981,15,FALSE)</f>
        <v>0</v>
      </c>
      <c r="J1491" s="94">
        <f>+VLOOKUP(D1491,'[1]PAP 2024 CORRIENTE'!$A$6:$AU$981,14,FALSE)</f>
        <v>0</v>
      </c>
      <c r="K1491" s="44"/>
      <c r="L1491" s="100"/>
      <c r="M1491" s="101"/>
      <c r="N1491" s="79"/>
      <c r="O1491" s="102"/>
    </row>
    <row r="1492" spans="1:15" s="20" customFormat="1" ht="15" customHeight="1">
      <c r="A1492" s="46"/>
      <c r="B1492" s="45"/>
      <c r="C1492" s="47"/>
      <c r="D1492" s="46"/>
      <c r="E1492" s="97">
        <f>+VLOOKUP(D1492,'[1]PAP 2024 CORRIENTE'!$A$6:$AU$981,7,FALSE)</f>
        <v>0</v>
      </c>
      <c r="F1492" s="97">
        <f>+VLOOKUP(D1492,'[1]PAP 2024 CORRIENTE'!$A$6:$AU$981,9,FALSE)</f>
        <v>0</v>
      </c>
      <c r="G1492" s="97" t="e">
        <f>+VLOOKUP(D1492,POA!$A$3:$AU$103,3,FALSE)</f>
        <v>#N/A</v>
      </c>
      <c r="H1492" s="94">
        <f>+VLOOKUP(D1492,'[1]PAP 2024 CORRIENTE'!$A$6:$AU$981,12,FALSE)</f>
        <v>0</v>
      </c>
      <c r="I1492" s="98">
        <f>+VLOOKUP(D1492,'[1]PAP 2024 CORRIENTE'!$A$6:$AU$981,15,FALSE)</f>
        <v>0</v>
      </c>
      <c r="J1492" s="94">
        <f>+VLOOKUP(D1492,'[1]PAP 2024 CORRIENTE'!$A$6:$AU$981,14,FALSE)</f>
        <v>0</v>
      </c>
      <c r="K1492" s="44"/>
      <c r="L1492" s="100"/>
      <c r="M1492" s="101"/>
      <c r="N1492" s="79"/>
      <c r="O1492" s="102"/>
    </row>
    <row r="1493" spans="1:15" s="20" customFormat="1" ht="15" customHeight="1">
      <c r="A1493" s="46"/>
      <c r="B1493" s="45"/>
      <c r="C1493" s="47"/>
      <c r="D1493" s="46"/>
      <c r="E1493" s="97">
        <f>+VLOOKUP(D1493,'[1]PAP 2024 CORRIENTE'!$A$6:$AU$981,7,FALSE)</f>
        <v>0</v>
      </c>
      <c r="F1493" s="97">
        <f>+VLOOKUP(D1493,'[1]PAP 2024 CORRIENTE'!$A$6:$AU$981,9,FALSE)</f>
        <v>0</v>
      </c>
      <c r="G1493" s="97" t="e">
        <f>+VLOOKUP(D1493,POA!$A$3:$AU$103,3,FALSE)</f>
        <v>#N/A</v>
      </c>
      <c r="H1493" s="94">
        <f>+VLOOKUP(D1493,'[1]PAP 2024 CORRIENTE'!$A$6:$AU$981,12,FALSE)</f>
        <v>0</v>
      </c>
      <c r="I1493" s="98">
        <f>+VLOOKUP(D1493,'[1]PAP 2024 CORRIENTE'!$A$6:$AU$981,15,FALSE)</f>
        <v>0</v>
      </c>
      <c r="J1493" s="94">
        <f>+VLOOKUP(D1493,'[1]PAP 2024 CORRIENTE'!$A$6:$AU$981,14,FALSE)</f>
        <v>0</v>
      </c>
      <c r="K1493" s="44"/>
      <c r="L1493" s="100"/>
      <c r="M1493" s="101"/>
      <c r="N1493" s="79"/>
      <c r="O1493" s="102"/>
    </row>
    <row r="1494" spans="1:15" s="20" customFormat="1" ht="15" customHeight="1">
      <c r="A1494" s="46"/>
      <c r="B1494" s="45"/>
      <c r="C1494" s="47"/>
      <c r="D1494" s="46"/>
      <c r="E1494" s="97">
        <f>+VLOOKUP(D1494,'[1]PAP 2024 CORRIENTE'!$A$6:$AU$981,7,FALSE)</f>
        <v>0</v>
      </c>
      <c r="F1494" s="97">
        <f>+VLOOKUP(D1494,'[1]PAP 2024 CORRIENTE'!$A$6:$AU$981,9,FALSE)</f>
        <v>0</v>
      </c>
      <c r="G1494" s="97" t="e">
        <f>+VLOOKUP(D1494,POA!$A$3:$AU$103,3,FALSE)</f>
        <v>#N/A</v>
      </c>
      <c r="H1494" s="94">
        <f>+VLOOKUP(D1494,'[1]PAP 2024 CORRIENTE'!$A$6:$AU$981,12,FALSE)</f>
        <v>0</v>
      </c>
      <c r="I1494" s="98">
        <f>+VLOOKUP(D1494,'[1]PAP 2024 CORRIENTE'!$A$6:$AU$981,15,FALSE)</f>
        <v>0</v>
      </c>
      <c r="J1494" s="94">
        <f>+VLOOKUP(D1494,'[1]PAP 2024 CORRIENTE'!$A$6:$AU$981,14,FALSE)</f>
        <v>0</v>
      </c>
      <c r="K1494" s="44"/>
      <c r="L1494" s="100"/>
      <c r="M1494" s="101"/>
      <c r="N1494" s="79"/>
      <c r="O1494" s="102"/>
    </row>
    <row r="1495" spans="1:15" s="20" customFormat="1" ht="15" customHeight="1">
      <c r="A1495" s="46"/>
      <c r="B1495" s="45"/>
      <c r="C1495" s="47"/>
      <c r="D1495" s="46"/>
      <c r="E1495" s="97">
        <f>+VLOOKUP(D1495,'[1]PAP 2024 CORRIENTE'!$A$6:$AU$981,7,FALSE)</f>
        <v>0</v>
      </c>
      <c r="F1495" s="97">
        <f>+VLOOKUP(D1495,'[1]PAP 2024 CORRIENTE'!$A$6:$AU$981,9,FALSE)</f>
        <v>0</v>
      </c>
      <c r="G1495" s="97" t="e">
        <f>+VLOOKUP(D1495,POA!$A$3:$AU$103,3,FALSE)</f>
        <v>#N/A</v>
      </c>
      <c r="H1495" s="94">
        <f>+VLOOKUP(D1495,'[1]PAP 2024 CORRIENTE'!$A$6:$AU$981,12,FALSE)</f>
        <v>0</v>
      </c>
      <c r="I1495" s="98">
        <f>+VLOOKUP(D1495,'[1]PAP 2024 CORRIENTE'!$A$6:$AU$981,15,FALSE)</f>
        <v>0</v>
      </c>
      <c r="J1495" s="94">
        <f>+VLOOKUP(D1495,'[1]PAP 2024 CORRIENTE'!$A$6:$AU$981,14,FALSE)</f>
        <v>0</v>
      </c>
      <c r="K1495" s="44"/>
      <c r="L1495" s="100"/>
      <c r="M1495" s="101"/>
      <c r="N1495" s="79"/>
      <c r="O1495" s="102"/>
    </row>
    <row r="1496" spans="1:15" s="20" customFormat="1" ht="15" customHeight="1">
      <c r="A1496" s="46"/>
      <c r="B1496" s="45"/>
      <c r="C1496" s="47"/>
      <c r="D1496" s="46"/>
      <c r="E1496" s="97">
        <f>+VLOOKUP(D1496,'[1]PAP 2024 CORRIENTE'!$A$6:$AU$981,7,FALSE)</f>
        <v>0</v>
      </c>
      <c r="F1496" s="97">
        <f>+VLOOKUP(D1496,'[1]PAP 2024 CORRIENTE'!$A$6:$AU$981,9,FALSE)</f>
        <v>0</v>
      </c>
      <c r="G1496" s="97" t="e">
        <f>+VLOOKUP(D1496,POA!$A$3:$AU$103,3,FALSE)</f>
        <v>#N/A</v>
      </c>
      <c r="H1496" s="94">
        <f>+VLOOKUP(D1496,'[1]PAP 2024 CORRIENTE'!$A$6:$AU$981,12,FALSE)</f>
        <v>0</v>
      </c>
      <c r="I1496" s="98">
        <f>+VLOOKUP(D1496,'[1]PAP 2024 CORRIENTE'!$A$6:$AU$981,15,FALSE)</f>
        <v>0</v>
      </c>
      <c r="J1496" s="94">
        <f>+VLOOKUP(D1496,'[1]PAP 2024 CORRIENTE'!$A$6:$AU$981,14,FALSE)</f>
        <v>0</v>
      </c>
      <c r="K1496" s="44"/>
      <c r="L1496" s="100"/>
      <c r="M1496" s="101"/>
      <c r="N1496" s="79"/>
      <c r="O1496" s="102"/>
    </row>
    <row r="1497" spans="1:15" s="20" customFormat="1" ht="15" customHeight="1">
      <c r="A1497" s="46"/>
      <c r="B1497" s="45"/>
      <c r="C1497" s="47"/>
      <c r="D1497" s="46"/>
      <c r="E1497" s="97">
        <f>+VLOOKUP(D1497,'[1]PAP 2024 CORRIENTE'!$A$6:$AU$981,7,FALSE)</f>
        <v>0</v>
      </c>
      <c r="F1497" s="97">
        <f>+VLOOKUP(D1497,'[1]PAP 2024 CORRIENTE'!$A$6:$AU$981,9,FALSE)</f>
        <v>0</v>
      </c>
      <c r="G1497" s="97" t="e">
        <f>+VLOOKUP(D1497,POA!$A$3:$AU$103,3,FALSE)</f>
        <v>#N/A</v>
      </c>
      <c r="H1497" s="94">
        <f>+VLOOKUP(D1497,'[1]PAP 2024 CORRIENTE'!$A$6:$AU$981,12,FALSE)</f>
        <v>0</v>
      </c>
      <c r="I1497" s="98">
        <f>+VLOOKUP(D1497,'[1]PAP 2024 CORRIENTE'!$A$6:$AU$981,15,FALSE)</f>
        <v>0</v>
      </c>
      <c r="J1497" s="94">
        <f>+VLOOKUP(D1497,'[1]PAP 2024 CORRIENTE'!$A$6:$AU$981,14,FALSE)</f>
        <v>0</v>
      </c>
      <c r="K1497" s="44"/>
      <c r="L1497" s="100"/>
      <c r="M1497" s="101"/>
      <c r="N1497" s="79"/>
      <c r="O1497" s="102"/>
    </row>
    <row r="1498" spans="1:15" s="20" customFormat="1" ht="15" customHeight="1">
      <c r="A1498" s="46"/>
      <c r="B1498" s="45"/>
      <c r="C1498" s="47"/>
      <c r="D1498" s="46"/>
      <c r="E1498" s="97">
        <f>+VLOOKUP(D1498,'[1]PAP 2024 CORRIENTE'!$A$6:$AU$981,7,FALSE)</f>
        <v>0</v>
      </c>
      <c r="F1498" s="97">
        <f>+VLOOKUP(D1498,'[1]PAP 2024 CORRIENTE'!$A$6:$AU$981,9,FALSE)</f>
        <v>0</v>
      </c>
      <c r="G1498" s="97" t="e">
        <f>+VLOOKUP(D1498,POA!$A$3:$AU$103,3,FALSE)</f>
        <v>#N/A</v>
      </c>
      <c r="H1498" s="94">
        <f>+VLOOKUP(D1498,'[1]PAP 2024 CORRIENTE'!$A$6:$AU$981,12,FALSE)</f>
        <v>0</v>
      </c>
      <c r="I1498" s="98">
        <f>+VLOOKUP(D1498,'[1]PAP 2024 CORRIENTE'!$A$6:$AU$981,15,FALSE)</f>
        <v>0</v>
      </c>
      <c r="J1498" s="94">
        <f>+VLOOKUP(D1498,'[1]PAP 2024 CORRIENTE'!$A$6:$AU$981,14,FALSE)</f>
        <v>0</v>
      </c>
      <c r="K1498" s="44"/>
      <c r="L1498" s="100"/>
      <c r="M1498" s="101"/>
      <c r="N1498" s="79"/>
      <c r="O1498" s="102"/>
    </row>
    <row r="1499" spans="1:15" s="20" customFormat="1" ht="15" customHeight="1">
      <c r="A1499" s="46"/>
      <c r="B1499" s="45"/>
      <c r="C1499" s="47"/>
      <c r="D1499" s="46"/>
      <c r="E1499" s="97">
        <f>+VLOOKUP(D1499,'[1]PAP 2024 CORRIENTE'!$A$6:$AU$981,7,FALSE)</f>
        <v>0</v>
      </c>
      <c r="F1499" s="97">
        <f>+VLOOKUP(D1499,'[1]PAP 2024 CORRIENTE'!$A$6:$AU$981,9,FALSE)</f>
        <v>0</v>
      </c>
      <c r="G1499" s="97" t="e">
        <f>+VLOOKUP(D1499,POA!$A$3:$AU$103,3,FALSE)</f>
        <v>#N/A</v>
      </c>
      <c r="H1499" s="94">
        <f>+VLOOKUP(D1499,'[1]PAP 2024 CORRIENTE'!$A$6:$AU$981,12,FALSE)</f>
        <v>0</v>
      </c>
      <c r="I1499" s="98">
        <f>+VLOOKUP(D1499,'[1]PAP 2024 CORRIENTE'!$A$6:$AU$981,15,FALSE)</f>
        <v>0</v>
      </c>
      <c r="J1499" s="94">
        <f>+VLOOKUP(D1499,'[1]PAP 2024 CORRIENTE'!$A$6:$AU$981,14,FALSE)</f>
        <v>0</v>
      </c>
      <c r="K1499" s="44"/>
      <c r="L1499" s="100"/>
      <c r="M1499" s="101"/>
      <c r="N1499" s="79"/>
      <c r="O1499" s="102"/>
    </row>
    <row r="1500" spans="1:15" s="20" customFormat="1" ht="15" customHeight="1">
      <c r="A1500" s="46"/>
      <c r="B1500" s="45"/>
      <c r="C1500" s="47"/>
      <c r="D1500" s="46"/>
      <c r="E1500" s="97">
        <f>+VLOOKUP(D1500,'[1]PAP 2024 CORRIENTE'!$A$6:$AU$981,7,FALSE)</f>
        <v>0</v>
      </c>
      <c r="F1500" s="97">
        <f>+VLOOKUP(D1500,'[1]PAP 2024 CORRIENTE'!$A$6:$AU$981,9,FALSE)</f>
        <v>0</v>
      </c>
      <c r="G1500" s="97" t="e">
        <f>+VLOOKUP(D1500,POA!$A$3:$AU$103,3,FALSE)</f>
        <v>#N/A</v>
      </c>
      <c r="H1500" s="94">
        <f>+VLOOKUP(D1500,'[1]PAP 2024 CORRIENTE'!$A$6:$AU$981,12,FALSE)</f>
        <v>0</v>
      </c>
      <c r="I1500" s="98">
        <f>+VLOOKUP(D1500,'[1]PAP 2024 CORRIENTE'!$A$6:$AU$981,15,FALSE)</f>
        <v>0</v>
      </c>
      <c r="J1500" s="94">
        <f>+VLOOKUP(D1500,'[1]PAP 2024 CORRIENTE'!$A$6:$AU$981,14,FALSE)</f>
        <v>0</v>
      </c>
      <c r="K1500" s="44"/>
      <c r="L1500" s="100"/>
      <c r="M1500" s="101"/>
      <c r="N1500" s="79"/>
      <c r="O1500" s="102"/>
    </row>
    <row r="1501" spans="1:15" s="20" customFormat="1" ht="15" customHeight="1">
      <c r="A1501" s="46"/>
      <c r="B1501" s="45"/>
      <c r="C1501" s="47"/>
      <c r="D1501" s="46"/>
      <c r="E1501" s="97">
        <f>+VLOOKUP(D1501,'[1]PAP 2024 CORRIENTE'!$A$6:$AU$981,7,FALSE)</f>
        <v>0</v>
      </c>
      <c r="F1501" s="97">
        <f>+VLOOKUP(D1501,'[1]PAP 2024 CORRIENTE'!$A$6:$AU$981,9,FALSE)</f>
        <v>0</v>
      </c>
      <c r="G1501" s="97" t="e">
        <f>+VLOOKUP(D1501,POA!$A$3:$AU$103,3,FALSE)</f>
        <v>#N/A</v>
      </c>
      <c r="H1501" s="94">
        <f>+VLOOKUP(D1501,'[1]PAP 2024 CORRIENTE'!$A$6:$AU$981,12,FALSE)</f>
        <v>0</v>
      </c>
      <c r="I1501" s="98">
        <f>+VLOOKUP(D1501,'[1]PAP 2024 CORRIENTE'!$A$6:$AU$981,15,FALSE)</f>
        <v>0</v>
      </c>
      <c r="J1501" s="94">
        <f>+VLOOKUP(D1501,'[1]PAP 2024 CORRIENTE'!$A$6:$AU$981,14,FALSE)</f>
        <v>0</v>
      </c>
      <c r="K1501" s="44"/>
      <c r="L1501" s="100"/>
      <c r="M1501" s="101"/>
      <c r="N1501" s="79"/>
      <c r="O1501" s="102"/>
    </row>
    <row r="1502" spans="1:15" s="20" customFormat="1" ht="15" customHeight="1">
      <c r="A1502" s="46"/>
      <c r="B1502" s="45"/>
      <c r="C1502" s="47"/>
      <c r="D1502" s="46"/>
      <c r="E1502" s="97">
        <f>+VLOOKUP(D1502,'[1]PAP 2024 CORRIENTE'!$A$6:$AU$981,7,FALSE)</f>
        <v>0</v>
      </c>
      <c r="F1502" s="97">
        <f>+VLOOKUP(D1502,'[1]PAP 2024 CORRIENTE'!$A$6:$AU$981,9,FALSE)</f>
        <v>0</v>
      </c>
      <c r="G1502" s="97" t="e">
        <f>+VLOOKUP(D1502,POA!$A$3:$AU$103,3,FALSE)</f>
        <v>#N/A</v>
      </c>
      <c r="H1502" s="94">
        <f>+VLOOKUP(D1502,'[1]PAP 2024 CORRIENTE'!$A$6:$AU$981,12,FALSE)</f>
        <v>0</v>
      </c>
      <c r="I1502" s="98">
        <f>+VLOOKUP(D1502,'[1]PAP 2024 CORRIENTE'!$A$6:$AU$981,15,FALSE)</f>
        <v>0</v>
      </c>
      <c r="J1502" s="94">
        <f>+VLOOKUP(D1502,'[1]PAP 2024 CORRIENTE'!$A$6:$AU$981,14,FALSE)</f>
        <v>0</v>
      </c>
      <c r="K1502" s="44"/>
      <c r="L1502" s="100"/>
      <c r="M1502" s="101"/>
      <c r="N1502" s="79"/>
      <c r="O1502" s="102"/>
    </row>
    <row r="1503" spans="1:15" s="20" customFormat="1" ht="15" customHeight="1">
      <c r="A1503" s="46"/>
      <c r="B1503" s="45"/>
      <c r="C1503" s="47"/>
      <c r="D1503" s="46"/>
      <c r="E1503" s="97">
        <f>+VLOOKUP(D1503,'[1]PAP 2024 CORRIENTE'!$A$6:$AU$981,7,FALSE)</f>
        <v>0</v>
      </c>
      <c r="F1503" s="97">
        <f>+VLOOKUP(D1503,'[1]PAP 2024 CORRIENTE'!$A$6:$AU$981,9,FALSE)</f>
        <v>0</v>
      </c>
      <c r="G1503" s="97" t="e">
        <f>+VLOOKUP(D1503,POA!$A$3:$AU$103,3,FALSE)</f>
        <v>#N/A</v>
      </c>
      <c r="H1503" s="94">
        <f>+VLOOKUP(D1503,'[1]PAP 2024 CORRIENTE'!$A$6:$AU$981,12,FALSE)</f>
        <v>0</v>
      </c>
      <c r="I1503" s="98">
        <f>+VLOOKUP(D1503,'[1]PAP 2024 CORRIENTE'!$A$6:$AU$981,15,FALSE)</f>
        <v>0</v>
      </c>
      <c r="J1503" s="94">
        <f>+VLOOKUP(D1503,'[1]PAP 2024 CORRIENTE'!$A$6:$AU$981,14,FALSE)</f>
        <v>0</v>
      </c>
      <c r="K1503" s="44"/>
      <c r="L1503" s="100"/>
      <c r="M1503" s="101"/>
      <c r="N1503" s="79"/>
      <c r="O1503" s="102"/>
    </row>
    <row r="1504" spans="1:15" s="20" customFormat="1" ht="15" customHeight="1">
      <c r="A1504" s="46"/>
      <c r="B1504" s="45"/>
      <c r="C1504" s="47"/>
      <c r="D1504" s="46"/>
      <c r="E1504" s="97">
        <f>+VLOOKUP(D1504,'[1]PAP 2024 CORRIENTE'!$A$6:$AU$981,7,FALSE)</f>
        <v>0</v>
      </c>
      <c r="F1504" s="97">
        <f>+VLOOKUP(D1504,'[1]PAP 2024 CORRIENTE'!$A$6:$AU$981,9,FALSE)</f>
        <v>0</v>
      </c>
      <c r="G1504" s="97" t="e">
        <f>+VLOOKUP(D1504,POA!$A$3:$AU$103,3,FALSE)</f>
        <v>#N/A</v>
      </c>
      <c r="H1504" s="94">
        <f>+VLOOKUP(D1504,'[1]PAP 2024 CORRIENTE'!$A$6:$AU$981,12,FALSE)</f>
        <v>0</v>
      </c>
      <c r="I1504" s="98">
        <f>+VLOOKUP(D1504,'[1]PAP 2024 CORRIENTE'!$A$6:$AU$981,15,FALSE)</f>
        <v>0</v>
      </c>
      <c r="J1504" s="94">
        <f>+VLOOKUP(D1504,'[1]PAP 2024 CORRIENTE'!$A$6:$AU$981,14,FALSE)</f>
        <v>0</v>
      </c>
      <c r="K1504" s="44"/>
      <c r="L1504" s="100"/>
      <c r="M1504" s="101"/>
      <c r="N1504" s="79"/>
      <c r="O1504" s="102"/>
    </row>
    <row r="1505" spans="1:15" s="20" customFormat="1" ht="15" customHeight="1">
      <c r="A1505" s="46"/>
      <c r="B1505" s="45"/>
      <c r="C1505" s="47"/>
      <c r="D1505" s="46"/>
      <c r="E1505" s="97">
        <f>+VLOOKUP(D1505,'[1]PAP 2024 CORRIENTE'!$A$6:$AU$981,7,FALSE)</f>
        <v>0</v>
      </c>
      <c r="F1505" s="97">
        <f>+VLOOKUP(D1505,'[1]PAP 2024 CORRIENTE'!$A$6:$AU$981,9,FALSE)</f>
        <v>0</v>
      </c>
      <c r="G1505" s="97" t="e">
        <f>+VLOOKUP(D1505,POA!$A$3:$AU$103,3,FALSE)</f>
        <v>#N/A</v>
      </c>
      <c r="H1505" s="94">
        <f>+VLOOKUP(D1505,'[1]PAP 2024 CORRIENTE'!$A$6:$AU$981,12,FALSE)</f>
        <v>0</v>
      </c>
      <c r="I1505" s="98">
        <f>+VLOOKUP(D1505,'[1]PAP 2024 CORRIENTE'!$A$6:$AU$981,15,FALSE)</f>
        <v>0</v>
      </c>
      <c r="J1505" s="94">
        <f>+VLOOKUP(D1505,'[1]PAP 2024 CORRIENTE'!$A$6:$AU$981,14,FALSE)</f>
        <v>0</v>
      </c>
      <c r="K1505" s="44"/>
      <c r="L1505" s="100"/>
      <c r="M1505" s="101"/>
      <c r="N1505" s="79"/>
      <c r="O1505" s="102"/>
    </row>
    <row r="1506" spans="1:15" s="20" customFormat="1" ht="15" customHeight="1">
      <c r="A1506" s="46"/>
      <c r="B1506" s="45"/>
      <c r="C1506" s="47"/>
      <c r="D1506" s="46"/>
      <c r="E1506" s="97">
        <f>+VLOOKUP(D1506,'[1]PAP 2024 CORRIENTE'!$A$6:$AU$981,7,FALSE)</f>
        <v>0</v>
      </c>
      <c r="F1506" s="97">
        <f>+VLOOKUP(D1506,'[1]PAP 2024 CORRIENTE'!$A$6:$AU$981,9,FALSE)</f>
        <v>0</v>
      </c>
      <c r="G1506" s="97" t="e">
        <f>+VLOOKUP(D1506,POA!$A$3:$AU$103,3,FALSE)</f>
        <v>#N/A</v>
      </c>
      <c r="H1506" s="94">
        <f>+VLOOKUP(D1506,'[1]PAP 2024 CORRIENTE'!$A$6:$AU$981,12,FALSE)</f>
        <v>0</v>
      </c>
      <c r="I1506" s="98">
        <f>+VLOOKUP(D1506,'[1]PAP 2024 CORRIENTE'!$A$6:$AU$981,15,FALSE)</f>
        <v>0</v>
      </c>
      <c r="J1506" s="94">
        <f>+VLOOKUP(D1506,'[1]PAP 2024 CORRIENTE'!$A$6:$AU$981,14,FALSE)</f>
        <v>0</v>
      </c>
      <c r="K1506" s="44"/>
      <c r="L1506" s="100"/>
      <c r="M1506" s="101"/>
      <c r="N1506" s="79"/>
      <c r="O1506" s="102"/>
    </row>
    <row r="1507" spans="1:15" s="20" customFormat="1" ht="15" customHeight="1">
      <c r="A1507" s="46"/>
      <c r="B1507" s="45"/>
      <c r="C1507" s="47"/>
      <c r="D1507" s="46"/>
      <c r="E1507" s="97">
        <f>+VLOOKUP(D1507,'[1]PAP 2024 CORRIENTE'!$A$6:$AU$981,7,FALSE)</f>
        <v>0</v>
      </c>
      <c r="F1507" s="97">
        <f>+VLOOKUP(D1507,'[1]PAP 2024 CORRIENTE'!$A$6:$AU$981,9,FALSE)</f>
        <v>0</v>
      </c>
      <c r="G1507" s="97" t="e">
        <f>+VLOOKUP(D1507,POA!$A$3:$AU$103,3,FALSE)</f>
        <v>#N/A</v>
      </c>
      <c r="H1507" s="94">
        <f>+VLOOKUP(D1507,'[1]PAP 2024 CORRIENTE'!$A$6:$AU$981,12,FALSE)</f>
        <v>0</v>
      </c>
      <c r="I1507" s="98">
        <f>+VLOOKUP(D1507,'[1]PAP 2024 CORRIENTE'!$A$6:$AU$981,15,FALSE)</f>
        <v>0</v>
      </c>
      <c r="J1507" s="94">
        <f>+VLOOKUP(D1507,'[1]PAP 2024 CORRIENTE'!$A$6:$AU$981,14,FALSE)</f>
        <v>0</v>
      </c>
      <c r="K1507" s="44"/>
      <c r="L1507" s="100"/>
      <c r="M1507" s="101"/>
      <c r="N1507" s="79"/>
      <c r="O1507" s="102"/>
    </row>
    <row r="1508" spans="1:15" s="20" customFormat="1" ht="15" customHeight="1">
      <c r="A1508" s="46"/>
      <c r="B1508" s="45"/>
      <c r="C1508" s="47"/>
      <c r="D1508" s="46"/>
      <c r="E1508" s="97">
        <f>+VLOOKUP(D1508,'[1]PAP 2024 CORRIENTE'!$A$6:$AU$981,7,FALSE)</f>
        <v>0</v>
      </c>
      <c r="F1508" s="97">
        <f>+VLOOKUP(D1508,'[1]PAP 2024 CORRIENTE'!$A$6:$AU$981,9,FALSE)</f>
        <v>0</v>
      </c>
      <c r="G1508" s="97" t="e">
        <f>+VLOOKUP(D1508,POA!$A$3:$AU$103,3,FALSE)</f>
        <v>#N/A</v>
      </c>
      <c r="H1508" s="94">
        <f>+VLOOKUP(D1508,'[1]PAP 2024 CORRIENTE'!$A$6:$AU$981,12,FALSE)</f>
        <v>0</v>
      </c>
      <c r="I1508" s="98">
        <f>+VLOOKUP(D1508,'[1]PAP 2024 CORRIENTE'!$A$6:$AU$981,15,FALSE)</f>
        <v>0</v>
      </c>
      <c r="J1508" s="94">
        <f>+VLOOKUP(D1508,'[1]PAP 2024 CORRIENTE'!$A$6:$AU$981,14,FALSE)</f>
        <v>0</v>
      </c>
      <c r="K1508" s="44"/>
      <c r="L1508" s="100"/>
      <c r="M1508" s="101"/>
      <c r="N1508" s="79"/>
      <c r="O1508" s="102"/>
    </row>
    <row r="1509" spans="1:15" s="20" customFormat="1" ht="15" customHeight="1">
      <c r="A1509" s="46"/>
      <c r="B1509" s="45"/>
      <c r="C1509" s="47"/>
      <c r="D1509" s="46"/>
      <c r="E1509" s="97">
        <f>+VLOOKUP(D1509,'[1]PAP 2024 CORRIENTE'!$A$6:$AU$981,7,FALSE)</f>
        <v>0</v>
      </c>
      <c r="F1509" s="97">
        <f>+VLOOKUP(D1509,'[1]PAP 2024 CORRIENTE'!$A$6:$AU$981,9,FALSE)</f>
        <v>0</v>
      </c>
      <c r="G1509" s="97" t="e">
        <f>+VLOOKUP(D1509,POA!$A$3:$AU$103,3,FALSE)</f>
        <v>#N/A</v>
      </c>
      <c r="H1509" s="94">
        <f>+VLOOKUP(D1509,'[1]PAP 2024 CORRIENTE'!$A$6:$AU$981,12,FALSE)</f>
        <v>0</v>
      </c>
      <c r="I1509" s="98">
        <f>+VLOOKUP(D1509,'[1]PAP 2024 CORRIENTE'!$A$6:$AU$981,15,FALSE)</f>
        <v>0</v>
      </c>
      <c r="J1509" s="94">
        <f>+VLOOKUP(D1509,'[1]PAP 2024 CORRIENTE'!$A$6:$AU$981,14,FALSE)</f>
        <v>0</v>
      </c>
      <c r="K1509" s="44"/>
      <c r="L1509" s="100"/>
      <c r="M1509" s="101"/>
      <c r="N1509" s="79"/>
      <c r="O1509" s="102"/>
    </row>
    <row r="1510" spans="1:15" s="20" customFormat="1" ht="15" customHeight="1">
      <c r="A1510" s="46"/>
      <c r="B1510" s="45"/>
      <c r="C1510" s="47"/>
      <c r="D1510" s="46"/>
      <c r="E1510" s="97">
        <f>+VLOOKUP(D1510,'[1]PAP 2024 CORRIENTE'!$A$6:$AU$981,7,FALSE)</f>
        <v>0</v>
      </c>
      <c r="F1510" s="97">
        <f>+VLOOKUP(D1510,'[1]PAP 2024 CORRIENTE'!$A$6:$AU$981,9,FALSE)</f>
        <v>0</v>
      </c>
      <c r="G1510" s="97" t="e">
        <f>+VLOOKUP(D1510,POA!$A$3:$AU$103,3,FALSE)</f>
        <v>#N/A</v>
      </c>
      <c r="H1510" s="94">
        <f>+VLOOKUP(D1510,'[1]PAP 2024 CORRIENTE'!$A$6:$AU$981,12,FALSE)</f>
        <v>0</v>
      </c>
      <c r="I1510" s="98">
        <f>+VLOOKUP(D1510,'[1]PAP 2024 CORRIENTE'!$A$6:$AU$981,15,FALSE)</f>
        <v>0</v>
      </c>
      <c r="J1510" s="94">
        <f>+VLOOKUP(D1510,'[1]PAP 2024 CORRIENTE'!$A$6:$AU$981,14,FALSE)</f>
        <v>0</v>
      </c>
      <c r="K1510" s="44"/>
      <c r="L1510" s="100"/>
      <c r="M1510" s="101"/>
      <c r="N1510" s="79"/>
      <c r="O1510" s="102"/>
    </row>
    <row r="1511" spans="1:15" s="20" customFormat="1" ht="15" customHeight="1">
      <c r="A1511" s="46"/>
      <c r="B1511" s="45"/>
      <c r="C1511" s="47"/>
      <c r="D1511" s="46"/>
      <c r="E1511" s="97">
        <f>+VLOOKUP(D1511,'[1]PAP 2024 CORRIENTE'!$A$6:$AU$981,7,FALSE)</f>
        <v>0</v>
      </c>
      <c r="F1511" s="97">
        <f>+VLOOKUP(D1511,'[1]PAP 2024 CORRIENTE'!$A$6:$AU$981,9,FALSE)</f>
        <v>0</v>
      </c>
      <c r="G1511" s="97" t="e">
        <f>+VLOOKUP(D1511,POA!$A$3:$AU$103,3,FALSE)</f>
        <v>#N/A</v>
      </c>
      <c r="H1511" s="94">
        <f>+VLOOKUP(D1511,'[1]PAP 2024 CORRIENTE'!$A$6:$AU$981,12,FALSE)</f>
        <v>0</v>
      </c>
      <c r="I1511" s="98">
        <f>+VLOOKUP(D1511,'[1]PAP 2024 CORRIENTE'!$A$6:$AU$981,15,FALSE)</f>
        <v>0</v>
      </c>
      <c r="J1511" s="94">
        <f>+VLOOKUP(D1511,'[1]PAP 2024 CORRIENTE'!$A$6:$AU$981,14,FALSE)</f>
        <v>0</v>
      </c>
      <c r="K1511" s="44"/>
      <c r="L1511" s="100"/>
      <c r="M1511" s="101"/>
      <c r="N1511" s="79"/>
      <c r="O1511" s="102"/>
    </row>
    <row r="1512" spans="1:15" s="20" customFormat="1" ht="15" customHeight="1">
      <c r="A1512" s="46"/>
      <c r="B1512" s="45"/>
      <c r="C1512" s="47"/>
      <c r="D1512" s="46"/>
      <c r="E1512" s="97">
        <f>+VLOOKUP(D1512,'[1]PAP 2024 CORRIENTE'!$A$6:$AU$981,7,FALSE)</f>
        <v>0</v>
      </c>
      <c r="F1512" s="97">
        <f>+VLOOKUP(D1512,'[1]PAP 2024 CORRIENTE'!$A$6:$AU$981,9,FALSE)</f>
        <v>0</v>
      </c>
      <c r="G1512" s="97" t="e">
        <f>+VLOOKUP(D1512,POA!$A$3:$AU$103,3,FALSE)</f>
        <v>#N/A</v>
      </c>
      <c r="H1512" s="94">
        <f>+VLOOKUP(D1512,'[1]PAP 2024 CORRIENTE'!$A$6:$AU$981,12,FALSE)</f>
        <v>0</v>
      </c>
      <c r="I1512" s="98">
        <f>+VLOOKUP(D1512,'[1]PAP 2024 CORRIENTE'!$A$6:$AU$981,15,FALSE)</f>
        <v>0</v>
      </c>
      <c r="J1512" s="94">
        <f>+VLOOKUP(D1512,'[1]PAP 2024 CORRIENTE'!$A$6:$AU$981,14,FALSE)</f>
        <v>0</v>
      </c>
      <c r="K1512" s="44"/>
      <c r="L1512" s="100"/>
      <c r="M1512" s="101"/>
      <c r="N1512" s="79"/>
      <c r="O1512" s="102"/>
    </row>
    <row r="1513" spans="1:15" s="20" customFormat="1" ht="15" customHeight="1">
      <c r="A1513" s="46"/>
      <c r="B1513" s="45"/>
      <c r="C1513" s="47"/>
      <c r="D1513" s="46"/>
      <c r="E1513" s="97">
        <f>+VLOOKUP(D1513,'[1]PAP 2024 CORRIENTE'!$A$6:$AU$981,7,FALSE)</f>
        <v>0</v>
      </c>
      <c r="F1513" s="97">
        <f>+VLOOKUP(D1513,'[1]PAP 2024 CORRIENTE'!$A$6:$AU$981,9,FALSE)</f>
        <v>0</v>
      </c>
      <c r="G1513" s="97" t="e">
        <f>+VLOOKUP(D1513,POA!$A$3:$AU$103,3,FALSE)</f>
        <v>#N/A</v>
      </c>
      <c r="H1513" s="94">
        <f>+VLOOKUP(D1513,'[1]PAP 2024 CORRIENTE'!$A$6:$AU$981,12,FALSE)</f>
        <v>0</v>
      </c>
      <c r="I1513" s="98">
        <f>+VLOOKUP(D1513,'[1]PAP 2024 CORRIENTE'!$A$6:$AU$981,15,FALSE)</f>
        <v>0</v>
      </c>
      <c r="J1513" s="94">
        <f>+VLOOKUP(D1513,'[1]PAP 2024 CORRIENTE'!$A$6:$AU$981,14,FALSE)</f>
        <v>0</v>
      </c>
      <c r="K1513" s="44"/>
      <c r="L1513" s="100"/>
      <c r="M1513" s="101"/>
      <c r="N1513" s="79"/>
      <c r="O1513" s="102"/>
    </row>
    <row r="1514" spans="1:15" s="20" customFormat="1" ht="15" customHeight="1">
      <c r="A1514" s="46"/>
      <c r="B1514" s="45"/>
      <c r="C1514" s="47"/>
      <c r="D1514" s="46"/>
      <c r="E1514" s="97">
        <f>+VLOOKUP(D1514,'[1]PAP 2024 CORRIENTE'!$A$6:$AU$981,7,FALSE)</f>
        <v>0</v>
      </c>
      <c r="F1514" s="97">
        <f>+VLOOKUP(D1514,'[1]PAP 2024 CORRIENTE'!$A$6:$AU$981,9,FALSE)</f>
        <v>0</v>
      </c>
      <c r="G1514" s="97" t="e">
        <f>+VLOOKUP(D1514,POA!$A$3:$AU$103,3,FALSE)</f>
        <v>#N/A</v>
      </c>
      <c r="H1514" s="94">
        <f>+VLOOKUP(D1514,'[1]PAP 2024 CORRIENTE'!$A$6:$AU$981,12,FALSE)</f>
        <v>0</v>
      </c>
      <c r="I1514" s="98">
        <f>+VLOOKUP(D1514,'[1]PAP 2024 CORRIENTE'!$A$6:$AU$981,15,FALSE)</f>
        <v>0</v>
      </c>
      <c r="J1514" s="94">
        <f>+VLOOKUP(D1514,'[1]PAP 2024 CORRIENTE'!$A$6:$AU$981,14,FALSE)</f>
        <v>0</v>
      </c>
      <c r="K1514" s="44"/>
      <c r="L1514" s="100"/>
      <c r="M1514" s="101"/>
      <c r="N1514" s="79"/>
      <c r="O1514" s="102"/>
    </row>
    <row r="1515" spans="1:15" s="20" customFormat="1" ht="15" customHeight="1">
      <c r="A1515" s="46"/>
      <c r="B1515" s="45"/>
      <c r="C1515" s="47"/>
      <c r="D1515" s="46"/>
      <c r="E1515" s="97">
        <f>+VLOOKUP(D1515,'[1]PAP 2024 CORRIENTE'!$A$6:$AU$981,7,FALSE)</f>
        <v>0</v>
      </c>
      <c r="F1515" s="97">
        <f>+VLOOKUP(D1515,'[1]PAP 2024 CORRIENTE'!$A$6:$AU$981,9,FALSE)</f>
        <v>0</v>
      </c>
      <c r="G1515" s="97" t="e">
        <f>+VLOOKUP(D1515,POA!$A$3:$AU$103,3,FALSE)</f>
        <v>#N/A</v>
      </c>
      <c r="H1515" s="94">
        <f>+VLOOKUP(D1515,'[1]PAP 2024 CORRIENTE'!$A$6:$AU$981,12,FALSE)</f>
        <v>0</v>
      </c>
      <c r="I1515" s="98">
        <f>+VLOOKUP(D1515,'[1]PAP 2024 CORRIENTE'!$A$6:$AU$981,15,FALSE)</f>
        <v>0</v>
      </c>
      <c r="J1515" s="94">
        <f>+VLOOKUP(D1515,'[1]PAP 2024 CORRIENTE'!$A$6:$AU$981,14,FALSE)</f>
        <v>0</v>
      </c>
      <c r="K1515" s="44"/>
      <c r="L1515" s="100"/>
      <c r="M1515" s="101"/>
      <c r="N1515" s="79"/>
      <c r="O1515" s="102"/>
    </row>
    <row r="1516" spans="1:15" s="20" customFormat="1" ht="15" customHeight="1">
      <c r="A1516" s="46"/>
      <c r="B1516" s="45"/>
      <c r="C1516" s="47"/>
      <c r="D1516" s="46"/>
      <c r="E1516" s="97">
        <f>+VLOOKUP(D1516,'[1]PAP 2024 CORRIENTE'!$A$6:$AU$981,7,FALSE)</f>
        <v>0</v>
      </c>
      <c r="F1516" s="97">
        <f>+VLOOKUP(D1516,'[1]PAP 2024 CORRIENTE'!$A$6:$AU$981,9,FALSE)</f>
        <v>0</v>
      </c>
      <c r="G1516" s="97" t="e">
        <f>+VLOOKUP(D1516,POA!$A$3:$AU$103,3,FALSE)</f>
        <v>#N/A</v>
      </c>
      <c r="H1516" s="94">
        <f>+VLOOKUP(D1516,'[1]PAP 2024 CORRIENTE'!$A$6:$AU$981,12,FALSE)</f>
        <v>0</v>
      </c>
      <c r="I1516" s="98">
        <f>+VLOOKUP(D1516,'[1]PAP 2024 CORRIENTE'!$A$6:$AU$981,15,FALSE)</f>
        <v>0</v>
      </c>
      <c r="J1516" s="94">
        <f>+VLOOKUP(D1516,'[1]PAP 2024 CORRIENTE'!$A$6:$AU$981,14,FALSE)</f>
        <v>0</v>
      </c>
      <c r="K1516" s="44"/>
      <c r="L1516" s="100"/>
      <c r="M1516" s="101"/>
      <c r="N1516" s="79"/>
      <c r="O1516" s="102"/>
    </row>
    <row r="1517" spans="1:15" s="20" customFormat="1" ht="15" customHeight="1">
      <c r="A1517" s="46"/>
      <c r="B1517" s="45"/>
      <c r="C1517" s="47"/>
      <c r="D1517" s="46"/>
      <c r="E1517" s="97">
        <f>+VLOOKUP(D1517,'[1]PAP 2024 CORRIENTE'!$A$6:$AU$981,7,FALSE)</f>
        <v>0</v>
      </c>
      <c r="F1517" s="97">
        <f>+VLOOKUP(D1517,'[1]PAP 2024 CORRIENTE'!$A$6:$AU$981,9,FALSE)</f>
        <v>0</v>
      </c>
      <c r="G1517" s="97" t="e">
        <f>+VLOOKUP(D1517,POA!$A$3:$AU$103,3,FALSE)</f>
        <v>#N/A</v>
      </c>
      <c r="H1517" s="94">
        <f>+VLOOKUP(D1517,'[1]PAP 2024 CORRIENTE'!$A$6:$AU$981,12,FALSE)</f>
        <v>0</v>
      </c>
      <c r="I1517" s="98">
        <f>+VLOOKUP(D1517,'[1]PAP 2024 CORRIENTE'!$A$6:$AU$981,15,FALSE)</f>
        <v>0</v>
      </c>
      <c r="J1517" s="94">
        <f>+VLOOKUP(D1517,'[1]PAP 2024 CORRIENTE'!$A$6:$AU$981,14,FALSE)</f>
        <v>0</v>
      </c>
      <c r="K1517" s="44"/>
      <c r="L1517" s="100"/>
      <c r="M1517" s="101"/>
      <c r="N1517" s="79"/>
      <c r="O1517" s="102"/>
    </row>
    <row r="1518" spans="1:15" s="20" customFormat="1" ht="15" customHeight="1">
      <c r="A1518" s="46"/>
      <c r="B1518" s="45"/>
      <c r="C1518" s="47"/>
      <c r="D1518" s="46"/>
      <c r="E1518" s="97">
        <f>+VLOOKUP(D1518,'[1]PAP 2024 CORRIENTE'!$A$6:$AU$981,7,FALSE)</f>
        <v>0</v>
      </c>
      <c r="F1518" s="97">
        <f>+VLOOKUP(D1518,'[1]PAP 2024 CORRIENTE'!$A$6:$AU$981,9,FALSE)</f>
        <v>0</v>
      </c>
      <c r="G1518" s="97" t="e">
        <f>+VLOOKUP(D1518,POA!$A$3:$AU$103,3,FALSE)</f>
        <v>#N/A</v>
      </c>
      <c r="H1518" s="94">
        <f>+VLOOKUP(D1518,'[1]PAP 2024 CORRIENTE'!$A$6:$AU$981,12,FALSE)</f>
        <v>0</v>
      </c>
      <c r="I1518" s="98">
        <f>+VLOOKUP(D1518,'[1]PAP 2024 CORRIENTE'!$A$6:$AU$981,15,FALSE)</f>
        <v>0</v>
      </c>
      <c r="J1518" s="94">
        <f>+VLOOKUP(D1518,'[1]PAP 2024 CORRIENTE'!$A$6:$AU$981,14,FALSE)</f>
        <v>0</v>
      </c>
      <c r="K1518" s="44"/>
      <c r="L1518" s="100"/>
      <c r="M1518" s="101"/>
      <c r="N1518" s="79"/>
      <c r="O1518" s="102"/>
    </row>
    <row r="1519" spans="1:15" s="20" customFormat="1" ht="15" customHeight="1">
      <c r="A1519" s="46"/>
      <c r="B1519" s="45"/>
      <c r="C1519" s="47"/>
      <c r="D1519" s="46"/>
      <c r="E1519" s="97">
        <f>+VLOOKUP(D1519,'[1]PAP 2024 CORRIENTE'!$A$6:$AU$981,7,FALSE)</f>
        <v>0</v>
      </c>
      <c r="F1519" s="97">
        <f>+VLOOKUP(D1519,'[1]PAP 2024 CORRIENTE'!$A$6:$AU$981,9,FALSE)</f>
        <v>0</v>
      </c>
      <c r="G1519" s="97" t="e">
        <f>+VLOOKUP(D1519,POA!$A$3:$AU$103,3,FALSE)</f>
        <v>#N/A</v>
      </c>
      <c r="H1519" s="94">
        <f>+VLOOKUP(D1519,'[1]PAP 2024 CORRIENTE'!$A$6:$AU$981,12,FALSE)</f>
        <v>0</v>
      </c>
      <c r="I1519" s="98">
        <f>+VLOOKUP(D1519,'[1]PAP 2024 CORRIENTE'!$A$6:$AU$981,15,FALSE)</f>
        <v>0</v>
      </c>
      <c r="J1519" s="94">
        <f>+VLOOKUP(D1519,'[1]PAP 2024 CORRIENTE'!$A$6:$AU$981,14,FALSE)</f>
        <v>0</v>
      </c>
      <c r="K1519" s="44"/>
      <c r="L1519" s="100"/>
      <c r="M1519" s="101"/>
      <c r="N1519" s="79"/>
      <c r="O1519" s="102"/>
    </row>
    <row r="1520" spans="1:15" s="20" customFormat="1" ht="15" customHeight="1">
      <c r="A1520" s="46"/>
      <c r="B1520" s="45"/>
      <c r="C1520" s="47"/>
      <c r="D1520" s="46"/>
      <c r="E1520" s="97">
        <f>+VLOOKUP(D1520,'[1]PAP 2024 CORRIENTE'!$A$6:$AU$981,7,FALSE)</f>
        <v>0</v>
      </c>
      <c r="F1520" s="97">
        <f>+VLOOKUP(D1520,'[1]PAP 2024 CORRIENTE'!$A$6:$AU$981,9,FALSE)</f>
        <v>0</v>
      </c>
      <c r="G1520" s="97" t="e">
        <f>+VLOOKUP(D1520,POA!$A$3:$AU$103,3,FALSE)</f>
        <v>#N/A</v>
      </c>
      <c r="H1520" s="94">
        <f>+VLOOKUP(D1520,'[1]PAP 2024 CORRIENTE'!$A$6:$AU$981,12,FALSE)</f>
        <v>0</v>
      </c>
      <c r="I1520" s="98">
        <f>+VLOOKUP(D1520,'[1]PAP 2024 CORRIENTE'!$A$6:$AU$981,15,FALSE)</f>
        <v>0</v>
      </c>
      <c r="J1520" s="94">
        <f>+VLOOKUP(D1520,'[1]PAP 2024 CORRIENTE'!$A$6:$AU$981,14,FALSE)</f>
        <v>0</v>
      </c>
      <c r="K1520" s="44"/>
      <c r="L1520" s="100"/>
      <c r="M1520" s="101"/>
      <c r="N1520" s="79"/>
      <c r="O1520" s="102"/>
    </row>
    <row r="1521" spans="1:15" s="20" customFormat="1" ht="15" customHeight="1">
      <c r="A1521" s="46"/>
      <c r="B1521" s="45"/>
      <c r="C1521" s="47"/>
      <c r="D1521" s="46"/>
      <c r="E1521" s="97">
        <f>+VLOOKUP(D1521,'[1]PAP 2024 CORRIENTE'!$A$6:$AU$981,7,FALSE)</f>
        <v>0</v>
      </c>
      <c r="F1521" s="97">
        <f>+VLOOKUP(D1521,'[1]PAP 2024 CORRIENTE'!$A$6:$AU$981,9,FALSE)</f>
        <v>0</v>
      </c>
      <c r="G1521" s="97" t="e">
        <f>+VLOOKUP(D1521,POA!$A$3:$AU$103,3,FALSE)</f>
        <v>#N/A</v>
      </c>
      <c r="H1521" s="94">
        <f>+VLOOKUP(D1521,'[1]PAP 2024 CORRIENTE'!$A$6:$AU$981,12,FALSE)</f>
        <v>0</v>
      </c>
      <c r="I1521" s="98">
        <f>+VLOOKUP(D1521,'[1]PAP 2024 CORRIENTE'!$A$6:$AU$981,15,FALSE)</f>
        <v>0</v>
      </c>
      <c r="J1521" s="94">
        <f>+VLOOKUP(D1521,'[1]PAP 2024 CORRIENTE'!$A$6:$AU$981,14,FALSE)</f>
        <v>0</v>
      </c>
      <c r="K1521" s="44"/>
      <c r="L1521" s="100"/>
      <c r="M1521" s="101"/>
      <c r="N1521" s="79"/>
      <c r="O1521" s="102"/>
    </row>
    <row r="1522" spans="1:15" s="20" customFormat="1" ht="15" customHeight="1">
      <c r="A1522" s="46"/>
      <c r="B1522" s="45"/>
      <c r="C1522" s="47"/>
      <c r="D1522" s="46"/>
      <c r="E1522" s="97">
        <f>+VLOOKUP(D1522,'[1]PAP 2024 CORRIENTE'!$A$6:$AU$981,7,FALSE)</f>
        <v>0</v>
      </c>
      <c r="F1522" s="97">
        <f>+VLOOKUP(D1522,'[1]PAP 2024 CORRIENTE'!$A$6:$AU$981,9,FALSE)</f>
        <v>0</v>
      </c>
      <c r="G1522" s="97" t="e">
        <f>+VLOOKUP(D1522,POA!$A$3:$AU$103,3,FALSE)</f>
        <v>#N/A</v>
      </c>
      <c r="H1522" s="94">
        <f>+VLOOKUP(D1522,'[1]PAP 2024 CORRIENTE'!$A$6:$AU$981,12,FALSE)</f>
        <v>0</v>
      </c>
      <c r="I1522" s="98">
        <f>+VLOOKUP(D1522,'[1]PAP 2024 CORRIENTE'!$A$6:$AU$981,15,FALSE)</f>
        <v>0</v>
      </c>
      <c r="J1522" s="94">
        <f>+VLOOKUP(D1522,'[1]PAP 2024 CORRIENTE'!$A$6:$AU$981,14,FALSE)</f>
        <v>0</v>
      </c>
      <c r="K1522" s="44"/>
      <c r="L1522" s="100"/>
      <c r="M1522" s="101"/>
      <c r="N1522" s="79"/>
      <c r="O1522" s="102"/>
    </row>
    <row r="1523" spans="1:15" s="20" customFormat="1" ht="15" customHeight="1">
      <c r="A1523" s="46"/>
      <c r="B1523" s="45"/>
      <c r="C1523" s="47"/>
      <c r="D1523" s="46"/>
      <c r="E1523" s="97">
        <f>+VLOOKUP(D1523,'[1]PAP 2024 CORRIENTE'!$A$6:$AU$981,7,FALSE)</f>
        <v>0</v>
      </c>
      <c r="F1523" s="97">
        <f>+VLOOKUP(D1523,'[1]PAP 2024 CORRIENTE'!$A$6:$AU$981,9,FALSE)</f>
        <v>0</v>
      </c>
      <c r="G1523" s="97" t="e">
        <f>+VLOOKUP(D1523,POA!$A$3:$AU$103,3,FALSE)</f>
        <v>#N/A</v>
      </c>
      <c r="H1523" s="94">
        <f>+VLOOKUP(D1523,'[1]PAP 2024 CORRIENTE'!$A$6:$AU$981,12,FALSE)</f>
        <v>0</v>
      </c>
      <c r="I1523" s="98">
        <f>+VLOOKUP(D1523,'[1]PAP 2024 CORRIENTE'!$A$6:$AU$981,15,FALSE)</f>
        <v>0</v>
      </c>
      <c r="J1523" s="94">
        <f>+VLOOKUP(D1523,'[1]PAP 2024 CORRIENTE'!$A$6:$AU$981,14,FALSE)</f>
        <v>0</v>
      </c>
      <c r="K1523" s="44"/>
      <c r="L1523" s="100"/>
      <c r="M1523" s="101"/>
      <c r="N1523" s="79"/>
      <c r="O1523" s="102"/>
    </row>
    <row r="1524" spans="1:15" s="20" customFormat="1" ht="15" customHeight="1">
      <c r="A1524" s="46"/>
      <c r="B1524" s="45"/>
      <c r="C1524" s="47"/>
      <c r="D1524" s="46"/>
      <c r="E1524" s="97">
        <f>+VLOOKUP(D1524,'[1]PAP 2024 CORRIENTE'!$A$6:$AU$981,7,FALSE)</f>
        <v>0</v>
      </c>
      <c r="F1524" s="97">
        <f>+VLOOKUP(D1524,'[1]PAP 2024 CORRIENTE'!$A$6:$AU$981,9,FALSE)</f>
        <v>0</v>
      </c>
      <c r="G1524" s="97" t="e">
        <f>+VLOOKUP(D1524,POA!$A$3:$AU$103,3,FALSE)</f>
        <v>#N/A</v>
      </c>
      <c r="H1524" s="94">
        <f>+VLOOKUP(D1524,'[1]PAP 2024 CORRIENTE'!$A$6:$AU$981,12,FALSE)</f>
        <v>0</v>
      </c>
      <c r="I1524" s="98">
        <f>+VLOOKUP(D1524,'[1]PAP 2024 CORRIENTE'!$A$6:$AU$981,15,FALSE)</f>
        <v>0</v>
      </c>
      <c r="J1524" s="94">
        <f>+VLOOKUP(D1524,'[1]PAP 2024 CORRIENTE'!$A$6:$AU$981,14,FALSE)</f>
        <v>0</v>
      </c>
      <c r="K1524" s="44"/>
      <c r="L1524" s="100"/>
      <c r="M1524" s="101"/>
      <c r="N1524" s="79"/>
      <c r="O1524" s="102"/>
    </row>
    <row r="1525" spans="1:15" s="20" customFormat="1" ht="15" customHeight="1">
      <c r="A1525" s="46"/>
      <c r="B1525" s="45"/>
      <c r="C1525" s="47"/>
      <c r="D1525" s="46"/>
      <c r="E1525" s="97">
        <f>+VLOOKUP(D1525,'[1]PAP 2024 CORRIENTE'!$A$6:$AU$981,7,FALSE)</f>
        <v>0</v>
      </c>
      <c r="F1525" s="97">
        <f>+VLOOKUP(D1525,'[1]PAP 2024 CORRIENTE'!$A$6:$AU$981,9,FALSE)</f>
        <v>0</v>
      </c>
      <c r="G1525" s="97" t="e">
        <f>+VLOOKUP(D1525,POA!$A$3:$AU$103,3,FALSE)</f>
        <v>#N/A</v>
      </c>
      <c r="H1525" s="94">
        <f>+VLOOKUP(D1525,'[1]PAP 2024 CORRIENTE'!$A$6:$AU$981,12,FALSE)</f>
        <v>0</v>
      </c>
      <c r="I1525" s="98">
        <f>+VLOOKUP(D1525,'[1]PAP 2024 CORRIENTE'!$A$6:$AU$981,15,FALSE)</f>
        <v>0</v>
      </c>
      <c r="J1525" s="94">
        <f>+VLOOKUP(D1525,'[1]PAP 2024 CORRIENTE'!$A$6:$AU$981,14,FALSE)</f>
        <v>0</v>
      </c>
      <c r="K1525" s="44"/>
      <c r="L1525" s="100"/>
      <c r="M1525" s="101"/>
      <c r="N1525" s="79"/>
      <c r="O1525" s="102"/>
    </row>
    <row r="1526" spans="1:15" s="20" customFormat="1" ht="15" customHeight="1">
      <c r="A1526" s="46"/>
      <c r="B1526" s="45"/>
      <c r="C1526" s="47"/>
      <c r="D1526" s="46"/>
      <c r="E1526" s="97">
        <f>+VLOOKUP(D1526,'[1]PAP 2024 CORRIENTE'!$A$6:$AU$981,7,FALSE)</f>
        <v>0</v>
      </c>
      <c r="F1526" s="97">
        <f>+VLOOKUP(D1526,'[1]PAP 2024 CORRIENTE'!$A$6:$AU$981,9,FALSE)</f>
        <v>0</v>
      </c>
      <c r="G1526" s="97" t="e">
        <f>+VLOOKUP(D1526,POA!$A$3:$AU$103,3,FALSE)</f>
        <v>#N/A</v>
      </c>
      <c r="H1526" s="94">
        <f>+VLOOKUP(D1526,'[1]PAP 2024 CORRIENTE'!$A$6:$AU$981,12,FALSE)</f>
        <v>0</v>
      </c>
      <c r="I1526" s="98">
        <f>+VLOOKUP(D1526,'[1]PAP 2024 CORRIENTE'!$A$6:$AU$981,15,FALSE)</f>
        <v>0</v>
      </c>
      <c r="J1526" s="94">
        <f>+VLOOKUP(D1526,'[1]PAP 2024 CORRIENTE'!$A$6:$AU$981,14,FALSE)</f>
        <v>0</v>
      </c>
      <c r="K1526" s="44"/>
      <c r="L1526" s="100"/>
      <c r="M1526" s="101"/>
      <c r="N1526" s="79"/>
      <c r="O1526" s="102"/>
    </row>
    <row r="1527" spans="1:15" s="20" customFormat="1" ht="15" customHeight="1">
      <c r="A1527" s="46"/>
      <c r="B1527" s="45"/>
      <c r="C1527" s="47"/>
      <c r="D1527" s="46"/>
      <c r="E1527" s="97">
        <f>+VLOOKUP(D1527,'[1]PAP 2024 CORRIENTE'!$A$6:$AU$981,7,FALSE)</f>
        <v>0</v>
      </c>
      <c r="F1527" s="97">
        <f>+VLOOKUP(D1527,'[1]PAP 2024 CORRIENTE'!$A$6:$AU$981,9,FALSE)</f>
        <v>0</v>
      </c>
      <c r="G1527" s="97" t="e">
        <f>+VLOOKUP(D1527,POA!$A$3:$AU$103,3,FALSE)</f>
        <v>#N/A</v>
      </c>
      <c r="H1527" s="94">
        <f>+VLOOKUP(D1527,'[1]PAP 2024 CORRIENTE'!$A$6:$AU$981,12,FALSE)</f>
        <v>0</v>
      </c>
      <c r="I1527" s="98">
        <f>+VLOOKUP(D1527,'[1]PAP 2024 CORRIENTE'!$A$6:$AU$981,15,FALSE)</f>
        <v>0</v>
      </c>
      <c r="J1527" s="94">
        <f>+VLOOKUP(D1527,'[1]PAP 2024 CORRIENTE'!$A$6:$AU$981,14,FALSE)</f>
        <v>0</v>
      </c>
      <c r="K1527" s="44"/>
      <c r="L1527" s="100"/>
      <c r="M1527" s="101"/>
      <c r="N1527" s="79"/>
      <c r="O1527" s="102"/>
    </row>
    <row r="1528" spans="1:15" s="20" customFormat="1" ht="15" customHeight="1">
      <c r="A1528" s="46"/>
      <c r="B1528" s="45"/>
      <c r="C1528" s="47"/>
      <c r="D1528" s="46"/>
      <c r="E1528" s="97">
        <f>+VLOOKUP(D1528,'[1]PAP 2024 CORRIENTE'!$A$6:$AU$981,7,FALSE)</f>
        <v>0</v>
      </c>
      <c r="F1528" s="97">
        <f>+VLOOKUP(D1528,'[1]PAP 2024 CORRIENTE'!$A$6:$AU$981,9,FALSE)</f>
        <v>0</v>
      </c>
      <c r="G1528" s="97" t="e">
        <f>+VLOOKUP(D1528,POA!$A$3:$AU$103,3,FALSE)</f>
        <v>#N/A</v>
      </c>
      <c r="H1528" s="94">
        <f>+VLOOKUP(D1528,'[1]PAP 2024 CORRIENTE'!$A$6:$AU$981,12,FALSE)</f>
        <v>0</v>
      </c>
      <c r="I1528" s="98">
        <f>+VLOOKUP(D1528,'[1]PAP 2024 CORRIENTE'!$A$6:$AU$981,15,FALSE)</f>
        <v>0</v>
      </c>
      <c r="J1528" s="94">
        <f>+VLOOKUP(D1528,'[1]PAP 2024 CORRIENTE'!$A$6:$AU$981,14,FALSE)</f>
        <v>0</v>
      </c>
      <c r="K1528" s="44"/>
      <c r="L1528" s="100"/>
      <c r="M1528" s="101"/>
      <c r="N1528" s="79"/>
      <c r="O1528" s="102"/>
    </row>
    <row r="1529" spans="1:15" s="20" customFormat="1" ht="15" customHeight="1">
      <c r="A1529" s="46"/>
      <c r="B1529" s="45"/>
      <c r="C1529" s="47"/>
      <c r="D1529" s="46"/>
      <c r="E1529" s="97">
        <f>+VLOOKUP(D1529,'[1]PAP 2024 CORRIENTE'!$A$6:$AU$981,7,FALSE)</f>
        <v>0</v>
      </c>
      <c r="F1529" s="97">
        <f>+VLOOKUP(D1529,'[1]PAP 2024 CORRIENTE'!$A$6:$AU$981,9,FALSE)</f>
        <v>0</v>
      </c>
      <c r="G1529" s="97" t="e">
        <f>+VLOOKUP(D1529,POA!$A$3:$AU$103,3,FALSE)</f>
        <v>#N/A</v>
      </c>
      <c r="H1529" s="94">
        <f>+VLOOKUP(D1529,'[1]PAP 2024 CORRIENTE'!$A$6:$AU$981,12,FALSE)</f>
        <v>0</v>
      </c>
      <c r="I1529" s="98">
        <f>+VLOOKUP(D1529,'[1]PAP 2024 CORRIENTE'!$A$6:$AU$981,15,FALSE)</f>
        <v>0</v>
      </c>
      <c r="J1529" s="94">
        <f>+VLOOKUP(D1529,'[1]PAP 2024 CORRIENTE'!$A$6:$AU$981,14,FALSE)</f>
        <v>0</v>
      </c>
      <c r="K1529" s="44"/>
      <c r="L1529" s="100"/>
      <c r="M1529" s="101"/>
      <c r="N1529" s="79"/>
      <c r="O1529" s="102"/>
    </row>
    <row r="1530" spans="1:15" s="20" customFormat="1" ht="15" customHeight="1">
      <c r="A1530" s="46"/>
      <c r="B1530" s="45"/>
      <c r="C1530" s="47"/>
      <c r="D1530" s="46"/>
      <c r="E1530" s="97">
        <f>+VLOOKUP(D1530,'[1]PAP 2024 CORRIENTE'!$A$6:$AU$981,7,FALSE)</f>
        <v>0</v>
      </c>
      <c r="F1530" s="97">
        <f>+VLOOKUP(D1530,'[1]PAP 2024 CORRIENTE'!$A$6:$AU$981,9,FALSE)</f>
        <v>0</v>
      </c>
      <c r="G1530" s="97" t="e">
        <f>+VLOOKUP(D1530,POA!$A$3:$AU$103,3,FALSE)</f>
        <v>#N/A</v>
      </c>
      <c r="H1530" s="94">
        <f>+VLOOKUP(D1530,'[1]PAP 2024 CORRIENTE'!$A$6:$AU$981,12,FALSE)</f>
        <v>0</v>
      </c>
      <c r="I1530" s="98">
        <f>+VLOOKUP(D1530,'[1]PAP 2024 CORRIENTE'!$A$6:$AU$981,15,FALSE)</f>
        <v>0</v>
      </c>
      <c r="J1530" s="94">
        <f>+VLOOKUP(D1530,'[1]PAP 2024 CORRIENTE'!$A$6:$AU$981,14,FALSE)</f>
        <v>0</v>
      </c>
      <c r="K1530" s="44"/>
      <c r="L1530" s="100"/>
      <c r="M1530" s="101"/>
      <c r="N1530" s="79"/>
      <c r="O1530" s="102"/>
    </row>
    <row r="1531" spans="1:15" s="20" customFormat="1" ht="15" customHeight="1">
      <c r="A1531" s="46"/>
      <c r="B1531" s="45"/>
      <c r="C1531" s="47"/>
      <c r="D1531" s="46"/>
      <c r="E1531" s="97">
        <f>+VLOOKUP(D1531,'[1]PAP 2024 CORRIENTE'!$A$6:$AU$981,7,FALSE)</f>
        <v>0</v>
      </c>
      <c r="F1531" s="97">
        <f>+VLOOKUP(D1531,'[1]PAP 2024 CORRIENTE'!$A$6:$AU$981,9,FALSE)</f>
        <v>0</v>
      </c>
      <c r="G1531" s="97" t="e">
        <f>+VLOOKUP(D1531,POA!$A$3:$AU$103,3,FALSE)</f>
        <v>#N/A</v>
      </c>
      <c r="H1531" s="94">
        <f>+VLOOKUP(D1531,'[1]PAP 2024 CORRIENTE'!$A$6:$AU$981,12,FALSE)</f>
        <v>0</v>
      </c>
      <c r="I1531" s="98">
        <f>+VLOOKUP(D1531,'[1]PAP 2024 CORRIENTE'!$A$6:$AU$981,15,FALSE)</f>
        <v>0</v>
      </c>
      <c r="J1531" s="94">
        <f>+VLOOKUP(D1531,'[1]PAP 2024 CORRIENTE'!$A$6:$AU$981,14,FALSE)</f>
        <v>0</v>
      </c>
      <c r="K1531" s="44"/>
      <c r="L1531" s="100"/>
      <c r="M1531" s="101"/>
      <c r="N1531" s="79"/>
      <c r="O1531" s="102"/>
    </row>
    <row r="1532" spans="1:15" s="20" customFormat="1" ht="15" customHeight="1">
      <c r="A1532" s="46"/>
      <c r="B1532" s="45"/>
      <c r="C1532" s="47"/>
      <c r="D1532" s="46"/>
      <c r="E1532" s="97">
        <f>+VLOOKUP(D1532,'[1]PAP 2024 CORRIENTE'!$A$6:$AU$981,7,FALSE)</f>
        <v>0</v>
      </c>
      <c r="F1532" s="97">
        <f>+VLOOKUP(D1532,'[1]PAP 2024 CORRIENTE'!$A$6:$AU$981,9,FALSE)</f>
        <v>0</v>
      </c>
      <c r="G1532" s="97" t="e">
        <f>+VLOOKUP(D1532,POA!$A$3:$AU$103,3,FALSE)</f>
        <v>#N/A</v>
      </c>
      <c r="H1532" s="94">
        <f>+VLOOKUP(D1532,'[1]PAP 2024 CORRIENTE'!$A$6:$AU$981,12,FALSE)</f>
        <v>0</v>
      </c>
      <c r="I1532" s="98">
        <f>+VLOOKUP(D1532,'[1]PAP 2024 CORRIENTE'!$A$6:$AU$981,15,FALSE)</f>
        <v>0</v>
      </c>
      <c r="J1532" s="94">
        <f>+VLOOKUP(D1532,'[1]PAP 2024 CORRIENTE'!$A$6:$AU$981,14,FALSE)</f>
        <v>0</v>
      </c>
      <c r="K1532" s="44"/>
      <c r="L1532" s="100"/>
      <c r="M1532" s="101"/>
      <c r="N1532" s="79"/>
      <c r="O1532" s="102"/>
    </row>
    <row r="1533" spans="1:15" s="20" customFormat="1" ht="15" customHeight="1">
      <c r="A1533" s="46"/>
      <c r="B1533" s="45"/>
      <c r="C1533" s="47"/>
      <c r="D1533" s="46"/>
      <c r="E1533" s="97">
        <f>+VLOOKUP(D1533,'[1]PAP 2024 CORRIENTE'!$A$6:$AU$981,7,FALSE)</f>
        <v>0</v>
      </c>
      <c r="F1533" s="97">
        <f>+VLOOKUP(D1533,'[1]PAP 2024 CORRIENTE'!$A$6:$AU$981,9,FALSE)</f>
        <v>0</v>
      </c>
      <c r="G1533" s="97" t="e">
        <f>+VLOOKUP(D1533,POA!$A$3:$AU$103,3,FALSE)</f>
        <v>#N/A</v>
      </c>
      <c r="H1533" s="94">
        <f>+VLOOKUP(D1533,'[1]PAP 2024 CORRIENTE'!$A$6:$AU$981,12,FALSE)</f>
        <v>0</v>
      </c>
      <c r="I1533" s="98">
        <f>+VLOOKUP(D1533,'[1]PAP 2024 CORRIENTE'!$A$6:$AU$981,15,FALSE)</f>
        <v>0</v>
      </c>
      <c r="J1533" s="94">
        <f>+VLOOKUP(D1533,'[1]PAP 2024 CORRIENTE'!$A$6:$AU$981,14,FALSE)</f>
        <v>0</v>
      </c>
      <c r="K1533" s="44"/>
      <c r="L1533" s="100"/>
      <c r="M1533" s="101"/>
      <c r="N1533" s="79"/>
      <c r="O1533" s="102"/>
    </row>
    <row r="1534" spans="1:15" s="20" customFormat="1" ht="15" customHeight="1">
      <c r="A1534" s="46"/>
      <c r="B1534" s="45"/>
      <c r="C1534" s="47"/>
      <c r="D1534" s="46"/>
      <c r="E1534" s="97">
        <f>+VLOOKUP(D1534,'[1]PAP 2024 CORRIENTE'!$A$6:$AU$981,7,FALSE)</f>
        <v>0</v>
      </c>
      <c r="F1534" s="97">
        <f>+VLOOKUP(D1534,'[1]PAP 2024 CORRIENTE'!$A$6:$AU$981,9,FALSE)</f>
        <v>0</v>
      </c>
      <c r="G1534" s="97" t="e">
        <f>+VLOOKUP(D1534,POA!$A$3:$AU$103,3,FALSE)</f>
        <v>#N/A</v>
      </c>
      <c r="H1534" s="94">
        <f>+VLOOKUP(D1534,'[1]PAP 2024 CORRIENTE'!$A$6:$AU$981,12,FALSE)</f>
        <v>0</v>
      </c>
      <c r="I1534" s="98">
        <f>+VLOOKUP(D1534,'[1]PAP 2024 CORRIENTE'!$A$6:$AU$981,15,FALSE)</f>
        <v>0</v>
      </c>
      <c r="J1534" s="94">
        <f>+VLOOKUP(D1534,'[1]PAP 2024 CORRIENTE'!$A$6:$AU$981,14,FALSE)</f>
        <v>0</v>
      </c>
      <c r="K1534" s="44"/>
      <c r="L1534" s="100"/>
      <c r="M1534" s="101"/>
      <c r="N1534" s="79"/>
      <c r="O1534" s="102"/>
    </row>
    <row r="1535" spans="1:15" s="20" customFormat="1" ht="15" customHeight="1">
      <c r="A1535" s="46"/>
      <c r="B1535" s="45"/>
      <c r="C1535" s="47"/>
      <c r="D1535" s="46"/>
      <c r="E1535" s="97">
        <f>+VLOOKUP(D1535,'[1]PAP 2024 CORRIENTE'!$A$6:$AU$981,7,FALSE)</f>
        <v>0</v>
      </c>
      <c r="F1535" s="97">
        <f>+VLOOKUP(D1535,'[1]PAP 2024 CORRIENTE'!$A$6:$AU$981,9,FALSE)</f>
        <v>0</v>
      </c>
      <c r="G1535" s="97" t="e">
        <f>+VLOOKUP(D1535,POA!$A$3:$AU$103,3,FALSE)</f>
        <v>#N/A</v>
      </c>
      <c r="H1535" s="94">
        <f>+VLOOKUP(D1535,'[1]PAP 2024 CORRIENTE'!$A$6:$AU$981,12,FALSE)</f>
        <v>0</v>
      </c>
      <c r="I1535" s="98">
        <f>+VLOOKUP(D1535,'[1]PAP 2024 CORRIENTE'!$A$6:$AU$981,15,FALSE)</f>
        <v>0</v>
      </c>
      <c r="J1535" s="94">
        <f>+VLOOKUP(D1535,'[1]PAP 2024 CORRIENTE'!$A$6:$AU$981,14,FALSE)</f>
        <v>0</v>
      </c>
      <c r="K1535" s="44"/>
      <c r="L1535" s="100"/>
      <c r="M1535" s="101"/>
      <c r="N1535" s="79"/>
      <c r="O1535" s="102"/>
    </row>
    <row r="1536" spans="1:15" s="20" customFormat="1" ht="15" customHeight="1">
      <c r="A1536" s="46"/>
      <c r="B1536" s="45"/>
      <c r="C1536" s="47"/>
      <c r="D1536" s="46"/>
      <c r="E1536" s="97">
        <f>+VLOOKUP(D1536,'[1]PAP 2024 CORRIENTE'!$A$6:$AU$981,7,FALSE)</f>
        <v>0</v>
      </c>
      <c r="F1536" s="97">
        <f>+VLOOKUP(D1536,'[1]PAP 2024 CORRIENTE'!$A$6:$AU$981,9,FALSE)</f>
        <v>0</v>
      </c>
      <c r="G1536" s="97" t="e">
        <f>+VLOOKUP(D1536,POA!$A$3:$AU$103,3,FALSE)</f>
        <v>#N/A</v>
      </c>
      <c r="H1536" s="94">
        <f>+VLOOKUP(D1536,'[1]PAP 2024 CORRIENTE'!$A$6:$AU$981,12,FALSE)</f>
        <v>0</v>
      </c>
      <c r="I1536" s="98">
        <f>+VLOOKUP(D1536,'[1]PAP 2024 CORRIENTE'!$A$6:$AU$981,15,FALSE)</f>
        <v>0</v>
      </c>
      <c r="J1536" s="94">
        <f>+VLOOKUP(D1536,'[1]PAP 2024 CORRIENTE'!$A$6:$AU$981,14,FALSE)</f>
        <v>0</v>
      </c>
      <c r="K1536" s="44"/>
      <c r="L1536" s="100"/>
      <c r="M1536" s="101"/>
      <c r="N1536" s="79"/>
      <c r="O1536" s="102"/>
    </row>
    <row r="1537" spans="1:15" s="20" customFormat="1" ht="15" customHeight="1">
      <c r="A1537" s="46"/>
      <c r="B1537" s="45"/>
      <c r="C1537" s="47"/>
      <c r="D1537" s="46"/>
      <c r="E1537" s="97">
        <f>+VLOOKUP(D1537,'[1]PAP 2024 CORRIENTE'!$A$6:$AU$981,7,FALSE)</f>
        <v>0</v>
      </c>
      <c r="F1537" s="97">
        <f>+VLOOKUP(D1537,'[1]PAP 2024 CORRIENTE'!$A$6:$AU$981,9,FALSE)</f>
        <v>0</v>
      </c>
      <c r="G1537" s="97" t="e">
        <f>+VLOOKUP(D1537,POA!$A$3:$AU$103,3,FALSE)</f>
        <v>#N/A</v>
      </c>
      <c r="H1537" s="94">
        <f>+VLOOKUP(D1537,'[1]PAP 2024 CORRIENTE'!$A$6:$AU$981,12,FALSE)</f>
        <v>0</v>
      </c>
      <c r="I1537" s="98">
        <f>+VLOOKUP(D1537,'[1]PAP 2024 CORRIENTE'!$A$6:$AU$981,15,FALSE)</f>
        <v>0</v>
      </c>
      <c r="J1537" s="94">
        <f>+VLOOKUP(D1537,'[1]PAP 2024 CORRIENTE'!$A$6:$AU$981,14,FALSE)</f>
        <v>0</v>
      </c>
      <c r="K1537" s="44"/>
      <c r="L1537" s="100"/>
      <c r="M1537" s="101"/>
      <c r="N1537" s="79"/>
      <c r="O1537" s="102"/>
    </row>
    <row r="1538" spans="1:15" s="20" customFormat="1" ht="15" customHeight="1">
      <c r="A1538" s="46"/>
      <c r="B1538" s="45"/>
      <c r="C1538" s="47"/>
      <c r="D1538" s="46"/>
      <c r="E1538" s="97">
        <f>+VLOOKUP(D1538,'[1]PAP 2024 CORRIENTE'!$A$6:$AU$981,7,FALSE)</f>
        <v>0</v>
      </c>
      <c r="F1538" s="97">
        <f>+VLOOKUP(D1538,'[1]PAP 2024 CORRIENTE'!$A$6:$AU$981,9,FALSE)</f>
        <v>0</v>
      </c>
      <c r="G1538" s="97" t="e">
        <f>+VLOOKUP(D1538,POA!$A$3:$AU$103,3,FALSE)</f>
        <v>#N/A</v>
      </c>
      <c r="H1538" s="94">
        <f>+VLOOKUP(D1538,'[1]PAP 2024 CORRIENTE'!$A$6:$AU$981,12,FALSE)</f>
        <v>0</v>
      </c>
      <c r="I1538" s="98">
        <f>+VLOOKUP(D1538,'[1]PAP 2024 CORRIENTE'!$A$6:$AU$981,15,FALSE)</f>
        <v>0</v>
      </c>
      <c r="J1538" s="94">
        <f>+VLOOKUP(D1538,'[1]PAP 2024 CORRIENTE'!$A$6:$AU$981,14,FALSE)</f>
        <v>0</v>
      </c>
      <c r="K1538" s="44"/>
      <c r="L1538" s="100"/>
      <c r="M1538" s="101"/>
      <c r="N1538" s="79"/>
      <c r="O1538" s="102"/>
    </row>
    <row r="1539" spans="1:15" s="20" customFormat="1" ht="15" customHeight="1">
      <c r="A1539" s="46"/>
      <c r="B1539" s="45"/>
      <c r="C1539" s="47"/>
      <c r="D1539" s="46"/>
      <c r="E1539" s="97">
        <f>+VLOOKUP(D1539,'[1]PAP 2024 CORRIENTE'!$A$6:$AU$981,7,FALSE)</f>
        <v>0</v>
      </c>
      <c r="F1539" s="97">
        <f>+VLOOKUP(D1539,'[1]PAP 2024 CORRIENTE'!$A$6:$AU$981,9,FALSE)</f>
        <v>0</v>
      </c>
      <c r="G1539" s="97" t="e">
        <f>+VLOOKUP(D1539,POA!$A$3:$AU$103,3,FALSE)</f>
        <v>#N/A</v>
      </c>
      <c r="H1539" s="94">
        <f>+VLOOKUP(D1539,'[1]PAP 2024 CORRIENTE'!$A$6:$AU$981,12,FALSE)</f>
        <v>0</v>
      </c>
      <c r="I1539" s="98">
        <f>+VLOOKUP(D1539,'[1]PAP 2024 CORRIENTE'!$A$6:$AU$981,15,FALSE)</f>
        <v>0</v>
      </c>
      <c r="J1539" s="94">
        <f>+VLOOKUP(D1539,'[1]PAP 2024 CORRIENTE'!$A$6:$AU$981,14,FALSE)</f>
        <v>0</v>
      </c>
      <c r="K1539" s="44"/>
      <c r="L1539" s="100"/>
      <c r="M1539" s="101"/>
      <c r="N1539" s="79"/>
      <c r="O1539" s="102"/>
    </row>
    <row r="1540" spans="1:15" s="20" customFormat="1" ht="15" customHeight="1">
      <c r="A1540" s="46"/>
      <c r="B1540" s="45"/>
      <c r="C1540" s="47"/>
      <c r="D1540" s="46"/>
      <c r="E1540" s="97">
        <f>+VLOOKUP(D1540,'[1]PAP 2024 CORRIENTE'!$A$6:$AU$981,7,FALSE)</f>
        <v>0</v>
      </c>
      <c r="F1540" s="97">
        <f>+VLOOKUP(D1540,'[1]PAP 2024 CORRIENTE'!$A$6:$AU$981,9,FALSE)</f>
        <v>0</v>
      </c>
      <c r="G1540" s="97" t="e">
        <f>+VLOOKUP(D1540,POA!$A$3:$AU$103,3,FALSE)</f>
        <v>#N/A</v>
      </c>
      <c r="H1540" s="94">
        <f>+VLOOKUP(D1540,'[1]PAP 2024 CORRIENTE'!$A$6:$AU$981,12,FALSE)</f>
        <v>0</v>
      </c>
      <c r="I1540" s="98">
        <f>+VLOOKUP(D1540,'[1]PAP 2024 CORRIENTE'!$A$6:$AU$981,15,FALSE)</f>
        <v>0</v>
      </c>
      <c r="J1540" s="94">
        <f>+VLOOKUP(D1540,'[1]PAP 2024 CORRIENTE'!$A$6:$AU$981,14,FALSE)</f>
        <v>0</v>
      </c>
      <c r="K1540" s="44"/>
      <c r="L1540" s="100"/>
      <c r="M1540" s="101"/>
      <c r="N1540" s="79"/>
      <c r="O1540" s="102"/>
    </row>
    <row r="1541" spans="1:15" s="20" customFormat="1" ht="15" customHeight="1">
      <c r="A1541" s="46"/>
      <c r="B1541" s="45"/>
      <c r="C1541" s="47"/>
      <c r="D1541" s="46"/>
      <c r="E1541" s="97">
        <f>+VLOOKUP(D1541,'[1]PAP 2024 CORRIENTE'!$A$6:$AU$981,7,FALSE)</f>
        <v>0</v>
      </c>
      <c r="F1541" s="97">
        <f>+VLOOKUP(D1541,'[1]PAP 2024 CORRIENTE'!$A$6:$AU$981,9,FALSE)</f>
        <v>0</v>
      </c>
      <c r="G1541" s="97" t="e">
        <f>+VLOOKUP(D1541,POA!$A$3:$AU$103,3,FALSE)</f>
        <v>#N/A</v>
      </c>
      <c r="H1541" s="94">
        <f>+VLOOKUP(D1541,'[1]PAP 2024 CORRIENTE'!$A$6:$AU$981,12,FALSE)</f>
        <v>0</v>
      </c>
      <c r="I1541" s="98">
        <f>+VLOOKUP(D1541,'[1]PAP 2024 CORRIENTE'!$A$6:$AU$981,15,FALSE)</f>
        <v>0</v>
      </c>
      <c r="J1541" s="94">
        <f>+VLOOKUP(D1541,'[1]PAP 2024 CORRIENTE'!$A$6:$AU$981,14,FALSE)</f>
        <v>0</v>
      </c>
      <c r="K1541" s="44"/>
      <c r="L1541" s="100"/>
      <c r="M1541" s="101"/>
      <c r="N1541" s="79"/>
      <c r="O1541" s="102"/>
    </row>
    <row r="1542" spans="1:15" s="20" customFormat="1" ht="15" customHeight="1">
      <c r="A1542" s="46"/>
      <c r="B1542" s="45"/>
      <c r="C1542" s="47"/>
      <c r="D1542" s="46"/>
      <c r="E1542" s="97">
        <f>+VLOOKUP(D1542,'[1]PAP 2024 CORRIENTE'!$A$6:$AU$981,7,FALSE)</f>
        <v>0</v>
      </c>
      <c r="F1542" s="97">
        <f>+VLOOKUP(D1542,'[1]PAP 2024 CORRIENTE'!$A$6:$AU$981,9,FALSE)</f>
        <v>0</v>
      </c>
      <c r="G1542" s="97" t="e">
        <f>+VLOOKUP(D1542,POA!$A$3:$AU$103,3,FALSE)</f>
        <v>#N/A</v>
      </c>
      <c r="H1542" s="94">
        <f>+VLOOKUP(D1542,'[1]PAP 2024 CORRIENTE'!$A$6:$AU$981,12,FALSE)</f>
        <v>0</v>
      </c>
      <c r="I1542" s="98">
        <f>+VLOOKUP(D1542,'[1]PAP 2024 CORRIENTE'!$A$6:$AU$981,15,FALSE)</f>
        <v>0</v>
      </c>
      <c r="J1542" s="94">
        <f>+VLOOKUP(D1542,'[1]PAP 2024 CORRIENTE'!$A$6:$AU$981,14,FALSE)</f>
        <v>0</v>
      </c>
      <c r="K1542" s="44"/>
      <c r="L1542" s="100"/>
      <c r="M1542" s="101"/>
      <c r="N1542" s="79"/>
      <c r="O1542" s="102"/>
    </row>
    <row r="1543" spans="1:15" s="20" customFormat="1" ht="15" customHeight="1">
      <c r="A1543" s="46"/>
      <c r="B1543" s="45"/>
      <c r="C1543" s="47"/>
      <c r="D1543" s="46"/>
      <c r="E1543" s="97">
        <f>+VLOOKUP(D1543,'[1]PAP 2024 CORRIENTE'!$A$6:$AU$981,7,FALSE)</f>
        <v>0</v>
      </c>
      <c r="F1543" s="97">
        <f>+VLOOKUP(D1543,'[1]PAP 2024 CORRIENTE'!$A$6:$AU$981,9,FALSE)</f>
        <v>0</v>
      </c>
      <c r="G1543" s="97" t="e">
        <f>+VLOOKUP(D1543,POA!$A$3:$AU$103,3,FALSE)</f>
        <v>#N/A</v>
      </c>
      <c r="H1543" s="94">
        <f>+VLOOKUP(D1543,'[1]PAP 2024 CORRIENTE'!$A$6:$AU$981,12,FALSE)</f>
        <v>0</v>
      </c>
      <c r="I1543" s="98">
        <f>+VLOOKUP(D1543,'[1]PAP 2024 CORRIENTE'!$A$6:$AU$981,15,FALSE)</f>
        <v>0</v>
      </c>
      <c r="J1543" s="94">
        <f>+VLOOKUP(D1543,'[1]PAP 2024 CORRIENTE'!$A$6:$AU$981,14,FALSE)</f>
        <v>0</v>
      </c>
      <c r="K1543" s="44"/>
      <c r="L1543" s="100"/>
      <c r="M1543" s="101"/>
      <c r="N1543" s="79"/>
      <c r="O1543" s="102"/>
    </row>
    <row r="1544" spans="1:15" s="20" customFormat="1" ht="15" customHeight="1">
      <c r="A1544" s="46"/>
      <c r="B1544" s="45"/>
      <c r="C1544" s="47"/>
      <c r="D1544" s="46"/>
      <c r="E1544" s="97">
        <f>+VLOOKUP(D1544,'[1]PAP 2024 CORRIENTE'!$A$6:$AU$981,7,FALSE)</f>
        <v>0</v>
      </c>
      <c r="F1544" s="97">
        <f>+VLOOKUP(D1544,'[1]PAP 2024 CORRIENTE'!$A$6:$AU$981,9,FALSE)</f>
        <v>0</v>
      </c>
      <c r="G1544" s="97" t="e">
        <f>+VLOOKUP(D1544,POA!$A$3:$AU$103,3,FALSE)</f>
        <v>#N/A</v>
      </c>
      <c r="H1544" s="94">
        <f>+VLOOKUP(D1544,'[1]PAP 2024 CORRIENTE'!$A$6:$AU$981,12,FALSE)</f>
        <v>0</v>
      </c>
      <c r="I1544" s="98">
        <f>+VLOOKUP(D1544,'[1]PAP 2024 CORRIENTE'!$A$6:$AU$981,15,FALSE)</f>
        <v>0</v>
      </c>
      <c r="J1544" s="94">
        <f>+VLOOKUP(D1544,'[1]PAP 2024 CORRIENTE'!$A$6:$AU$981,14,FALSE)</f>
        <v>0</v>
      </c>
      <c r="K1544" s="44"/>
      <c r="L1544" s="100"/>
      <c r="M1544" s="101"/>
      <c r="N1544" s="79"/>
      <c r="O1544" s="102"/>
    </row>
    <row r="1545" spans="1:15" s="20" customFormat="1" ht="15" customHeight="1">
      <c r="A1545" s="46"/>
      <c r="B1545" s="45"/>
      <c r="C1545" s="47"/>
      <c r="D1545" s="46"/>
      <c r="E1545" s="97">
        <f>+VLOOKUP(D1545,'[1]PAP 2024 CORRIENTE'!$A$6:$AU$981,7,FALSE)</f>
        <v>0</v>
      </c>
      <c r="F1545" s="97">
        <f>+VLOOKUP(D1545,'[1]PAP 2024 CORRIENTE'!$A$6:$AU$981,9,FALSE)</f>
        <v>0</v>
      </c>
      <c r="G1545" s="97" t="e">
        <f>+VLOOKUP(D1545,POA!$A$3:$AU$103,3,FALSE)</f>
        <v>#N/A</v>
      </c>
      <c r="H1545" s="94">
        <f>+VLOOKUP(D1545,'[1]PAP 2024 CORRIENTE'!$A$6:$AU$981,12,FALSE)</f>
        <v>0</v>
      </c>
      <c r="I1545" s="98">
        <f>+VLOOKUP(D1545,'[1]PAP 2024 CORRIENTE'!$A$6:$AU$981,15,FALSE)</f>
        <v>0</v>
      </c>
      <c r="J1545" s="94">
        <f>+VLOOKUP(D1545,'[1]PAP 2024 CORRIENTE'!$A$6:$AU$981,14,FALSE)</f>
        <v>0</v>
      </c>
      <c r="K1545" s="44"/>
      <c r="L1545" s="100"/>
      <c r="M1545" s="101"/>
      <c r="N1545" s="79"/>
      <c r="O1545" s="102"/>
    </row>
    <row r="1546" spans="1:15" s="20" customFormat="1" ht="15" customHeight="1">
      <c r="A1546" s="46"/>
      <c r="B1546" s="45"/>
      <c r="C1546" s="47"/>
      <c r="D1546" s="46"/>
      <c r="E1546" s="97">
        <f>+VLOOKUP(D1546,'[1]PAP 2024 CORRIENTE'!$A$6:$AU$981,7,FALSE)</f>
        <v>0</v>
      </c>
      <c r="F1546" s="97">
        <f>+VLOOKUP(D1546,'[1]PAP 2024 CORRIENTE'!$A$6:$AU$981,9,FALSE)</f>
        <v>0</v>
      </c>
      <c r="G1546" s="97" t="e">
        <f>+VLOOKUP(D1546,POA!$A$3:$AU$103,3,FALSE)</f>
        <v>#N/A</v>
      </c>
      <c r="H1546" s="94">
        <f>+VLOOKUP(D1546,'[1]PAP 2024 CORRIENTE'!$A$6:$AU$981,12,FALSE)</f>
        <v>0</v>
      </c>
      <c r="I1546" s="98">
        <f>+VLOOKUP(D1546,'[1]PAP 2024 CORRIENTE'!$A$6:$AU$981,15,FALSE)</f>
        <v>0</v>
      </c>
      <c r="J1546" s="94">
        <f>+VLOOKUP(D1546,'[1]PAP 2024 CORRIENTE'!$A$6:$AU$981,14,FALSE)</f>
        <v>0</v>
      </c>
      <c r="K1546" s="44"/>
      <c r="L1546" s="100"/>
      <c r="M1546" s="101"/>
      <c r="N1546" s="79"/>
      <c r="O1546" s="102"/>
    </row>
    <row r="1547" spans="1:15" s="20" customFormat="1" ht="15" customHeight="1">
      <c r="A1547" s="46"/>
      <c r="B1547" s="45"/>
      <c r="C1547" s="47"/>
      <c r="D1547" s="46"/>
      <c r="E1547" s="97">
        <f>+VLOOKUP(D1547,'[1]PAP 2024 CORRIENTE'!$A$6:$AU$981,7,FALSE)</f>
        <v>0</v>
      </c>
      <c r="F1547" s="97">
        <f>+VLOOKUP(D1547,'[1]PAP 2024 CORRIENTE'!$A$6:$AU$981,9,FALSE)</f>
        <v>0</v>
      </c>
      <c r="G1547" s="97" t="e">
        <f>+VLOOKUP(D1547,POA!$A$3:$AU$103,3,FALSE)</f>
        <v>#N/A</v>
      </c>
      <c r="H1547" s="94">
        <f>+VLOOKUP(D1547,'[1]PAP 2024 CORRIENTE'!$A$6:$AU$981,12,FALSE)</f>
        <v>0</v>
      </c>
      <c r="I1547" s="98">
        <f>+VLOOKUP(D1547,'[1]PAP 2024 CORRIENTE'!$A$6:$AU$981,15,FALSE)</f>
        <v>0</v>
      </c>
      <c r="J1547" s="94">
        <f>+VLOOKUP(D1547,'[1]PAP 2024 CORRIENTE'!$A$6:$AU$981,14,FALSE)</f>
        <v>0</v>
      </c>
      <c r="K1547" s="44"/>
      <c r="L1547" s="100"/>
      <c r="M1547" s="101"/>
      <c r="N1547" s="79"/>
      <c r="O1547" s="102"/>
    </row>
    <row r="1548" spans="1:15" s="20" customFormat="1" ht="15" customHeight="1">
      <c r="A1548" s="46"/>
      <c r="B1548" s="45"/>
      <c r="C1548" s="47"/>
      <c r="D1548" s="46"/>
      <c r="E1548" s="97">
        <f>+VLOOKUP(D1548,'[1]PAP 2024 CORRIENTE'!$A$6:$AU$981,7,FALSE)</f>
        <v>0</v>
      </c>
      <c r="F1548" s="97">
        <f>+VLOOKUP(D1548,'[1]PAP 2024 CORRIENTE'!$A$6:$AU$981,9,FALSE)</f>
        <v>0</v>
      </c>
      <c r="G1548" s="97" t="e">
        <f>+VLOOKUP(D1548,POA!$A$3:$AU$103,3,FALSE)</f>
        <v>#N/A</v>
      </c>
      <c r="H1548" s="94">
        <f>+VLOOKUP(D1548,'[1]PAP 2024 CORRIENTE'!$A$6:$AU$981,12,FALSE)</f>
        <v>0</v>
      </c>
      <c r="I1548" s="98">
        <f>+VLOOKUP(D1548,'[1]PAP 2024 CORRIENTE'!$A$6:$AU$981,15,FALSE)</f>
        <v>0</v>
      </c>
      <c r="J1548" s="94">
        <f>+VLOOKUP(D1548,'[1]PAP 2024 CORRIENTE'!$A$6:$AU$981,14,FALSE)</f>
        <v>0</v>
      </c>
      <c r="K1548" s="44"/>
      <c r="L1548" s="100"/>
      <c r="M1548" s="101"/>
      <c r="N1548" s="79"/>
      <c r="O1548" s="102"/>
    </row>
    <row r="1549" spans="1:15" s="20" customFormat="1" ht="15" customHeight="1">
      <c r="A1549" s="46"/>
      <c r="B1549" s="45"/>
      <c r="C1549" s="47"/>
      <c r="D1549" s="46"/>
      <c r="E1549" s="97">
        <f>+VLOOKUP(D1549,'[1]PAP 2024 CORRIENTE'!$A$6:$AU$981,7,FALSE)</f>
        <v>0</v>
      </c>
      <c r="F1549" s="97">
        <f>+VLOOKUP(D1549,'[1]PAP 2024 CORRIENTE'!$A$6:$AU$981,9,FALSE)</f>
        <v>0</v>
      </c>
      <c r="G1549" s="97" t="e">
        <f>+VLOOKUP(D1549,POA!$A$3:$AU$103,3,FALSE)</f>
        <v>#N/A</v>
      </c>
      <c r="H1549" s="94">
        <f>+VLOOKUP(D1549,'[1]PAP 2024 CORRIENTE'!$A$6:$AU$981,12,FALSE)</f>
        <v>0</v>
      </c>
      <c r="I1549" s="98">
        <f>+VLOOKUP(D1549,'[1]PAP 2024 CORRIENTE'!$A$6:$AU$981,15,FALSE)</f>
        <v>0</v>
      </c>
      <c r="J1549" s="94">
        <f>+VLOOKUP(D1549,'[1]PAP 2024 CORRIENTE'!$A$6:$AU$981,14,FALSE)</f>
        <v>0</v>
      </c>
      <c r="K1549" s="44"/>
      <c r="L1549" s="100"/>
      <c r="M1549" s="101"/>
      <c r="N1549" s="79"/>
      <c r="O1549" s="102"/>
    </row>
    <row r="1550" spans="1:15" s="20" customFormat="1" ht="15" customHeight="1">
      <c r="A1550" s="46"/>
      <c r="B1550" s="45"/>
      <c r="C1550" s="47"/>
      <c r="D1550" s="46"/>
      <c r="E1550" s="97">
        <f>+VLOOKUP(D1550,'[1]PAP 2024 CORRIENTE'!$A$6:$AU$981,7,FALSE)</f>
        <v>0</v>
      </c>
      <c r="F1550" s="97">
        <f>+VLOOKUP(D1550,'[1]PAP 2024 CORRIENTE'!$A$6:$AU$981,9,FALSE)</f>
        <v>0</v>
      </c>
      <c r="G1550" s="97" t="e">
        <f>+VLOOKUP(D1550,POA!$A$3:$AU$103,3,FALSE)</f>
        <v>#N/A</v>
      </c>
      <c r="H1550" s="94">
        <f>+VLOOKUP(D1550,'[1]PAP 2024 CORRIENTE'!$A$6:$AU$981,12,FALSE)</f>
        <v>0</v>
      </c>
      <c r="I1550" s="98">
        <f>+VLOOKUP(D1550,'[1]PAP 2024 CORRIENTE'!$A$6:$AU$981,15,FALSE)</f>
        <v>0</v>
      </c>
      <c r="J1550" s="94">
        <f>+VLOOKUP(D1550,'[1]PAP 2024 CORRIENTE'!$A$6:$AU$981,14,FALSE)</f>
        <v>0</v>
      </c>
      <c r="K1550" s="44"/>
      <c r="L1550" s="100"/>
      <c r="M1550" s="101"/>
      <c r="N1550" s="79"/>
      <c r="O1550" s="102"/>
    </row>
    <row r="1551" spans="1:15" s="20" customFormat="1" ht="15" customHeight="1">
      <c r="A1551" s="46"/>
      <c r="B1551" s="45"/>
      <c r="C1551" s="47"/>
      <c r="D1551" s="46"/>
      <c r="E1551" s="97">
        <f>+VLOOKUP(D1551,'[1]PAP 2024 CORRIENTE'!$A$6:$AU$981,7,FALSE)</f>
        <v>0</v>
      </c>
      <c r="F1551" s="97">
        <f>+VLOOKUP(D1551,'[1]PAP 2024 CORRIENTE'!$A$6:$AU$981,9,FALSE)</f>
        <v>0</v>
      </c>
      <c r="G1551" s="97" t="e">
        <f>+VLOOKUP(D1551,POA!$A$3:$AU$103,3,FALSE)</f>
        <v>#N/A</v>
      </c>
      <c r="H1551" s="94">
        <f>+VLOOKUP(D1551,'[1]PAP 2024 CORRIENTE'!$A$6:$AU$981,12,FALSE)</f>
        <v>0</v>
      </c>
      <c r="I1551" s="98">
        <f>+VLOOKUP(D1551,'[1]PAP 2024 CORRIENTE'!$A$6:$AU$981,15,FALSE)</f>
        <v>0</v>
      </c>
      <c r="J1551" s="94">
        <f>+VLOOKUP(D1551,'[1]PAP 2024 CORRIENTE'!$A$6:$AU$981,14,FALSE)</f>
        <v>0</v>
      </c>
      <c r="K1551" s="44"/>
      <c r="L1551" s="100"/>
      <c r="M1551" s="101"/>
      <c r="N1551" s="79"/>
      <c r="O1551" s="102"/>
    </row>
    <row r="1552" spans="1:15" s="20" customFormat="1" ht="15" customHeight="1">
      <c r="A1552" s="46"/>
      <c r="B1552" s="45"/>
      <c r="C1552" s="47"/>
      <c r="D1552" s="46"/>
      <c r="E1552" s="97">
        <f>+VLOOKUP(D1552,'[1]PAP 2024 CORRIENTE'!$A$6:$AU$981,7,FALSE)</f>
        <v>0</v>
      </c>
      <c r="F1552" s="97">
        <f>+VLOOKUP(D1552,'[1]PAP 2024 CORRIENTE'!$A$6:$AU$981,9,FALSE)</f>
        <v>0</v>
      </c>
      <c r="G1552" s="97" t="e">
        <f>+VLOOKUP(D1552,POA!$A$3:$AU$103,3,FALSE)</f>
        <v>#N/A</v>
      </c>
      <c r="H1552" s="94">
        <f>+VLOOKUP(D1552,'[1]PAP 2024 CORRIENTE'!$A$6:$AU$981,12,FALSE)</f>
        <v>0</v>
      </c>
      <c r="I1552" s="98">
        <f>+VLOOKUP(D1552,'[1]PAP 2024 CORRIENTE'!$A$6:$AU$981,15,FALSE)</f>
        <v>0</v>
      </c>
      <c r="J1552" s="94">
        <f>+VLOOKUP(D1552,'[1]PAP 2024 CORRIENTE'!$A$6:$AU$981,14,FALSE)</f>
        <v>0</v>
      </c>
      <c r="K1552" s="44"/>
      <c r="L1552" s="100"/>
      <c r="M1552" s="101"/>
      <c r="N1552" s="79"/>
      <c r="O1552" s="102"/>
    </row>
    <row r="1553" spans="1:15" s="20" customFormat="1" ht="15" customHeight="1">
      <c r="A1553" s="46"/>
      <c r="B1553" s="45"/>
      <c r="C1553" s="47"/>
      <c r="D1553" s="46"/>
      <c r="E1553" s="97">
        <f>+VLOOKUP(D1553,'[1]PAP 2024 CORRIENTE'!$A$6:$AU$981,7,FALSE)</f>
        <v>0</v>
      </c>
      <c r="F1553" s="97">
        <f>+VLOOKUP(D1553,'[1]PAP 2024 CORRIENTE'!$A$6:$AU$981,9,FALSE)</f>
        <v>0</v>
      </c>
      <c r="G1553" s="97" t="e">
        <f>+VLOOKUP(D1553,POA!$A$3:$AU$103,3,FALSE)</f>
        <v>#N/A</v>
      </c>
      <c r="H1553" s="94">
        <f>+VLOOKUP(D1553,'[1]PAP 2024 CORRIENTE'!$A$6:$AU$981,12,FALSE)</f>
        <v>0</v>
      </c>
      <c r="I1553" s="98">
        <f>+VLOOKUP(D1553,'[1]PAP 2024 CORRIENTE'!$A$6:$AU$981,15,FALSE)</f>
        <v>0</v>
      </c>
      <c r="J1553" s="94">
        <f>+VLOOKUP(D1553,'[1]PAP 2024 CORRIENTE'!$A$6:$AU$981,14,FALSE)</f>
        <v>0</v>
      </c>
      <c r="K1553" s="44"/>
      <c r="L1553" s="100"/>
      <c r="M1553" s="101"/>
      <c r="N1553" s="79"/>
      <c r="O1553" s="102"/>
    </row>
    <row r="1554" spans="1:15" s="20" customFormat="1" ht="15" customHeight="1">
      <c r="A1554" s="46"/>
      <c r="B1554" s="45"/>
      <c r="C1554" s="47"/>
      <c r="D1554" s="46"/>
      <c r="E1554" s="97">
        <f>+VLOOKUP(D1554,'[1]PAP 2024 CORRIENTE'!$A$6:$AU$981,7,FALSE)</f>
        <v>0</v>
      </c>
      <c r="F1554" s="97">
        <f>+VLOOKUP(D1554,'[1]PAP 2024 CORRIENTE'!$A$6:$AU$981,9,FALSE)</f>
        <v>0</v>
      </c>
      <c r="G1554" s="97" t="e">
        <f>+VLOOKUP(D1554,POA!$A$3:$AU$103,3,FALSE)</f>
        <v>#N/A</v>
      </c>
      <c r="H1554" s="94">
        <f>+VLOOKUP(D1554,'[1]PAP 2024 CORRIENTE'!$A$6:$AU$981,12,FALSE)</f>
        <v>0</v>
      </c>
      <c r="I1554" s="98">
        <f>+VLOOKUP(D1554,'[1]PAP 2024 CORRIENTE'!$A$6:$AU$981,15,FALSE)</f>
        <v>0</v>
      </c>
      <c r="J1554" s="94">
        <f>+VLOOKUP(D1554,'[1]PAP 2024 CORRIENTE'!$A$6:$AU$981,14,FALSE)</f>
        <v>0</v>
      </c>
      <c r="K1554" s="44"/>
      <c r="L1554" s="100"/>
      <c r="M1554" s="101"/>
      <c r="N1554" s="79"/>
      <c r="O1554" s="102"/>
    </row>
    <row r="1555" spans="1:15" s="20" customFormat="1" ht="15" customHeight="1">
      <c r="A1555" s="46"/>
      <c r="B1555" s="45"/>
      <c r="C1555" s="47"/>
      <c r="D1555" s="48"/>
      <c r="E1555" s="97">
        <f>+VLOOKUP(D1555,'[1]PAP 2024 CORRIENTE'!$A$6:$AU$981,7,FALSE)</f>
        <v>0</v>
      </c>
      <c r="F1555" s="97">
        <f>+VLOOKUP(D1555,'[1]PAP 2024 CORRIENTE'!$A$6:$AU$981,9,FALSE)</f>
        <v>0</v>
      </c>
      <c r="G1555" s="97" t="e">
        <f>+VLOOKUP(D1555,POA!$A$3:$AU$103,3,FALSE)</f>
        <v>#N/A</v>
      </c>
      <c r="H1555" s="94">
        <f>+VLOOKUP(D1555,'[1]PAP 2024 CORRIENTE'!$A$6:$AU$981,12,FALSE)</f>
        <v>0</v>
      </c>
      <c r="I1555" s="98">
        <f>+VLOOKUP(D1555,'[1]PAP 2024 CORRIENTE'!$A$6:$AU$981,15,FALSE)</f>
        <v>0</v>
      </c>
      <c r="J1555" s="94">
        <f>+VLOOKUP(D1555,'[1]PAP 2024 CORRIENTE'!$A$6:$AU$981,14,FALSE)</f>
        <v>0</v>
      </c>
      <c r="K1555" s="44"/>
      <c r="L1555" s="100"/>
      <c r="M1555" s="101"/>
      <c r="N1555" s="79"/>
      <c r="O1555" s="102"/>
    </row>
    <row r="1556" spans="1:15" s="20" customFormat="1" ht="15" customHeight="1">
      <c r="A1556" s="46"/>
      <c r="B1556" s="45"/>
      <c r="C1556" s="47"/>
      <c r="D1556" s="48"/>
      <c r="E1556" s="97">
        <f>+VLOOKUP(D1556,'[1]PAP 2024 CORRIENTE'!$A$6:$AU$981,7,FALSE)</f>
        <v>0</v>
      </c>
      <c r="F1556" s="97">
        <f>+VLOOKUP(D1556,'[1]PAP 2024 CORRIENTE'!$A$6:$AU$981,9,FALSE)</f>
        <v>0</v>
      </c>
      <c r="G1556" s="97" t="e">
        <f>+VLOOKUP(D1556,POA!$A$3:$AU$103,3,FALSE)</f>
        <v>#N/A</v>
      </c>
      <c r="H1556" s="94">
        <f>+VLOOKUP(D1556,'[1]PAP 2024 CORRIENTE'!$A$6:$AU$981,12,FALSE)</f>
        <v>0</v>
      </c>
      <c r="I1556" s="98">
        <f>+VLOOKUP(D1556,'[1]PAP 2024 CORRIENTE'!$A$6:$AU$981,15,FALSE)</f>
        <v>0</v>
      </c>
      <c r="J1556" s="94">
        <f>+VLOOKUP(D1556,'[1]PAP 2024 CORRIENTE'!$A$6:$AU$981,14,FALSE)</f>
        <v>0</v>
      </c>
      <c r="K1556" s="44"/>
      <c r="L1556" s="100"/>
      <c r="M1556" s="101"/>
      <c r="N1556" s="79"/>
      <c r="O1556" s="102"/>
    </row>
    <row r="1557" spans="1:15" s="20" customFormat="1" ht="15" customHeight="1">
      <c r="A1557" s="46"/>
      <c r="B1557" s="45"/>
      <c r="C1557" s="47"/>
      <c r="D1557" s="46"/>
      <c r="E1557" s="97">
        <f>+VLOOKUP(D1557,'[1]PAP 2024 CORRIENTE'!$A$6:$AU$981,7,FALSE)</f>
        <v>0</v>
      </c>
      <c r="F1557" s="97">
        <f>+VLOOKUP(D1557,'[1]PAP 2024 CORRIENTE'!$A$6:$AU$981,9,FALSE)</f>
        <v>0</v>
      </c>
      <c r="G1557" s="97" t="e">
        <f>+VLOOKUP(D1557,POA!$A$3:$AU$103,3,FALSE)</f>
        <v>#N/A</v>
      </c>
      <c r="H1557" s="94">
        <f>+VLOOKUP(D1557,'[1]PAP 2024 CORRIENTE'!$A$6:$AU$981,12,FALSE)</f>
        <v>0</v>
      </c>
      <c r="I1557" s="98">
        <f>+VLOOKUP(D1557,'[1]PAP 2024 CORRIENTE'!$A$6:$AU$981,15,FALSE)</f>
        <v>0</v>
      </c>
      <c r="J1557" s="94">
        <f>+VLOOKUP(D1557,'[1]PAP 2024 CORRIENTE'!$A$6:$AU$981,14,FALSE)</f>
        <v>0</v>
      </c>
      <c r="K1557" s="44"/>
      <c r="L1557" s="100"/>
      <c r="M1557" s="101"/>
      <c r="N1557" s="79"/>
      <c r="O1557" s="102"/>
    </row>
    <row r="1558" spans="1:15" s="20" customFormat="1" ht="15" customHeight="1">
      <c r="A1558" s="46"/>
      <c r="B1558" s="45"/>
      <c r="C1558" s="47"/>
      <c r="D1558" s="46"/>
      <c r="E1558" s="97">
        <f>+VLOOKUP(D1558,'[1]PAP 2024 CORRIENTE'!$A$6:$AU$981,7,FALSE)</f>
        <v>0</v>
      </c>
      <c r="F1558" s="97">
        <f>+VLOOKUP(D1558,'[1]PAP 2024 CORRIENTE'!$A$6:$AU$981,9,FALSE)</f>
        <v>0</v>
      </c>
      <c r="G1558" s="97" t="e">
        <f>+VLOOKUP(D1558,POA!$A$3:$AU$103,3,FALSE)</f>
        <v>#N/A</v>
      </c>
      <c r="H1558" s="94">
        <f>+VLOOKUP(D1558,'[1]PAP 2024 CORRIENTE'!$A$6:$AU$981,12,FALSE)</f>
        <v>0</v>
      </c>
      <c r="I1558" s="98">
        <f>+VLOOKUP(D1558,'[1]PAP 2024 CORRIENTE'!$A$6:$AU$981,15,FALSE)</f>
        <v>0</v>
      </c>
      <c r="J1558" s="94">
        <f>+VLOOKUP(D1558,'[1]PAP 2024 CORRIENTE'!$A$6:$AU$981,14,FALSE)</f>
        <v>0</v>
      </c>
      <c r="K1558" s="44"/>
      <c r="L1558" s="100"/>
      <c r="M1558" s="101"/>
      <c r="N1558" s="79"/>
      <c r="O1558" s="102"/>
    </row>
    <row r="1559" spans="1:15" s="20" customFormat="1" ht="15" customHeight="1">
      <c r="A1559" s="46"/>
      <c r="B1559" s="45"/>
      <c r="C1559" s="47"/>
      <c r="D1559" s="46"/>
      <c r="E1559" s="97">
        <f>+VLOOKUP(D1559,'[1]PAP 2024 CORRIENTE'!$A$6:$AU$981,7,FALSE)</f>
        <v>0</v>
      </c>
      <c r="F1559" s="97">
        <f>+VLOOKUP(D1559,'[1]PAP 2024 CORRIENTE'!$A$6:$AU$981,9,FALSE)</f>
        <v>0</v>
      </c>
      <c r="G1559" s="97" t="e">
        <f>+VLOOKUP(D1559,POA!$A$3:$AU$103,3,FALSE)</f>
        <v>#N/A</v>
      </c>
      <c r="H1559" s="94">
        <f>+VLOOKUP(D1559,'[1]PAP 2024 CORRIENTE'!$A$6:$AU$981,12,FALSE)</f>
        <v>0</v>
      </c>
      <c r="I1559" s="98">
        <f>+VLOOKUP(D1559,'[1]PAP 2024 CORRIENTE'!$A$6:$AU$981,15,FALSE)</f>
        <v>0</v>
      </c>
      <c r="J1559" s="94">
        <f>+VLOOKUP(D1559,'[1]PAP 2024 CORRIENTE'!$A$6:$AU$981,14,FALSE)</f>
        <v>0</v>
      </c>
      <c r="K1559" s="44"/>
      <c r="L1559" s="100"/>
      <c r="M1559" s="101"/>
      <c r="N1559" s="79"/>
      <c r="O1559" s="102"/>
    </row>
    <row r="1560" spans="1:15" s="20" customFormat="1" ht="15" customHeight="1">
      <c r="A1560" s="46"/>
      <c r="B1560" s="45"/>
      <c r="C1560" s="47"/>
      <c r="D1560" s="46"/>
      <c r="E1560" s="97">
        <f>+VLOOKUP(D1560,'[1]PAP 2024 CORRIENTE'!$A$6:$AU$981,7,FALSE)</f>
        <v>0</v>
      </c>
      <c r="F1560" s="97">
        <f>+VLOOKUP(D1560,'[1]PAP 2024 CORRIENTE'!$A$6:$AU$981,9,FALSE)</f>
        <v>0</v>
      </c>
      <c r="G1560" s="97" t="e">
        <f>+VLOOKUP(D1560,POA!$A$3:$AU$103,3,FALSE)</f>
        <v>#N/A</v>
      </c>
      <c r="H1560" s="94">
        <f>+VLOOKUP(D1560,'[1]PAP 2024 CORRIENTE'!$A$6:$AU$981,12,FALSE)</f>
        <v>0</v>
      </c>
      <c r="I1560" s="98">
        <f>+VLOOKUP(D1560,'[1]PAP 2024 CORRIENTE'!$A$6:$AU$981,15,FALSE)</f>
        <v>0</v>
      </c>
      <c r="J1560" s="94">
        <f>+VLOOKUP(D1560,'[1]PAP 2024 CORRIENTE'!$A$6:$AU$981,14,FALSE)</f>
        <v>0</v>
      </c>
      <c r="K1560" s="44"/>
      <c r="L1560" s="100"/>
      <c r="M1560" s="101"/>
      <c r="N1560" s="79"/>
      <c r="O1560" s="102"/>
    </row>
    <row r="1561" spans="1:15" s="20" customFormat="1" ht="15" customHeight="1">
      <c r="A1561" s="46"/>
      <c r="B1561" s="45"/>
      <c r="C1561" s="47"/>
      <c r="D1561" s="46"/>
      <c r="E1561" s="97">
        <f>+VLOOKUP(D1561,'[1]PAP 2024 CORRIENTE'!$A$6:$AU$981,7,FALSE)</f>
        <v>0</v>
      </c>
      <c r="F1561" s="97">
        <f>+VLOOKUP(D1561,'[1]PAP 2024 CORRIENTE'!$A$6:$AU$981,9,FALSE)</f>
        <v>0</v>
      </c>
      <c r="G1561" s="97" t="e">
        <f>+VLOOKUP(D1561,POA!$A$3:$AU$103,3,FALSE)</f>
        <v>#N/A</v>
      </c>
      <c r="H1561" s="94">
        <f>+VLOOKUP(D1561,'[1]PAP 2024 CORRIENTE'!$A$6:$AU$981,12,FALSE)</f>
        <v>0</v>
      </c>
      <c r="I1561" s="98">
        <f>+VLOOKUP(D1561,'[1]PAP 2024 CORRIENTE'!$A$6:$AU$981,15,FALSE)</f>
        <v>0</v>
      </c>
      <c r="J1561" s="94">
        <f>+VLOOKUP(D1561,'[1]PAP 2024 CORRIENTE'!$A$6:$AU$981,14,FALSE)</f>
        <v>0</v>
      </c>
      <c r="K1561" s="44"/>
      <c r="L1561" s="100"/>
      <c r="M1561" s="101"/>
      <c r="N1561" s="79"/>
      <c r="O1561" s="102"/>
    </row>
    <row r="1562" spans="1:15" s="20" customFormat="1" ht="15" customHeight="1">
      <c r="A1562" s="46"/>
      <c r="B1562" s="45"/>
      <c r="C1562" s="47"/>
      <c r="D1562" s="46"/>
      <c r="E1562" s="97">
        <f>+VLOOKUP(D1562,'[1]PAP 2024 CORRIENTE'!$A$6:$AU$981,7,FALSE)</f>
        <v>0</v>
      </c>
      <c r="F1562" s="97">
        <f>+VLOOKUP(D1562,'[1]PAP 2024 CORRIENTE'!$A$6:$AU$981,9,FALSE)</f>
        <v>0</v>
      </c>
      <c r="G1562" s="97" t="e">
        <f>+VLOOKUP(D1562,POA!$A$3:$AU$103,3,FALSE)</f>
        <v>#N/A</v>
      </c>
      <c r="H1562" s="94">
        <f>+VLOOKUP(D1562,'[1]PAP 2024 CORRIENTE'!$A$6:$AU$981,12,FALSE)</f>
        <v>0</v>
      </c>
      <c r="I1562" s="98">
        <f>+VLOOKUP(D1562,'[1]PAP 2024 CORRIENTE'!$A$6:$AU$981,15,FALSE)</f>
        <v>0</v>
      </c>
      <c r="J1562" s="94">
        <f>+VLOOKUP(D1562,'[1]PAP 2024 CORRIENTE'!$A$6:$AU$981,14,FALSE)</f>
        <v>0</v>
      </c>
      <c r="K1562" s="44"/>
      <c r="L1562" s="100"/>
      <c r="M1562" s="101"/>
      <c r="N1562" s="79"/>
      <c r="O1562" s="102"/>
    </row>
    <row r="1563" spans="1:15" s="20" customFormat="1" ht="15" customHeight="1">
      <c r="A1563" s="46"/>
      <c r="B1563" s="45"/>
      <c r="C1563" s="47"/>
      <c r="D1563" s="46"/>
      <c r="E1563" s="97">
        <f>+VLOOKUP(D1563,'[1]PAP 2024 CORRIENTE'!$A$6:$AU$981,7,FALSE)</f>
        <v>0</v>
      </c>
      <c r="F1563" s="97">
        <f>+VLOOKUP(D1563,'[1]PAP 2024 CORRIENTE'!$A$6:$AU$981,9,FALSE)</f>
        <v>0</v>
      </c>
      <c r="G1563" s="97" t="e">
        <f>+VLOOKUP(D1563,POA!$A$3:$AU$103,3,FALSE)</f>
        <v>#N/A</v>
      </c>
      <c r="H1563" s="94">
        <f>+VLOOKUP(D1563,'[1]PAP 2024 CORRIENTE'!$A$6:$AU$981,12,FALSE)</f>
        <v>0</v>
      </c>
      <c r="I1563" s="98">
        <f>+VLOOKUP(D1563,'[1]PAP 2024 CORRIENTE'!$A$6:$AU$981,15,FALSE)</f>
        <v>0</v>
      </c>
      <c r="J1563" s="94">
        <f>+VLOOKUP(D1563,'[1]PAP 2024 CORRIENTE'!$A$6:$AU$981,14,FALSE)</f>
        <v>0</v>
      </c>
      <c r="K1563" s="44"/>
      <c r="L1563" s="100"/>
      <c r="M1563" s="101"/>
      <c r="N1563" s="79"/>
      <c r="O1563" s="102"/>
    </row>
    <row r="1564" spans="1:15" s="20" customFormat="1" ht="15" customHeight="1">
      <c r="A1564" s="46"/>
      <c r="B1564" s="45"/>
      <c r="C1564" s="47"/>
      <c r="D1564" s="46"/>
      <c r="E1564" s="97">
        <f>+VLOOKUP(D1564,'[1]PAP 2024 CORRIENTE'!$A$6:$AU$981,7,FALSE)</f>
        <v>0</v>
      </c>
      <c r="F1564" s="97">
        <f>+VLOOKUP(D1564,'[1]PAP 2024 CORRIENTE'!$A$6:$AU$981,9,FALSE)</f>
        <v>0</v>
      </c>
      <c r="G1564" s="97" t="e">
        <f>+VLOOKUP(D1564,POA!$A$3:$AU$103,3,FALSE)</f>
        <v>#N/A</v>
      </c>
      <c r="H1564" s="94">
        <f>+VLOOKUP(D1564,'[1]PAP 2024 CORRIENTE'!$A$6:$AU$981,12,FALSE)</f>
        <v>0</v>
      </c>
      <c r="I1564" s="98">
        <f>+VLOOKUP(D1564,'[1]PAP 2024 CORRIENTE'!$A$6:$AU$981,15,FALSE)</f>
        <v>0</v>
      </c>
      <c r="J1564" s="94">
        <f>+VLOOKUP(D1564,'[1]PAP 2024 CORRIENTE'!$A$6:$AU$981,14,FALSE)</f>
        <v>0</v>
      </c>
      <c r="K1564" s="44"/>
      <c r="L1564" s="100"/>
      <c r="M1564" s="101"/>
      <c r="N1564" s="79"/>
      <c r="O1564" s="102"/>
    </row>
    <row r="1565" spans="1:15" s="20" customFormat="1" ht="15" customHeight="1">
      <c r="A1565" s="46"/>
      <c r="B1565" s="45"/>
      <c r="C1565" s="47"/>
      <c r="D1565" s="46"/>
      <c r="E1565" s="97">
        <f>+VLOOKUP(D1565,'[1]PAP 2024 CORRIENTE'!$A$6:$AU$981,7,FALSE)</f>
        <v>0</v>
      </c>
      <c r="F1565" s="97">
        <f>+VLOOKUP(D1565,'[1]PAP 2024 CORRIENTE'!$A$6:$AU$981,9,FALSE)</f>
        <v>0</v>
      </c>
      <c r="G1565" s="97" t="e">
        <f>+VLOOKUP(D1565,POA!$A$3:$AU$103,3,FALSE)</f>
        <v>#N/A</v>
      </c>
      <c r="H1565" s="94">
        <f>+VLOOKUP(D1565,'[1]PAP 2024 CORRIENTE'!$A$6:$AU$981,12,FALSE)</f>
        <v>0</v>
      </c>
      <c r="I1565" s="98">
        <f>+VLOOKUP(D1565,'[1]PAP 2024 CORRIENTE'!$A$6:$AU$981,15,FALSE)</f>
        <v>0</v>
      </c>
      <c r="J1565" s="94">
        <f>+VLOOKUP(D1565,'[1]PAP 2024 CORRIENTE'!$A$6:$AU$981,14,FALSE)</f>
        <v>0</v>
      </c>
      <c r="K1565" s="44"/>
      <c r="L1565" s="100"/>
      <c r="M1565" s="101"/>
      <c r="N1565" s="79"/>
      <c r="O1565" s="102"/>
    </row>
    <row r="1566" spans="1:15" s="20" customFormat="1" ht="15" customHeight="1">
      <c r="A1566" s="46"/>
      <c r="B1566" s="45"/>
      <c r="C1566" s="47"/>
      <c r="D1566" s="46"/>
      <c r="E1566" s="97">
        <f>+VLOOKUP(D1566,'[1]PAP 2024 CORRIENTE'!$A$6:$AU$981,7,FALSE)</f>
        <v>0</v>
      </c>
      <c r="F1566" s="97">
        <f>+VLOOKUP(D1566,'[1]PAP 2024 CORRIENTE'!$A$6:$AU$981,9,FALSE)</f>
        <v>0</v>
      </c>
      <c r="G1566" s="97" t="e">
        <f>+VLOOKUP(D1566,POA!$A$3:$AU$103,3,FALSE)</f>
        <v>#N/A</v>
      </c>
      <c r="H1566" s="94">
        <f>+VLOOKUP(D1566,'[1]PAP 2024 CORRIENTE'!$A$6:$AU$981,12,FALSE)</f>
        <v>0</v>
      </c>
      <c r="I1566" s="98">
        <f>+VLOOKUP(D1566,'[1]PAP 2024 CORRIENTE'!$A$6:$AU$981,15,FALSE)</f>
        <v>0</v>
      </c>
      <c r="J1566" s="94">
        <f>+VLOOKUP(D1566,'[1]PAP 2024 CORRIENTE'!$A$6:$AU$981,14,FALSE)</f>
        <v>0</v>
      </c>
      <c r="K1566" s="44"/>
      <c r="L1566" s="100"/>
      <c r="M1566" s="101"/>
      <c r="N1566" s="79"/>
      <c r="O1566" s="102"/>
    </row>
    <row r="1567" spans="1:15" s="20" customFormat="1" ht="15" customHeight="1">
      <c r="A1567" s="46"/>
      <c r="B1567" s="45"/>
      <c r="C1567" s="47"/>
      <c r="D1567" s="46"/>
      <c r="E1567" s="97">
        <f>+VLOOKUP(D1567,'[1]PAP 2024 CORRIENTE'!$A$6:$AU$981,7,FALSE)</f>
        <v>0</v>
      </c>
      <c r="F1567" s="97">
        <f>+VLOOKUP(D1567,'[1]PAP 2024 CORRIENTE'!$A$6:$AU$981,9,FALSE)</f>
        <v>0</v>
      </c>
      <c r="G1567" s="97" t="e">
        <f>+VLOOKUP(D1567,POA!$A$3:$AU$103,3,FALSE)</f>
        <v>#N/A</v>
      </c>
      <c r="H1567" s="94">
        <f>+VLOOKUP(D1567,'[1]PAP 2024 CORRIENTE'!$A$6:$AU$981,12,FALSE)</f>
        <v>0</v>
      </c>
      <c r="I1567" s="98">
        <f>+VLOOKUP(D1567,'[1]PAP 2024 CORRIENTE'!$A$6:$AU$981,15,FALSE)</f>
        <v>0</v>
      </c>
      <c r="J1567" s="94">
        <f>+VLOOKUP(D1567,'[1]PAP 2024 CORRIENTE'!$A$6:$AU$981,14,FALSE)</f>
        <v>0</v>
      </c>
      <c r="K1567" s="44"/>
      <c r="L1567" s="100"/>
      <c r="M1567" s="101"/>
      <c r="N1567" s="79"/>
      <c r="O1567" s="102"/>
    </row>
    <row r="1568" spans="1:15" s="20" customFormat="1" ht="15" customHeight="1">
      <c r="A1568" s="46"/>
      <c r="B1568" s="45"/>
      <c r="C1568" s="47"/>
      <c r="D1568" s="46"/>
      <c r="E1568" s="97">
        <f>+VLOOKUP(D1568,'[1]PAP 2024 CORRIENTE'!$A$6:$AU$981,7,FALSE)</f>
        <v>0</v>
      </c>
      <c r="F1568" s="97">
        <f>+VLOOKUP(D1568,'[1]PAP 2024 CORRIENTE'!$A$6:$AU$981,9,FALSE)</f>
        <v>0</v>
      </c>
      <c r="G1568" s="97" t="e">
        <f>+VLOOKUP(D1568,POA!$A$3:$AU$103,3,FALSE)</f>
        <v>#N/A</v>
      </c>
      <c r="H1568" s="94">
        <f>+VLOOKUP(D1568,'[1]PAP 2024 CORRIENTE'!$A$6:$AU$981,12,FALSE)</f>
        <v>0</v>
      </c>
      <c r="I1568" s="98">
        <f>+VLOOKUP(D1568,'[1]PAP 2024 CORRIENTE'!$A$6:$AU$981,15,FALSE)</f>
        <v>0</v>
      </c>
      <c r="J1568" s="94">
        <f>+VLOOKUP(D1568,'[1]PAP 2024 CORRIENTE'!$A$6:$AU$981,14,FALSE)</f>
        <v>0</v>
      </c>
      <c r="K1568" s="44"/>
      <c r="L1568" s="100"/>
      <c r="M1568" s="101"/>
      <c r="N1568" s="79"/>
      <c r="O1568" s="102"/>
    </row>
    <row r="1569" spans="1:15" s="20" customFormat="1" ht="15" customHeight="1">
      <c r="A1569" s="46"/>
      <c r="B1569" s="45"/>
      <c r="C1569" s="47"/>
      <c r="D1569" s="46"/>
      <c r="E1569" s="97">
        <f>+VLOOKUP(D1569,'[1]PAP 2024 CORRIENTE'!$A$6:$AU$981,7,FALSE)</f>
        <v>0</v>
      </c>
      <c r="F1569" s="97">
        <f>+VLOOKUP(D1569,'[1]PAP 2024 CORRIENTE'!$A$6:$AU$981,9,FALSE)</f>
        <v>0</v>
      </c>
      <c r="G1569" s="97" t="e">
        <f>+VLOOKUP(D1569,POA!$A$3:$AU$103,3,FALSE)</f>
        <v>#N/A</v>
      </c>
      <c r="H1569" s="94">
        <f>+VLOOKUP(D1569,'[1]PAP 2024 CORRIENTE'!$A$6:$AU$981,12,FALSE)</f>
        <v>0</v>
      </c>
      <c r="I1569" s="98">
        <f>+VLOOKUP(D1569,'[1]PAP 2024 CORRIENTE'!$A$6:$AU$981,15,FALSE)</f>
        <v>0</v>
      </c>
      <c r="J1569" s="94">
        <f>+VLOOKUP(D1569,'[1]PAP 2024 CORRIENTE'!$A$6:$AU$981,14,FALSE)</f>
        <v>0</v>
      </c>
      <c r="K1569" s="44"/>
      <c r="L1569" s="100"/>
      <c r="M1569" s="101"/>
      <c r="N1569" s="79"/>
      <c r="O1569" s="102"/>
    </row>
    <row r="1570" spans="1:15" s="20" customFormat="1" ht="15" customHeight="1">
      <c r="A1570" s="46"/>
      <c r="B1570" s="45"/>
      <c r="C1570" s="47"/>
      <c r="D1570" s="46"/>
      <c r="E1570" s="97">
        <f>+VLOOKUP(D1570,'[1]PAP 2024 CORRIENTE'!$A$6:$AU$981,7,FALSE)</f>
        <v>0</v>
      </c>
      <c r="F1570" s="97">
        <f>+VLOOKUP(D1570,'[1]PAP 2024 CORRIENTE'!$A$6:$AU$981,9,FALSE)</f>
        <v>0</v>
      </c>
      <c r="G1570" s="97" t="e">
        <f>+VLOOKUP(D1570,POA!$A$3:$AU$103,3,FALSE)</f>
        <v>#N/A</v>
      </c>
      <c r="H1570" s="94">
        <f>+VLOOKUP(D1570,'[1]PAP 2024 CORRIENTE'!$A$6:$AU$981,12,FALSE)</f>
        <v>0</v>
      </c>
      <c r="I1570" s="98">
        <f>+VLOOKUP(D1570,'[1]PAP 2024 CORRIENTE'!$A$6:$AU$981,15,FALSE)</f>
        <v>0</v>
      </c>
      <c r="J1570" s="94">
        <f>+VLOOKUP(D1570,'[1]PAP 2024 CORRIENTE'!$A$6:$AU$981,14,FALSE)</f>
        <v>0</v>
      </c>
      <c r="K1570" s="44"/>
      <c r="L1570" s="100"/>
      <c r="M1570" s="101"/>
      <c r="N1570" s="79"/>
      <c r="O1570" s="102"/>
    </row>
    <row r="1571" spans="1:15" s="20" customFormat="1" ht="15" customHeight="1">
      <c r="A1571" s="46"/>
      <c r="B1571" s="45"/>
      <c r="C1571" s="47"/>
      <c r="D1571" s="46"/>
      <c r="E1571" s="97">
        <f>+VLOOKUP(D1571,'[1]PAP 2024 CORRIENTE'!$A$6:$AU$981,7,FALSE)</f>
        <v>0</v>
      </c>
      <c r="F1571" s="97">
        <f>+VLOOKUP(D1571,'[1]PAP 2024 CORRIENTE'!$A$6:$AU$981,9,FALSE)</f>
        <v>0</v>
      </c>
      <c r="G1571" s="97" t="e">
        <f>+VLOOKUP(D1571,POA!$A$3:$AU$103,3,FALSE)</f>
        <v>#N/A</v>
      </c>
      <c r="H1571" s="94">
        <f>+VLOOKUP(D1571,'[1]PAP 2024 CORRIENTE'!$A$6:$AU$981,12,FALSE)</f>
        <v>0</v>
      </c>
      <c r="I1571" s="98">
        <f>+VLOOKUP(D1571,'[1]PAP 2024 CORRIENTE'!$A$6:$AU$981,15,FALSE)</f>
        <v>0</v>
      </c>
      <c r="J1571" s="94">
        <f>+VLOOKUP(D1571,'[1]PAP 2024 CORRIENTE'!$A$6:$AU$981,14,FALSE)</f>
        <v>0</v>
      </c>
      <c r="K1571" s="44"/>
      <c r="L1571" s="100"/>
      <c r="M1571" s="101"/>
      <c r="N1571" s="79"/>
      <c r="O1571" s="102"/>
    </row>
    <row r="1572" spans="1:15" s="20" customFormat="1" ht="15" customHeight="1">
      <c r="A1572" s="46"/>
      <c r="B1572" s="45"/>
      <c r="C1572" s="47"/>
      <c r="D1572" s="46"/>
      <c r="E1572" s="97">
        <f>+VLOOKUP(D1572,'[1]PAP 2024 CORRIENTE'!$A$6:$AU$981,7,FALSE)</f>
        <v>0</v>
      </c>
      <c r="F1572" s="97">
        <f>+VLOOKUP(D1572,'[1]PAP 2024 CORRIENTE'!$A$6:$AU$981,9,FALSE)</f>
        <v>0</v>
      </c>
      <c r="G1572" s="97" t="e">
        <f>+VLOOKUP(D1572,POA!$A$3:$AU$103,3,FALSE)</f>
        <v>#N/A</v>
      </c>
      <c r="H1572" s="94">
        <f>+VLOOKUP(D1572,'[1]PAP 2024 CORRIENTE'!$A$6:$AU$981,12,FALSE)</f>
        <v>0</v>
      </c>
      <c r="I1572" s="98">
        <f>+VLOOKUP(D1572,'[1]PAP 2024 CORRIENTE'!$A$6:$AU$981,15,FALSE)</f>
        <v>0</v>
      </c>
      <c r="J1572" s="94">
        <f>+VLOOKUP(D1572,'[1]PAP 2024 CORRIENTE'!$A$6:$AU$981,14,FALSE)</f>
        <v>0</v>
      </c>
      <c r="K1572" s="44"/>
      <c r="L1572" s="100"/>
      <c r="M1572" s="101"/>
      <c r="N1572" s="79"/>
      <c r="O1572" s="102"/>
    </row>
    <row r="1573" spans="1:15" s="20" customFormat="1" ht="15" customHeight="1">
      <c r="A1573" s="46"/>
      <c r="B1573" s="45"/>
      <c r="C1573" s="47"/>
      <c r="D1573" s="46"/>
      <c r="E1573" s="97">
        <f>+VLOOKUP(D1573,'[1]PAP 2024 CORRIENTE'!$A$6:$AU$981,7,FALSE)</f>
        <v>0</v>
      </c>
      <c r="F1573" s="97">
        <f>+VLOOKUP(D1573,'[1]PAP 2024 CORRIENTE'!$A$6:$AU$981,9,FALSE)</f>
        <v>0</v>
      </c>
      <c r="G1573" s="97" t="e">
        <f>+VLOOKUP(D1573,POA!$A$3:$AU$103,3,FALSE)</f>
        <v>#N/A</v>
      </c>
      <c r="H1573" s="94">
        <f>+VLOOKUP(D1573,'[1]PAP 2024 CORRIENTE'!$A$6:$AU$981,12,FALSE)</f>
        <v>0</v>
      </c>
      <c r="I1573" s="98">
        <f>+VLOOKUP(D1573,'[1]PAP 2024 CORRIENTE'!$A$6:$AU$981,15,FALSE)</f>
        <v>0</v>
      </c>
      <c r="J1573" s="94">
        <f>+VLOOKUP(D1573,'[1]PAP 2024 CORRIENTE'!$A$6:$AU$981,14,FALSE)</f>
        <v>0</v>
      </c>
      <c r="K1573" s="44"/>
      <c r="L1573" s="100"/>
      <c r="M1573" s="101"/>
      <c r="N1573" s="79"/>
      <c r="O1573" s="102"/>
    </row>
    <row r="1574" spans="1:15" s="20" customFormat="1" ht="15" customHeight="1">
      <c r="A1574" s="46"/>
      <c r="B1574" s="45"/>
      <c r="C1574" s="47"/>
      <c r="D1574" s="46"/>
      <c r="E1574" s="97">
        <f>+VLOOKUP(D1574,'[1]PAP 2024 CORRIENTE'!$A$6:$AU$981,7,FALSE)</f>
        <v>0</v>
      </c>
      <c r="F1574" s="97">
        <f>+VLOOKUP(D1574,'[1]PAP 2024 CORRIENTE'!$A$6:$AU$981,9,FALSE)</f>
        <v>0</v>
      </c>
      <c r="G1574" s="97" t="e">
        <f>+VLOOKUP(D1574,POA!$A$3:$AU$103,3,FALSE)</f>
        <v>#N/A</v>
      </c>
      <c r="H1574" s="94">
        <f>+VLOOKUP(D1574,'[1]PAP 2024 CORRIENTE'!$A$6:$AU$981,12,FALSE)</f>
        <v>0</v>
      </c>
      <c r="I1574" s="98">
        <f>+VLOOKUP(D1574,'[1]PAP 2024 CORRIENTE'!$A$6:$AU$981,15,FALSE)</f>
        <v>0</v>
      </c>
      <c r="J1574" s="94">
        <f>+VLOOKUP(D1574,'[1]PAP 2024 CORRIENTE'!$A$6:$AU$981,14,FALSE)</f>
        <v>0</v>
      </c>
      <c r="K1574" s="44"/>
      <c r="L1574" s="100"/>
      <c r="M1574" s="101"/>
      <c r="N1574" s="79"/>
      <c r="O1574" s="102"/>
    </row>
    <row r="1575" spans="1:15" s="20" customFormat="1" ht="15" customHeight="1">
      <c r="A1575" s="46"/>
      <c r="B1575" s="45"/>
      <c r="C1575" s="47"/>
      <c r="D1575" s="46"/>
      <c r="E1575" s="97">
        <f>+VLOOKUP(D1575,'[1]PAP 2024 CORRIENTE'!$A$6:$AU$981,7,FALSE)</f>
        <v>0</v>
      </c>
      <c r="F1575" s="97">
        <f>+VLOOKUP(D1575,'[1]PAP 2024 CORRIENTE'!$A$6:$AU$981,9,FALSE)</f>
        <v>0</v>
      </c>
      <c r="G1575" s="97" t="e">
        <f>+VLOOKUP(D1575,POA!$A$3:$AU$103,3,FALSE)</f>
        <v>#N/A</v>
      </c>
      <c r="H1575" s="94">
        <f>+VLOOKUP(D1575,'[1]PAP 2024 CORRIENTE'!$A$6:$AU$981,12,FALSE)</f>
        <v>0</v>
      </c>
      <c r="I1575" s="98">
        <f>+VLOOKUP(D1575,'[1]PAP 2024 CORRIENTE'!$A$6:$AU$981,15,FALSE)</f>
        <v>0</v>
      </c>
      <c r="J1575" s="94">
        <f>+VLOOKUP(D1575,'[1]PAP 2024 CORRIENTE'!$A$6:$AU$981,14,FALSE)</f>
        <v>0</v>
      </c>
      <c r="K1575" s="44"/>
      <c r="L1575" s="100"/>
      <c r="M1575" s="101"/>
      <c r="N1575" s="79"/>
      <c r="O1575" s="102"/>
    </row>
    <row r="1576" spans="1:15" s="20" customFormat="1" ht="15" customHeight="1">
      <c r="A1576" s="46"/>
      <c r="B1576" s="45"/>
      <c r="C1576" s="47"/>
      <c r="D1576" s="46"/>
      <c r="E1576" s="97">
        <f>+VLOOKUP(D1576,'[1]PAP 2024 CORRIENTE'!$A$6:$AU$981,7,FALSE)</f>
        <v>0</v>
      </c>
      <c r="F1576" s="97">
        <f>+VLOOKUP(D1576,'[1]PAP 2024 CORRIENTE'!$A$6:$AU$981,9,FALSE)</f>
        <v>0</v>
      </c>
      <c r="G1576" s="97" t="e">
        <f>+VLOOKUP(D1576,POA!$A$3:$AU$103,3,FALSE)</f>
        <v>#N/A</v>
      </c>
      <c r="H1576" s="94">
        <f>+VLOOKUP(D1576,'[1]PAP 2024 CORRIENTE'!$A$6:$AU$981,12,FALSE)</f>
        <v>0</v>
      </c>
      <c r="I1576" s="98">
        <f>+VLOOKUP(D1576,'[1]PAP 2024 CORRIENTE'!$A$6:$AU$981,15,FALSE)</f>
        <v>0</v>
      </c>
      <c r="J1576" s="94">
        <f>+VLOOKUP(D1576,'[1]PAP 2024 CORRIENTE'!$A$6:$AU$981,14,FALSE)</f>
        <v>0</v>
      </c>
      <c r="K1576" s="44"/>
      <c r="L1576" s="100"/>
      <c r="M1576" s="101"/>
      <c r="N1576" s="79"/>
      <c r="O1576" s="102"/>
    </row>
    <row r="1577" spans="1:15" s="20" customFormat="1" ht="15" customHeight="1">
      <c r="A1577" s="46"/>
      <c r="B1577" s="45"/>
      <c r="C1577" s="47"/>
      <c r="D1577" s="46"/>
      <c r="E1577" s="97">
        <f>+VLOOKUP(D1577,'[1]PAP 2024 CORRIENTE'!$A$6:$AU$981,7,FALSE)</f>
        <v>0</v>
      </c>
      <c r="F1577" s="97">
        <f>+VLOOKUP(D1577,'[1]PAP 2024 CORRIENTE'!$A$6:$AU$981,9,FALSE)</f>
        <v>0</v>
      </c>
      <c r="G1577" s="97" t="e">
        <f>+VLOOKUP(D1577,POA!$A$3:$AU$103,3,FALSE)</f>
        <v>#N/A</v>
      </c>
      <c r="H1577" s="94">
        <f>+VLOOKUP(D1577,'[1]PAP 2024 CORRIENTE'!$A$6:$AU$981,12,FALSE)</f>
        <v>0</v>
      </c>
      <c r="I1577" s="98">
        <f>+VLOOKUP(D1577,'[1]PAP 2024 CORRIENTE'!$A$6:$AU$981,15,FALSE)</f>
        <v>0</v>
      </c>
      <c r="J1577" s="94">
        <f>+VLOOKUP(D1577,'[1]PAP 2024 CORRIENTE'!$A$6:$AU$981,14,FALSE)</f>
        <v>0</v>
      </c>
      <c r="K1577" s="44"/>
      <c r="L1577" s="100"/>
      <c r="M1577" s="101"/>
      <c r="N1577" s="79"/>
      <c r="O1577" s="102"/>
    </row>
    <row r="1578" spans="1:15" s="20" customFormat="1" ht="15" customHeight="1">
      <c r="A1578" s="46"/>
      <c r="B1578" s="45"/>
      <c r="C1578" s="47"/>
      <c r="D1578" s="46"/>
      <c r="E1578" s="97">
        <f>+VLOOKUP(D1578,'[1]PAP 2024 CORRIENTE'!$A$6:$AU$981,7,FALSE)</f>
        <v>0</v>
      </c>
      <c r="F1578" s="97">
        <f>+VLOOKUP(D1578,'[1]PAP 2024 CORRIENTE'!$A$6:$AU$981,9,FALSE)</f>
        <v>0</v>
      </c>
      <c r="G1578" s="97" t="e">
        <f>+VLOOKUP(D1578,POA!$A$3:$AU$103,3,FALSE)</f>
        <v>#N/A</v>
      </c>
      <c r="H1578" s="94">
        <f>+VLOOKUP(D1578,'[1]PAP 2024 CORRIENTE'!$A$6:$AU$981,12,FALSE)</f>
        <v>0</v>
      </c>
      <c r="I1578" s="98">
        <f>+VLOOKUP(D1578,'[1]PAP 2024 CORRIENTE'!$A$6:$AU$981,15,FALSE)</f>
        <v>0</v>
      </c>
      <c r="J1578" s="94">
        <f>+VLOOKUP(D1578,'[1]PAP 2024 CORRIENTE'!$A$6:$AU$981,14,FALSE)</f>
        <v>0</v>
      </c>
      <c r="K1578" s="44"/>
      <c r="L1578" s="100"/>
      <c r="M1578" s="101"/>
      <c r="N1578" s="79"/>
      <c r="O1578" s="102"/>
    </row>
    <row r="1579" spans="1:15" s="20" customFormat="1" ht="15" customHeight="1">
      <c r="A1579" s="46"/>
      <c r="B1579" s="45"/>
      <c r="C1579" s="47"/>
      <c r="D1579" s="46"/>
      <c r="E1579" s="97">
        <f>+VLOOKUP(D1579,'[1]PAP 2024 CORRIENTE'!$A$6:$AU$981,7,FALSE)</f>
        <v>0</v>
      </c>
      <c r="F1579" s="97">
        <f>+VLOOKUP(D1579,'[1]PAP 2024 CORRIENTE'!$A$6:$AU$981,9,FALSE)</f>
        <v>0</v>
      </c>
      <c r="G1579" s="97" t="e">
        <f>+VLOOKUP(D1579,POA!$A$3:$AU$103,3,FALSE)</f>
        <v>#N/A</v>
      </c>
      <c r="H1579" s="94">
        <f>+VLOOKUP(D1579,'[1]PAP 2024 CORRIENTE'!$A$6:$AU$981,12,FALSE)</f>
        <v>0</v>
      </c>
      <c r="I1579" s="98">
        <f>+VLOOKUP(D1579,'[1]PAP 2024 CORRIENTE'!$A$6:$AU$981,15,FALSE)</f>
        <v>0</v>
      </c>
      <c r="J1579" s="94">
        <f>+VLOOKUP(D1579,'[1]PAP 2024 CORRIENTE'!$A$6:$AU$981,14,FALSE)</f>
        <v>0</v>
      </c>
      <c r="K1579" s="44"/>
      <c r="L1579" s="100"/>
      <c r="M1579" s="101"/>
      <c r="N1579" s="79"/>
      <c r="O1579" s="102"/>
    </row>
    <row r="1580" spans="1:15" s="20" customFormat="1" ht="15" customHeight="1">
      <c r="A1580" s="46"/>
      <c r="B1580" s="45"/>
      <c r="C1580" s="47"/>
      <c r="D1580" s="46"/>
      <c r="E1580" s="97">
        <f>+VLOOKUP(D1580,'[1]PAP 2024 CORRIENTE'!$A$6:$AU$981,7,FALSE)</f>
        <v>0</v>
      </c>
      <c r="F1580" s="97">
        <f>+VLOOKUP(D1580,'[1]PAP 2024 CORRIENTE'!$A$6:$AU$981,9,FALSE)</f>
        <v>0</v>
      </c>
      <c r="G1580" s="97" t="e">
        <f>+VLOOKUP(D1580,POA!$A$3:$AU$103,3,FALSE)</f>
        <v>#N/A</v>
      </c>
      <c r="H1580" s="94">
        <f>+VLOOKUP(D1580,'[1]PAP 2024 CORRIENTE'!$A$6:$AU$981,12,FALSE)</f>
        <v>0</v>
      </c>
      <c r="I1580" s="98">
        <f>+VLOOKUP(D1580,'[1]PAP 2024 CORRIENTE'!$A$6:$AU$981,15,FALSE)</f>
        <v>0</v>
      </c>
      <c r="J1580" s="94">
        <f>+VLOOKUP(D1580,'[1]PAP 2024 CORRIENTE'!$A$6:$AU$981,14,FALSE)</f>
        <v>0</v>
      </c>
      <c r="K1580" s="44"/>
      <c r="L1580" s="100"/>
      <c r="M1580" s="101"/>
      <c r="N1580" s="79"/>
      <c r="O1580" s="102"/>
    </row>
    <row r="1581" spans="1:15" s="20" customFormat="1" ht="15" customHeight="1">
      <c r="A1581" s="46"/>
      <c r="B1581" s="45"/>
      <c r="C1581" s="47"/>
      <c r="D1581" s="46"/>
      <c r="E1581" s="97">
        <f>+VLOOKUP(D1581,'[1]PAP 2024 CORRIENTE'!$A$6:$AU$981,7,FALSE)</f>
        <v>0</v>
      </c>
      <c r="F1581" s="97">
        <f>+VLOOKUP(D1581,'[1]PAP 2024 CORRIENTE'!$A$6:$AU$981,9,FALSE)</f>
        <v>0</v>
      </c>
      <c r="G1581" s="97" t="e">
        <f>+VLOOKUP(D1581,POA!$A$3:$AU$103,3,FALSE)</f>
        <v>#N/A</v>
      </c>
      <c r="H1581" s="94">
        <f>+VLOOKUP(D1581,'[1]PAP 2024 CORRIENTE'!$A$6:$AU$981,12,FALSE)</f>
        <v>0</v>
      </c>
      <c r="I1581" s="98">
        <f>+VLOOKUP(D1581,'[1]PAP 2024 CORRIENTE'!$A$6:$AU$981,15,FALSE)</f>
        <v>0</v>
      </c>
      <c r="J1581" s="94">
        <f>+VLOOKUP(D1581,'[1]PAP 2024 CORRIENTE'!$A$6:$AU$981,14,FALSE)</f>
        <v>0</v>
      </c>
      <c r="K1581" s="44"/>
      <c r="L1581" s="100"/>
      <c r="M1581" s="101"/>
      <c r="N1581" s="79"/>
      <c r="O1581" s="102"/>
    </row>
    <row r="1582" spans="1:15" s="20" customFormat="1" ht="15" customHeight="1">
      <c r="A1582" s="46"/>
      <c r="B1582" s="45"/>
      <c r="C1582" s="47"/>
      <c r="D1582" s="46"/>
      <c r="E1582" s="97">
        <f>+VLOOKUP(D1582,'[1]PAP 2024 CORRIENTE'!$A$6:$AU$981,7,FALSE)</f>
        <v>0</v>
      </c>
      <c r="F1582" s="97">
        <f>+VLOOKUP(D1582,'[1]PAP 2024 CORRIENTE'!$A$6:$AU$981,9,FALSE)</f>
        <v>0</v>
      </c>
      <c r="G1582" s="97" t="e">
        <f>+VLOOKUP(D1582,POA!$A$3:$AU$103,3,FALSE)</f>
        <v>#N/A</v>
      </c>
      <c r="H1582" s="94">
        <f>+VLOOKUP(D1582,'[1]PAP 2024 CORRIENTE'!$A$6:$AU$981,12,FALSE)</f>
        <v>0</v>
      </c>
      <c r="I1582" s="98">
        <f>+VLOOKUP(D1582,'[1]PAP 2024 CORRIENTE'!$A$6:$AU$981,15,FALSE)</f>
        <v>0</v>
      </c>
      <c r="J1582" s="94">
        <f>+VLOOKUP(D1582,'[1]PAP 2024 CORRIENTE'!$A$6:$AU$981,14,FALSE)</f>
        <v>0</v>
      </c>
      <c r="K1582" s="44"/>
      <c r="L1582" s="100"/>
      <c r="M1582" s="101"/>
      <c r="N1582" s="79"/>
      <c r="O1582" s="102"/>
    </row>
    <row r="1583" spans="1:15" s="20" customFormat="1" ht="15" customHeight="1">
      <c r="A1583" s="46"/>
      <c r="B1583" s="45"/>
      <c r="C1583" s="47"/>
      <c r="D1583" s="46"/>
      <c r="E1583" s="97">
        <f>+VLOOKUP(D1583,'[1]PAP 2024 CORRIENTE'!$A$6:$AU$981,7,FALSE)</f>
        <v>0</v>
      </c>
      <c r="F1583" s="97">
        <f>+VLOOKUP(D1583,'[1]PAP 2024 CORRIENTE'!$A$6:$AU$981,9,FALSE)</f>
        <v>0</v>
      </c>
      <c r="G1583" s="97" t="e">
        <f>+VLOOKUP(D1583,POA!$A$3:$AU$103,3,FALSE)</f>
        <v>#N/A</v>
      </c>
      <c r="H1583" s="94">
        <f>+VLOOKUP(D1583,'[1]PAP 2024 CORRIENTE'!$A$6:$AU$981,12,FALSE)</f>
        <v>0</v>
      </c>
      <c r="I1583" s="98">
        <f>+VLOOKUP(D1583,'[1]PAP 2024 CORRIENTE'!$A$6:$AU$981,15,FALSE)</f>
        <v>0</v>
      </c>
      <c r="J1583" s="94">
        <f>+VLOOKUP(D1583,'[1]PAP 2024 CORRIENTE'!$A$6:$AU$981,14,FALSE)</f>
        <v>0</v>
      </c>
      <c r="K1583" s="44"/>
      <c r="L1583" s="100"/>
      <c r="M1583" s="101"/>
      <c r="N1583" s="79"/>
      <c r="O1583" s="102"/>
    </row>
    <row r="1584" spans="1:15" s="20" customFormat="1" ht="15" customHeight="1">
      <c r="A1584" s="46"/>
      <c r="B1584" s="45"/>
      <c r="C1584" s="47"/>
      <c r="D1584" s="46"/>
      <c r="E1584" s="97">
        <f>+VLOOKUP(D1584,'[1]PAP 2024 CORRIENTE'!$A$6:$AU$981,7,FALSE)</f>
        <v>0</v>
      </c>
      <c r="F1584" s="97">
        <f>+VLOOKUP(D1584,'[1]PAP 2024 CORRIENTE'!$A$6:$AU$981,9,FALSE)</f>
        <v>0</v>
      </c>
      <c r="G1584" s="97" t="e">
        <f>+VLOOKUP(D1584,POA!$A$3:$AU$103,3,FALSE)</f>
        <v>#N/A</v>
      </c>
      <c r="H1584" s="94">
        <f>+VLOOKUP(D1584,'[1]PAP 2024 CORRIENTE'!$A$6:$AU$981,12,FALSE)</f>
        <v>0</v>
      </c>
      <c r="I1584" s="98">
        <f>+VLOOKUP(D1584,'[1]PAP 2024 CORRIENTE'!$A$6:$AU$981,15,FALSE)</f>
        <v>0</v>
      </c>
      <c r="J1584" s="94">
        <f>+VLOOKUP(D1584,'[1]PAP 2024 CORRIENTE'!$A$6:$AU$981,14,FALSE)</f>
        <v>0</v>
      </c>
      <c r="K1584" s="44"/>
      <c r="L1584" s="100"/>
      <c r="M1584" s="101"/>
      <c r="N1584" s="79"/>
      <c r="O1584" s="102"/>
    </row>
    <row r="1585" spans="1:15" s="20" customFormat="1" ht="15" customHeight="1">
      <c r="A1585" s="46"/>
      <c r="B1585" s="45"/>
      <c r="C1585" s="47"/>
      <c r="D1585" s="46"/>
      <c r="E1585" s="97">
        <f>+VLOOKUP(D1585,'[1]PAP 2024 CORRIENTE'!$A$6:$AU$981,7,FALSE)</f>
        <v>0</v>
      </c>
      <c r="F1585" s="97">
        <f>+VLOOKUP(D1585,'[1]PAP 2024 CORRIENTE'!$A$6:$AU$981,9,FALSE)</f>
        <v>0</v>
      </c>
      <c r="G1585" s="97" t="e">
        <f>+VLOOKUP(D1585,POA!$A$3:$AU$103,3,FALSE)</f>
        <v>#N/A</v>
      </c>
      <c r="H1585" s="94">
        <f>+VLOOKUP(D1585,'[1]PAP 2024 CORRIENTE'!$A$6:$AU$981,12,FALSE)</f>
        <v>0</v>
      </c>
      <c r="I1585" s="98">
        <f>+VLOOKUP(D1585,'[1]PAP 2024 CORRIENTE'!$A$6:$AU$981,15,FALSE)</f>
        <v>0</v>
      </c>
      <c r="J1585" s="94">
        <f>+VLOOKUP(D1585,'[1]PAP 2024 CORRIENTE'!$A$6:$AU$981,14,FALSE)</f>
        <v>0</v>
      </c>
      <c r="K1585" s="44"/>
      <c r="L1585" s="100"/>
      <c r="M1585" s="101"/>
      <c r="N1585" s="79"/>
      <c r="O1585" s="102"/>
    </row>
    <row r="1586" spans="1:15" s="20" customFormat="1" ht="15" customHeight="1">
      <c r="A1586" s="46"/>
      <c r="B1586" s="45"/>
      <c r="C1586" s="47"/>
      <c r="D1586" s="46"/>
      <c r="E1586" s="97">
        <f>+VLOOKUP(D1586,'[1]PAP 2024 CORRIENTE'!$A$6:$AU$981,7,FALSE)</f>
        <v>0</v>
      </c>
      <c r="F1586" s="97">
        <f>+VLOOKUP(D1586,'[1]PAP 2024 CORRIENTE'!$A$6:$AU$981,9,FALSE)</f>
        <v>0</v>
      </c>
      <c r="G1586" s="97" t="e">
        <f>+VLOOKUP(D1586,POA!$A$3:$AU$103,3,FALSE)</f>
        <v>#N/A</v>
      </c>
      <c r="H1586" s="94">
        <f>+VLOOKUP(D1586,'[1]PAP 2024 CORRIENTE'!$A$6:$AU$981,12,FALSE)</f>
        <v>0</v>
      </c>
      <c r="I1586" s="98">
        <f>+VLOOKUP(D1586,'[1]PAP 2024 CORRIENTE'!$A$6:$AU$981,15,FALSE)</f>
        <v>0</v>
      </c>
      <c r="J1586" s="94">
        <f>+VLOOKUP(D1586,'[1]PAP 2024 CORRIENTE'!$A$6:$AU$981,14,FALSE)</f>
        <v>0</v>
      </c>
      <c r="K1586" s="44"/>
      <c r="L1586" s="100"/>
      <c r="M1586" s="101"/>
      <c r="N1586" s="79"/>
      <c r="O1586" s="102"/>
    </row>
    <row r="1587" spans="1:15" s="20" customFormat="1" ht="15" customHeight="1">
      <c r="A1587" s="46"/>
      <c r="B1587" s="45"/>
      <c r="C1587" s="47"/>
      <c r="D1587" s="46"/>
      <c r="E1587" s="97">
        <f>+VLOOKUP(D1587,'[1]PAP 2024 CORRIENTE'!$A$6:$AU$981,7,FALSE)</f>
        <v>0</v>
      </c>
      <c r="F1587" s="97">
        <f>+VLOOKUP(D1587,'[1]PAP 2024 CORRIENTE'!$A$6:$AU$981,9,FALSE)</f>
        <v>0</v>
      </c>
      <c r="G1587" s="97" t="e">
        <f>+VLOOKUP(D1587,POA!$A$3:$AU$103,3,FALSE)</f>
        <v>#N/A</v>
      </c>
      <c r="H1587" s="94">
        <f>+VLOOKUP(D1587,'[1]PAP 2024 CORRIENTE'!$A$6:$AU$981,12,FALSE)</f>
        <v>0</v>
      </c>
      <c r="I1587" s="98">
        <f>+VLOOKUP(D1587,'[1]PAP 2024 CORRIENTE'!$A$6:$AU$981,15,FALSE)</f>
        <v>0</v>
      </c>
      <c r="J1587" s="94">
        <f>+VLOOKUP(D1587,'[1]PAP 2024 CORRIENTE'!$A$6:$AU$981,14,FALSE)</f>
        <v>0</v>
      </c>
      <c r="K1587" s="44"/>
      <c r="L1587" s="100"/>
      <c r="M1587" s="101"/>
      <c r="N1587" s="79"/>
      <c r="O1587" s="102"/>
    </row>
    <row r="1588" spans="1:15" s="20" customFormat="1" ht="15" customHeight="1">
      <c r="A1588" s="46"/>
      <c r="B1588" s="45"/>
      <c r="C1588" s="47"/>
      <c r="D1588" s="46"/>
      <c r="E1588" s="97">
        <f>+VLOOKUP(D1588,'[1]PAP 2024 CORRIENTE'!$A$6:$AU$981,7,FALSE)</f>
        <v>0</v>
      </c>
      <c r="F1588" s="97">
        <f>+VLOOKUP(D1588,'[1]PAP 2024 CORRIENTE'!$A$6:$AU$981,9,FALSE)</f>
        <v>0</v>
      </c>
      <c r="G1588" s="97" t="e">
        <f>+VLOOKUP(D1588,POA!$A$3:$AU$103,3,FALSE)</f>
        <v>#N/A</v>
      </c>
      <c r="H1588" s="94">
        <f>+VLOOKUP(D1588,'[1]PAP 2024 CORRIENTE'!$A$6:$AU$981,12,FALSE)</f>
        <v>0</v>
      </c>
      <c r="I1588" s="98">
        <f>+VLOOKUP(D1588,'[1]PAP 2024 CORRIENTE'!$A$6:$AU$981,15,FALSE)</f>
        <v>0</v>
      </c>
      <c r="J1588" s="94">
        <f>+VLOOKUP(D1588,'[1]PAP 2024 CORRIENTE'!$A$6:$AU$981,14,FALSE)</f>
        <v>0</v>
      </c>
      <c r="K1588" s="44"/>
      <c r="L1588" s="100"/>
      <c r="M1588" s="101"/>
      <c r="N1588" s="79"/>
      <c r="O1588" s="102"/>
    </row>
    <row r="1589" spans="1:15" s="20" customFormat="1" ht="15" customHeight="1">
      <c r="A1589" s="46"/>
      <c r="B1589" s="45"/>
      <c r="C1589" s="47"/>
      <c r="D1589" s="46"/>
      <c r="E1589" s="97">
        <f>+VLOOKUP(D1589,'[1]PAP 2024 CORRIENTE'!$A$6:$AU$981,7,FALSE)</f>
        <v>0</v>
      </c>
      <c r="F1589" s="97">
        <f>+VLOOKUP(D1589,'[1]PAP 2024 CORRIENTE'!$A$6:$AU$981,9,FALSE)</f>
        <v>0</v>
      </c>
      <c r="G1589" s="97" t="e">
        <f>+VLOOKUP(D1589,POA!$A$3:$AU$103,3,FALSE)</f>
        <v>#N/A</v>
      </c>
      <c r="H1589" s="94">
        <f>+VLOOKUP(D1589,'[1]PAP 2024 CORRIENTE'!$A$6:$AU$981,12,FALSE)</f>
        <v>0</v>
      </c>
      <c r="I1589" s="98">
        <f>+VLOOKUP(D1589,'[1]PAP 2024 CORRIENTE'!$A$6:$AU$981,15,FALSE)</f>
        <v>0</v>
      </c>
      <c r="J1589" s="94">
        <f>+VLOOKUP(D1589,'[1]PAP 2024 CORRIENTE'!$A$6:$AU$981,14,FALSE)</f>
        <v>0</v>
      </c>
      <c r="K1589" s="44"/>
      <c r="L1589" s="100"/>
      <c r="M1589" s="101"/>
      <c r="N1589" s="79"/>
      <c r="O1589" s="102"/>
    </row>
    <row r="1590" spans="1:15" s="20" customFormat="1" ht="15" customHeight="1">
      <c r="A1590" s="46"/>
      <c r="B1590" s="45"/>
      <c r="C1590" s="47"/>
      <c r="D1590" s="46"/>
      <c r="E1590" s="97">
        <f>+VLOOKUP(D1590,'[1]PAP 2024 CORRIENTE'!$A$6:$AU$981,7,FALSE)</f>
        <v>0</v>
      </c>
      <c r="F1590" s="97">
        <f>+VLOOKUP(D1590,'[1]PAP 2024 CORRIENTE'!$A$6:$AU$981,9,FALSE)</f>
        <v>0</v>
      </c>
      <c r="G1590" s="97" t="e">
        <f>+VLOOKUP(D1590,POA!$A$3:$AU$103,3,FALSE)</f>
        <v>#N/A</v>
      </c>
      <c r="H1590" s="94">
        <f>+VLOOKUP(D1590,'[1]PAP 2024 CORRIENTE'!$A$6:$AU$981,12,FALSE)</f>
        <v>0</v>
      </c>
      <c r="I1590" s="98">
        <f>+VLOOKUP(D1590,'[1]PAP 2024 CORRIENTE'!$A$6:$AU$981,15,FALSE)</f>
        <v>0</v>
      </c>
      <c r="J1590" s="94">
        <f>+VLOOKUP(D1590,'[1]PAP 2024 CORRIENTE'!$A$6:$AU$981,14,FALSE)</f>
        <v>0</v>
      </c>
      <c r="K1590" s="44"/>
      <c r="L1590" s="100"/>
      <c r="M1590" s="101"/>
      <c r="N1590" s="79"/>
      <c r="O1590" s="102"/>
    </row>
    <row r="1591" spans="1:15" s="20" customFormat="1" ht="15" customHeight="1">
      <c r="A1591" s="46"/>
      <c r="B1591" s="45"/>
      <c r="C1591" s="47"/>
      <c r="D1591" s="46"/>
      <c r="E1591" s="97">
        <f>+VLOOKUP(D1591,'[1]PAP 2024 CORRIENTE'!$A$6:$AU$981,7,FALSE)</f>
        <v>0</v>
      </c>
      <c r="F1591" s="97">
        <f>+VLOOKUP(D1591,'[1]PAP 2024 CORRIENTE'!$A$6:$AU$981,9,FALSE)</f>
        <v>0</v>
      </c>
      <c r="G1591" s="97" t="e">
        <f>+VLOOKUP(D1591,POA!$A$3:$AU$103,3,FALSE)</f>
        <v>#N/A</v>
      </c>
      <c r="H1591" s="94">
        <f>+VLOOKUP(D1591,'[1]PAP 2024 CORRIENTE'!$A$6:$AU$981,12,FALSE)</f>
        <v>0</v>
      </c>
      <c r="I1591" s="98">
        <f>+VLOOKUP(D1591,'[1]PAP 2024 CORRIENTE'!$A$6:$AU$981,15,FALSE)</f>
        <v>0</v>
      </c>
      <c r="J1591" s="94">
        <f>+VLOOKUP(D1591,'[1]PAP 2024 CORRIENTE'!$A$6:$AU$981,14,FALSE)</f>
        <v>0</v>
      </c>
      <c r="K1591" s="44"/>
      <c r="L1591" s="100"/>
      <c r="M1591" s="101"/>
      <c r="N1591" s="79"/>
      <c r="O1591" s="102"/>
    </row>
    <row r="1592" spans="1:15" s="20" customFormat="1" ht="15" customHeight="1">
      <c r="A1592" s="46"/>
      <c r="B1592" s="45"/>
      <c r="C1592" s="47"/>
      <c r="D1592" s="46"/>
      <c r="E1592" s="97">
        <f>+VLOOKUP(D1592,'[1]PAP 2024 CORRIENTE'!$A$6:$AU$981,7,FALSE)</f>
        <v>0</v>
      </c>
      <c r="F1592" s="97">
        <f>+VLOOKUP(D1592,'[1]PAP 2024 CORRIENTE'!$A$6:$AU$981,9,FALSE)</f>
        <v>0</v>
      </c>
      <c r="G1592" s="97" t="e">
        <f>+VLOOKUP(D1592,POA!$A$3:$AU$103,3,FALSE)</f>
        <v>#N/A</v>
      </c>
      <c r="H1592" s="94">
        <f>+VLOOKUP(D1592,'[1]PAP 2024 CORRIENTE'!$A$6:$AU$981,12,FALSE)</f>
        <v>0</v>
      </c>
      <c r="I1592" s="98">
        <f>+VLOOKUP(D1592,'[1]PAP 2024 CORRIENTE'!$A$6:$AU$981,15,FALSE)</f>
        <v>0</v>
      </c>
      <c r="J1592" s="94">
        <f>+VLOOKUP(D1592,'[1]PAP 2024 CORRIENTE'!$A$6:$AU$981,14,FALSE)</f>
        <v>0</v>
      </c>
      <c r="K1592" s="44"/>
      <c r="L1592" s="100"/>
      <c r="M1592" s="101"/>
      <c r="N1592" s="79"/>
      <c r="O1592" s="102"/>
    </row>
    <row r="1593" spans="1:15" s="20" customFormat="1" ht="15" customHeight="1">
      <c r="A1593" s="46"/>
      <c r="B1593" s="45"/>
      <c r="C1593" s="47"/>
      <c r="D1593" s="46"/>
      <c r="E1593" s="97">
        <f>+VLOOKUP(D1593,'[1]PAP 2024 CORRIENTE'!$A$6:$AU$981,7,FALSE)</f>
        <v>0</v>
      </c>
      <c r="F1593" s="97">
        <f>+VLOOKUP(D1593,'[1]PAP 2024 CORRIENTE'!$A$6:$AU$981,9,FALSE)</f>
        <v>0</v>
      </c>
      <c r="G1593" s="97" t="e">
        <f>+VLOOKUP(D1593,POA!$A$3:$AU$103,3,FALSE)</f>
        <v>#N/A</v>
      </c>
      <c r="H1593" s="94">
        <f>+VLOOKUP(D1593,'[1]PAP 2024 CORRIENTE'!$A$6:$AU$981,12,FALSE)</f>
        <v>0</v>
      </c>
      <c r="I1593" s="98">
        <f>+VLOOKUP(D1593,'[1]PAP 2024 CORRIENTE'!$A$6:$AU$981,15,FALSE)</f>
        <v>0</v>
      </c>
      <c r="J1593" s="94">
        <f>+VLOOKUP(D1593,'[1]PAP 2024 CORRIENTE'!$A$6:$AU$981,14,FALSE)</f>
        <v>0</v>
      </c>
      <c r="K1593" s="44"/>
      <c r="L1593" s="100"/>
      <c r="M1593" s="101"/>
      <c r="N1593" s="79"/>
      <c r="O1593" s="102"/>
    </row>
    <row r="1594" spans="1:15" s="20" customFormat="1" ht="15" customHeight="1">
      <c r="A1594" s="46"/>
      <c r="B1594" s="45"/>
      <c r="C1594" s="47"/>
      <c r="D1594" s="46"/>
      <c r="E1594" s="97">
        <f>+VLOOKUP(D1594,'[1]PAP 2024 CORRIENTE'!$A$6:$AU$981,7,FALSE)</f>
        <v>0</v>
      </c>
      <c r="F1594" s="97">
        <f>+VLOOKUP(D1594,'[1]PAP 2024 CORRIENTE'!$A$6:$AU$981,9,FALSE)</f>
        <v>0</v>
      </c>
      <c r="G1594" s="97" t="e">
        <f>+VLOOKUP(D1594,POA!$A$3:$AU$103,3,FALSE)</f>
        <v>#N/A</v>
      </c>
      <c r="H1594" s="94">
        <f>+VLOOKUP(D1594,'[1]PAP 2024 CORRIENTE'!$A$6:$AU$981,12,FALSE)</f>
        <v>0</v>
      </c>
      <c r="I1594" s="98">
        <f>+VLOOKUP(D1594,'[1]PAP 2024 CORRIENTE'!$A$6:$AU$981,15,FALSE)</f>
        <v>0</v>
      </c>
      <c r="J1594" s="94">
        <f>+VLOOKUP(D1594,'[1]PAP 2024 CORRIENTE'!$A$6:$AU$981,14,FALSE)</f>
        <v>0</v>
      </c>
      <c r="K1594" s="44"/>
      <c r="L1594" s="100"/>
      <c r="M1594" s="101"/>
      <c r="N1594" s="79"/>
      <c r="O1594" s="102"/>
    </row>
    <row r="1595" spans="1:15" s="20" customFormat="1" ht="15" customHeight="1">
      <c r="A1595" s="46"/>
      <c r="B1595" s="45"/>
      <c r="C1595" s="47"/>
      <c r="D1595" s="46"/>
      <c r="E1595" s="97">
        <f>+VLOOKUP(D1595,'[1]PAP 2024 CORRIENTE'!$A$6:$AU$981,7,FALSE)</f>
        <v>0</v>
      </c>
      <c r="F1595" s="97">
        <f>+VLOOKUP(D1595,'[1]PAP 2024 CORRIENTE'!$A$6:$AU$981,9,FALSE)</f>
        <v>0</v>
      </c>
      <c r="G1595" s="97" t="e">
        <f>+VLOOKUP(D1595,POA!$A$3:$AU$103,3,FALSE)</f>
        <v>#N/A</v>
      </c>
      <c r="H1595" s="94">
        <f>+VLOOKUP(D1595,'[1]PAP 2024 CORRIENTE'!$A$6:$AU$981,12,FALSE)</f>
        <v>0</v>
      </c>
      <c r="I1595" s="98">
        <f>+VLOOKUP(D1595,'[1]PAP 2024 CORRIENTE'!$A$6:$AU$981,15,FALSE)</f>
        <v>0</v>
      </c>
      <c r="J1595" s="94">
        <f>+VLOOKUP(D1595,'[1]PAP 2024 CORRIENTE'!$A$6:$AU$981,14,FALSE)</f>
        <v>0</v>
      </c>
      <c r="K1595" s="44"/>
      <c r="L1595" s="100"/>
      <c r="M1595" s="101"/>
      <c r="N1595" s="79"/>
      <c r="O1595" s="102"/>
    </row>
    <row r="1596" spans="1:15" s="20" customFormat="1" ht="15" customHeight="1">
      <c r="A1596" s="46"/>
      <c r="B1596" s="45"/>
      <c r="C1596" s="47"/>
      <c r="D1596" s="46"/>
      <c r="E1596" s="97">
        <f>+VLOOKUP(D1596,'[1]PAP 2024 CORRIENTE'!$A$6:$AU$981,7,FALSE)</f>
        <v>0</v>
      </c>
      <c r="F1596" s="97">
        <f>+VLOOKUP(D1596,'[1]PAP 2024 CORRIENTE'!$A$6:$AU$981,9,FALSE)</f>
        <v>0</v>
      </c>
      <c r="G1596" s="97" t="e">
        <f>+VLOOKUP(D1596,POA!$A$3:$AU$103,3,FALSE)</f>
        <v>#N/A</v>
      </c>
      <c r="H1596" s="94">
        <f>+VLOOKUP(D1596,'[1]PAP 2024 CORRIENTE'!$A$6:$AU$981,12,FALSE)</f>
        <v>0</v>
      </c>
      <c r="I1596" s="98">
        <f>+VLOOKUP(D1596,'[1]PAP 2024 CORRIENTE'!$A$6:$AU$981,15,FALSE)</f>
        <v>0</v>
      </c>
      <c r="J1596" s="94">
        <f>+VLOOKUP(D1596,'[1]PAP 2024 CORRIENTE'!$A$6:$AU$981,14,FALSE)</f>
        <v>0</v>
      </c>
      <c r="K1596" s="44"/>
      <c r="L1596" s="100"/>
      <c r="M1596" s="101"/>
      <c r="N1596" s="79"/>
      <c r="O1596" s="102"/>
    </row>
    <row r="1597" spans="1:15" s="20" customFormat="1" ht="15" customHeight="1">
      <c r="A1597" s="46"/>
      <c r="B1597" s="45"/>
      <c r="C1597" s="47"/>
      <c r="D1597" s="46"/>
      <c r="E1597" s="97">
        <f>+VLOOKUP(D1597,'[1]PAP 2024 CORRIENTE'!$A$6:$AU$981,7,FALSE)</f>
        <v>0</v>
      </c>
      <c r="F1597" s="97">
        <f>+VLOOKUP(D1597,'[1]PAP 2024 CORRIENTE'!$A$6:$AU$981,9,FALSE)</f>
        <v>0</v>
      </c>
      <c r="G1597" s="97" t="e">
        <f>+VLOOKUP(D1597,POA!$A$3:$AU$103,3,FALSE)</f>
        <v>#N/A</v>
      </c>
      <c r="H1597" s="94">
        <f>+VLOOKUP(D1597,'[1]PAP 2024 CORRIENTE'!$A$6:$AU$981,12,FALSE)</f>
        <v>0</v>
      </c>
      <c r="I1597" s="98">
        <f>+VLOOKUP(D1597,'[1]PAP 2024 CORRIENTE'!$A$6:$AU$981,15,FALSE)</f>
        <v>0</v>
      </c>
      <c r="J1597" s="94">
        <f>+VLOOKUP(D1597,'[1]PAP 2024 CORRIENTE'!$A$6:$AU$981,14,FALSE)</f>
        <v>0</v>
      </c>
      <c r="K1597" s="44"/>
      <c r="L1597" s="100"/>
      <c r="M1597" s="101"/>
      <c r="N1597" s="79"/>
      <c r="O1597" s="102"/>
    </row>
    <row r="1598" spans="1:15" s="20" customFormat="1" ht="15" customHeight="1">
      <c r="A1598" s="46"/>
      <c r="B1598" s="45"/>
      <c r="C1598" s="47"/>
      <c r="D1598" s="46"/>
      <c r="E1598" s="97">
        <f>+VLOOKUP(D1598,'[1]PAP 2024 CORRIENTE'!$A$6:$AU$981,7,FALSE)</f>
        <v>0</v>
      </c>
      <c r="F1598" s="97">
        <f>+VLOOKUP(D1598,'[1]PAP 2024 CORRIENTE'!$A$6:$AU$981,9,FALSE)</f>
        <v>0</v>
      </c>
      <c r="G1598" s="97" t="e">
        <f>+VLOOKUP(D1598,POA!$A$3:$AU$103,3,FALSE)</f>
        <v>#N/A</v>
      </c>
      <c r="H1598" s="94">
        <f>+VLOOKUP(D1598,'[1]PAP 2024 CORRIENTE'!$A$6:$AU$981,12,FALSE)</f>
        <v>0</v>
      </c>
      <c r="I1598" s="98">
        <f>+VLOOKUP(D1598,'[1]PAP 2024 CORRIENTE'!$A$6:$AU$981,15,FALSE)</f>
        <v>0</v>
      </c>
      <c r="J1598" s="94">
        <f>+VLOOKUP(D1598,'[1]PAP 2024 CORRIENTE'!$A$6:$AU$981,14,FALSE)</f>
        <v>0</v>
      </c>
      <c r="K1598" s="44"/>
      <c r="L1598" s="100"/>
      <c r="M1598" s="101"/>
      <c r="N1598" s="79"/>
      <c r="O1598" s="102"/>
    </row>
    <row r="1599" spans="1:15" s="20" customFormat="1" ht="15" customHeight="1">
      <c r="A1599" s="46"/>
      <c r="B1599" s="45"/>
      <c r="C1599" s="47"/>
      <c r="D1599" s="46"/>
      <c r="E1599" s="97">
        <f>+VLOOKUP(D1599,'[1]PAP 2024 CORRIENTE'!$A$6:$AU$981,7,FALSE)</f>
        <v>0</v>
      </c>
      <c r="F1599" s="97">
        <f>+VLOOKUP(D1599,'[1]PAP 2024 CORRIENTE'!$A$6:$AU$981,9,FALSE)</f>
        <v>0</v>
      </c>
      <c r="G1599" s="97" t="e">
        <f>+VLOOKUP(D1599,POA!$A$3:$AU$103,3,FALSE)</f>
        <v>#N/A</v>
      </c>
      <c r="H1599" s="94">
        <f>+VLOOKUP(D1599,'[1]PAP 2024 CORRIENTE'!$A$6:$AU$981,12,FALSE)</f>
        <v>0</v>
      </c>
      <c r="I1599" s="98">
        <f>+VLOOKUP(D1599,'[1]PAP 2024 CORRIENTE'!$A$6:$AU$981,15,FALSE)</f>
        <v>0</v>
      </c>
      <c r="J1599" s="94">
        <f>+VLOOKUP(D1599,'[1]PAP 2024 CORRIENTE'!$A$6:$AU$981,14,FALSE)</f>
        <v>0</v>
      </c>
      <c r="K1599" s="44"/>
      <c r="L1599" s="100"/>
      <c r="M1599" s="101"/>
      <c r="N1599" s="79"/>
      <c r="O1599" s="102"/>
    </row>
    <row r="1600" spans="1:15" s="20" customFormat="1" ht="15" customHeight="1">
      <c r="A1600" s="46"/>
      <c r="B1600" s="45"/>
      <c r="C1600" s="47"/>
      <c r="D1600" s="46"/>
      <c r="E1600" s="97">
        <f>+VLOOKUP(D1600,'[1]PAP 2024 CORRIENTE'!$A$6:$AU$981,7,FALSE)</f>
        <v>0</v>
      </c>
      <c r="F1600" s="97">
        <f>+VLOOKUP(D1600,'[1]PAP 2024 CORRIENTE'!$A$6:$AU$981,9,FALSE)</f>
        <v>0</v>
      </c>
      <c r="G1600" s="97" t="e">
        <f>+VLOOKUP(D1600,POA!$A$3:$AU$103,3,FALSE)</f>
        <v>#N/A</v>
      </c>
      <c r="H1600" s="94">
        <f>+VLOOKUP(D1600,'[1]PAP 2024 CORRIENTE'!$A$6:$AU$981,12,FALSE)</f>
        <v>0</v>
      </c>
      <c r="I1600" s="98">
        <f>+VLOOKUP(D1600,'[1]PAP 2024 CORRIENTE'!$A$6:$AU$981,15,FALSE)</f>
        <v>0</v>
      </c>
      <c r="J1600" s="94">
        <f>+VLOOKUP(D1600,'[1]PAP 2024 CORRIENTE'!$A$6:$AU$981,14,FALSE)</f>
        <v>0</v>
      </c>
      <c r="K1600" s="44"/>
      <c r="L1600" s="100"/>
      <c r="M1600" s="101"/>
      <c r="N1600" s="79"/>
      <c r="O1600" s="102"/>
    </row>
    <row r="1601" spans="1:15" s="20" customFormat="1" ht="15" customHeight="1">
      <c r="A1601" s="46"/>
      <c r="B1601" s="45"/>
      <c r="C1601" s="47"/>
      <c r="D1601" s="46"/>
      <c r="E1601" s="97">
        <f>+VLOOKUP(D1601,'[1]PAP 2024 CORRIENTE'!$A$6:$AU$981,7,FALSE)</f>
        <v>0</v>
      </c>
      <c r="F1601" s="97">
        <f>+VLOOKUP(D1601,'[1]PAP 2024 CORRIENTE'!$A$6:$AU$981,9,FALSE)</f>
        <v>0</v>
      </c>
      <c r="G1601" s="97" t="e">
        <f>+VLOOKUP(D1601,POA!$A$3:$AU$103,3,FALSE)</f>
        <v>#N/A</v>
      </c>
      <c r="H1601" s="94">
        <f>+VLOOKUP(D1601,'[1]PAP 2024 CORRIENTE'!$A$6:$AU$981,12,FALSE)</f>
        <v>0</v>
      </c>
      <c r="I1601" s="98">
        <f>+VLOOKUP(D1601,'[1]PAP 2024 CORRIENTE'!$A$6:$AU$981,15,FALSE)</f>
        <v>0</v>
      </c>
      <c r="J1601" s="94">
        <f>+VLOOKUP(D1601,'[1]PAP 2024 CORRIENTE'!$A$6:$AU$981,14,FALSE)</f>
        <v>0</v>
      </c>
      <c r="K1601" s="44"/>
      <c r="L1601" s="100"/>
      <c r="M1601" s="101"/>
      <c r="N1601" s="79"/>
      <c r="O1601" s="102"/>
    </row>
    <row r="1602" spans="1:15" s="20" customFormat="1" ht="15" customHeight="1">
      <c r="A1602" s="46"/>
      <c r="B1602" s="45"/>
      <c r="C1602" s="47"/>
      <c r="D1602" s="46"/>
      <c r="E1602" s="97">
        <f>+VLOOKUP(D1602,'[1]PAP 2024 CORRIENTE'!$A$6:$AU$981,7,FALSE)</f>
        <v>0</v>
      </c>
      <c r="F1602" s="97">
        <f>+VLOOKUP(D1602,'[1]PAP 2024 CORRIENTE'!$A$6:$AU$981,9,FALSE)</f>
        <v>0</v>
      </c>
      <c r="G1602" s="97" t="e">
        <f>+VLOOKUP(D1602,POA!$A$3:$AU$103,3,FALSE)</f>
        <v>#N/A</v>
      </c>
      <c r="H1602" s="94">
        <f>+VLOOKUP(D1602,'[1]PAP 2024 CORRIENTE'!$A$6:$AU$981,12,FALSE)</f>
        <v>0</v>
      </c>
      <c r="I1602" s="98">
        <f>+VLOOKUP(D1602,'[1]PAP 2024 CORRIENTE'!$A$6:$AU$981,15,FALSE)</f>
        <v>0</v>
      </c>
      <c r="J1602" s="94">
        <f>+VLOOKUP(D1602,'[1]PAP 2024 CORRIENTE'!$A$6:$AU$981,14,FALSE)</f>
        <v>0</v>
      </c>
      <c r="K1602" s="44"/>
      <c r="L1602" s="100"/>
      <c r="M1602" s="101"/>
      <c r="N1602" s="79"/>
      <c r="O1602" s="102"/>
    </row>
    <row r="1603" spans="1:15" s="20" customFormat="1" ht="15" customHeight="1">
      <c r="A1603" s="46"/>
      <c r="B1603" s="45"/>
      <c r="C1603" s="47"/>
      <c r="D1603" s="46"/>
      <c r="E1603" s="97">
        <f>+VLOOKUP(D1603,'[1]PAP 2024 CORRIENTE'!$A$6:$AU$981,7,FALSE)</f>
        <v>0</v>
      </c>
      <c r="F1603" s="97">
        <f>+VLOOKUP(D1603,'[1]PAP 2024 CORRIENTE'!$A$6:$AU$981,9,FALSE)</f>
        <v>0</v>
      </c>
      <c r="G1603" s="97" t="e">
        <f>+VLOOKUP(D1603,POA!$A$3:$AU$103,3,FALSE)</f>
        <v>#N/A</v>
      </c>
      <c r="H1603" s="94">
        <f>+VLOOKUP(D1603,'[1]PAP 2024 CORRIENTE'!$A$6:$AU$981,12,FALSE)</f>
        <v>0</v>
      </c>
      <c r="I1603" s="98">
        <f>+VLOOKUP(D1603,'[1]PAP 2024 CORRIENTE'!$A$6:$AU$981,15,FALSE)</f>
        <v>0</v>
      </c>
      <c r="J1603" s="94">
        <f>+VLOOKUP(D1603,'[1]PAP 2024 CORRIENTE'!$A$6:$AU$981,14,FALSE)</f>
        <v>0</v>
      </c>
      <c r="K1603" s="44"/>
      <c r="L1603" s="100"/>
      <c r="M1603" s="101"/>
      <c r="N1603" s="79"/>
      <c r="O1603" s="102"/>
    </row>
    <row r="1604" spans="1:15" s="20" customFormat="1" ht="15" customHeight="1">
      <c r="A1604" s="46"/>
      <c r="B1604" s="45"/>
      <c r="C1604" s="47"/>
      <c r="D1604" s="46"/>
      <c r="E1604" s="97">
        <f>+VLOOKUP(D1604,'[1]PAP 2024 CORRIENTE'!$A$6:$AU$981,7,FALSE)</f>
        <v>0</v>
      </c>
      <c r="F1604" s="97">
        <f>+VLOOKUP(D1604,'[1]PAP 2024 CORRIENTE'!$A$6:$AU$981,9,FALSE)</f>
        <v>0</v>
      </c>
      <c r="G1604" s="97" t="e">
        <f>+VLOOKUP(D1604,POA!$A$3:$AU$103,3,FALSE)</f>
        <v>#N/A</v>
      </c>
      <c r="H1604" s="94">
        <f>+VLOOKUP(D1604,'[1]PAP 2024 CORRIENTE'!$A$6:$AU$981,12,FALSE)</f>
        <v>0</v>
      </c>
      <c r="I1604" s="98">
        <f>+VLOOKUP(D1604,'[1]PAP 2024 CORRIENTE'!$A$6:$AU$981,15,FALSE)</f>
        <v>0</v>
      </c>
      <c r="J1604" s="94">
        <f>+VLOOKUP(D1604,'[1]PAP 2024 CORRIENTE'!$A$6:$AU$981,14,FALSE)</f>
        <v>0</v>
      </c>
      <c r="K1604" s="44"/>
      <c r="L1604" s="100"/>
      <c r="M1604" s="101"/>
      <c r="N1604" s="79"/>
      <c r="O1604" s="102"/>
    </row>
    <row r="1605" spans="1:15" s="20" customFormat="1" ht="15" customHeight="1">
      <c r="A1605" s="46"/>
      <c r="B1605" s="45"/>
      <c r="C1605" s="47"/>
      <c r="D1605" s="46"/>
      <c r="E1605" s="97">
        <f>+VLOOKUP(D1605,'[1]PAP 2024 CORRIENTE'!$A$6:$AU$981,7,FALSE)</f>
        <v>0</v>
      </c>
      <c r="F1605" s="97">
        <f>+VLOOKUP(D1605,'[1]PAP 2024 CORRIENTE'!$A$6:$AU$981,9,FALSE)</f>
        <v>0</v>
      </c>
      <c r="G1605" s="97" t="e">
        <f>+VLOOKUP(D1605,POA!$A$3:$AU$103,3,FALSE)</f>
        <v>#N/A</v>
      </c>
      <c r="H1605" s="94">
        <f>+VLOOKUP(D1605,'[1]PAP 2024 CORRIENTE'!$A$6:$AU$981,12,FALSE)</f>
        <v>0</v>
      </c>
      <c r="I1605" s="98">
        <f>+VLOOKUP(D1605,'[1]PAP 2024 CORRIENTE'!$A$6:$AU$981,15,FALSE)</f>
        <v>0</v>
      </c>
      <c r="J1605" s="94">
        <f>+VLOOKUP(D1605,'[1]PAP 2024 CORRIENTE'!$A$6:$AU$981,14,FALSE)</f>
        <v>0</v>
      </c>
      <c r="K1605" s="44"/>
      <c r="L1605" s="100"/>
      <c r="M1605" s="101"/>
      <c r="N1605" s="79"/>
      <c r="O1605" s="102"/>
    </row>
    <row r="1606" spans="1:15" s="20" customFormat="1" ht="15" customHeight="1">
      <c r="A1606" s="46"/>
      <c r="B1606" s="45"/>
      <c r="C1606" s="47"/>
      <c r="D1606" s="46"/>
      <c r="E1606" s="97">
        <f>+VLOOKUP(D1606,'[1]PAP 2024 CORRIENTE'!$A$6:$AU$981,7,FALSE)</f>
        <v>0</v>
      </c>
      <c r="F1606" s="97">
        <f>+VLOOKUP(D1606,'[1]PAP 2024 CORRIENTE'!$A$6:$AU$981,9,FALSE)</f>
        <v>0</v>
      </c>
      <c r="G1606" s="97" t="e">
        <f>+VLOOKUP(D1606,POA!$A$3:$AU$103,3,FALSE)</f>
        <v>#N/A</v>
      </c>
      <c r="H1606" s="94">
        <f>+VLOOKUP(D1606,'[1]PAP 2024 CORRIENTE'!$A$6:$AU$981,12,FALSE)</f>
        <v>0</v>
      </c>
      <c r="I1606" s="98">
        <f>+VLOOKUP(D1606,'[1]PAP 2024 CORRIENTE'!$A$6:$AU$981,15,FALSE)</f>
        <v>0</v>
      </c>
      <c r="J1606" s="94">
        <f>+VLOOKUP(D1606,'[1]PAP 2024 CORRIENTE'!$A$6:$AU$981,14,FALSE)</f>
        <v>0</v>
      </c>
      <c r="K1606" s="44"/>
      <c r="L1606" s="100"/>
      <c r="M1606" s="101"/>
      <c r="N1606" s="79"/>
      <c r="O1606" s="102"/>
    </row>
    <row r="1607" spans="1:15" s="20" customFormat="1" ht="15" customHeight="1">
      <c r="A1607" s="46"/>
      <c r="B1607" s="45"/>
      <c r="C1607" s="47"/>
      <c r="D1607" s="46"/>
      <c r="E1607" s="97">
        <f>+VLOOKUP(D1607,'[1]PAP 2024 CORRIENTE'!$A$6:$AU$981,7,FALSE)</f>
        <v>0</v>
      </c>
      <c r="F1607" s="97">
        <f>+VLOOKUP(D1607,'[1]PAP 2024 CORRIENTE'!$A$6:$AU$981,9,FALSE)</f>
        <v>0</v>
      </c>
      <c r="G1607" s="97" t="e">
        <f>+VLOOKUP(D1607,POA!$A$3:$AU$103,3,FALSE)</f>
        <v>#N/A</v>
      </c>
      <c r="H1607" s="94">
        <f>+VLOOKUP(D1607,'[1]PAP 2024 CORRIENTE'!$A$6:$AU$981,12,FALSE)</f>
        <v>0</v>
      </c>
      <c r="I1607" s="98">
        <f>+VLOOKUP(D1607,'[1]PAP 2024 CORRIENTE'!$A$6:$AU$981,15,FALSE)</f>
        <v>0</v>
      </c>
      <c r="J1607" s="94">
        <f>+VLOOKUP(D1607,'[1]PAP 2024 CORRIENTE'!$A$6:$AU$981,14,FALSE)</f>
        <v>0</v>
      </c>
      <c r="K1607" s="44"/>
      <c r="L1607" s="100"/>
      <c r="M1607" s="101"/>
      <c r="N1607" s="79"/>
      <c r="O1607" s="102"/>
    </row>
    <row r="1608" spans="1:15" s="20" customFormat="1" ht="15" customHeight="1">
      <c r="A1608" s="46"/>
      <c r="B1608" s="45"/>
      <c r="C1608" s="47"/>
      <c r="D1608" s="46"/>
      <c r="E1608" s="97">
        <f>+VLOOKUP(D1608,'[1]PAP 2024 CORRIENTE'!$A$6:$AU$981,7,FALSE)</f>
        <v>0</v>
      </c>
      <c r="F1608" s="97">
        <f>+VLOOKUP(D1608,'[1]PAP 2024 CORRIENTE'!$A$6:$AU$981,9,FALSE)</f>
        <v>0</v>
      </c>
      <c r="G1608" s="97" t="e">
        <f>+VLOOKUP(D1608,POA!$A$3:$AU$103,3,FALSE)</f>
        <v>#N/A</v>
      </c>
      <c r="H1608" s="94">
        <f>+VLOOKUP(D1608,'[1]PAP 2024 CORRIENTE'!$A$6:$AU$981,12,FALSE)</f>
        <v>0</v>
      </c>
      <c r="I1608" s="98">
        <f>+VLOOKUP(D1608,'[1]PAP 2024 CORRIENTE'!$A$6:$AU$981,15,FALSE)</f>
        <v>0</v>
      </c>
      <c r="J1608" s="94">
        <f>+VLOOKUP(D1608,'[1]PAP 2024 CORRIENTE'!$A$6:$AU$981,14,FALSE)</f>
        <v>0</v>
      </c>
      <c r="K1608" s="44"/>
      <c r="L1608" s="100"/>
      <c r="M1608" s="101"/>
      <c r="N1608" s="79"/>
      <c r="O1608" s="102"/>
    </row>
    <row r="1609" spans="1:15" s="20" customFormat="1" ht="15" customHeight="1">
      <c r="A1609" s="46"/>
      <c r="B1609" s="45"/>
      <c r="C1609" s="47"/>
      <c r="D1609" s="46"/>
      <c r="E1609" s="97">
        <f>+VLOOKUP(D1609,'[1]PAP 2024 CORRIENTE'!$A$6:$AU$981,7,FALSE)</f>
        <v>0</v>
      </c>
      <c r="F1609" s="97">
        <f>+VLOOKUP(D1609,'[1]PAP 2024 CORRIENTE'!$A$6:$AU$981,9,FALSE)</f>
        <v>0</v>
      </c>
      <c r="G1609" s="97" t="e">
        <f>+VLOOKUP(D1609,POA!$A$3:$AU$103,3,FALSE)</f>
        <v>#N/A</v>
      </c>
      <c r="H1609" s="94">
        <f>+VLOOKUP(D1609,'[1]PAP 2024 CORRIENTE'!$A$6:$AU$981,12,FALSE)</f>
        <v>0</v>
      </c>
      <c r="I1609" s="98">
        <f>+VLOOKUP(D1609,'[1]PAP 2024 CORRIENTE'!$A$6:$AU$981,15,FALSE)</f>
        <v>0</v>
      </c>
      <c r="J1609" s="94">
        <f>+VLOOKUP(D1609,'[1]PAP 2024 CORRIENTE'!$A$6:$AU$981,14,FALSE)</f>
        <v>0</v>
      </c>
      <c r="K1609" s="44"/>
      <c r="L1609" s="100"/>
      <c r="M1609" s="101"/>
      <c r="N1609" s="79"/>
      <c r="O1609" s="102"/>
    </row>
    <row r="1610" spans="1:15" s="20" customFormat="1" ht="15" customHeight="1">
      <c r="A1610" s="46"/>
      <c r="B1610" s="45"/>
      <c r="C1610" s="47"/>
      <c r="D1610" s="46"/>
      <c r="E1610" s="97">
        <f>+VLOOKUP(D1610,'[1]PAP 2024 CORRIENTE'!$A$6:$AU$981,7,FALSE)</f>
        <v>0</v>
      </c>
      <c r="F1610" s="97">
        <f>+VLOOKUP(D1610,'[1]PAP 2024 CORRIENTE'!$A$6:$AU$981,9,FALSE)</f>
        <v>0</v>
      </c>
      <c r="G1610" s="97" t="e">
        <f>+VLOOKUP(D1610,POA!$A$3:$AU$103,3,FALSE)</f>
        <v>#N/A</v>
      </c>
      <c r="H1610" s="94">
        <f>+VLOOKUP(D1610,'[1]PAP 2024 CORRIENTE'!$A$6:$AU$981,12,FALSE)</f>
        <v>0</v>
      </c>
      <c r="I1610" s="98">
        <f>+VLOOKUP(D1610,'[1]PAP 2024 CORRIENTE'!$A$6:$AU$981,15,FALSE)</f>
        <v>0</v>
      </c>
      <c r="J1610" s="94">
        <f>+VLOOKUP(D1610,'[1]PAP 2024 CORRIENTE'!$A$6:$AU$981,14,FALSE)</f>
        <v>0</v>
      </c>
      <c r="K1610" s="44"/>
      <c r="L1610" s="100"/>
      <c r="M1610" s="101"/>
      <c r="N1610" s="79"/>
      <c r="O1610" s="102"/>
    </row>
    <row r="1611" spans="1:15" s="20" customFormat="1" ht="15" customHeight="1">
      <c r="A1611" s="46"/>
      <c r="B1611" s="45"/>
      <c r="C1611" s="47"/>
      <c r="D1611" s="46"/>
      <c r="E1611" s="97">
        <f>+VLOOKUP(D1611,'[1]PAP 2024 CORRIENTE'!$A$6:$AU$981,7,FALSE)</f>
        <v>0</v>
      </c>
      <c r="F1611" s="97">
        <f>+VLOOKUP(D1611,'[1]PAP 2024 CORRIENTE'!$A$6:$AU$981,9,FALSE)</f>
        <v>0</v>
      </c>
      <c r="G1611" s="97" t="e">
        <f>+VLOOKUP(D1611,POA!$A$3:$AU$103,3,FALSE)</f>
        <v>#N/A</v>
      </c>
      <c r="H1611" s="94">
        <f>+VLOOKUP(D1611,'[1]PAP 2024 CORRIENTE'!$A$6:$AU$981,12,FALSE)</f>
        <v>0</v>
      </c>
      <c r="I1611" s="98">
        <f>+VLOOKUP(D1611,'[1]PAP 2024 CORRIENTE'!$A$6:$AU$981,15,FALSE)</f>
        <v>0</v>
      </c>
      <c r="J1611" s="94">
        <f>+VLOOKUP(D1611,'[1]PAP 2024 CORRIENTE'!$A$6:$AU$981,14,FALSE)</f>
        <v>0</v>
      </c>
      <c r="K1611" s="44"/>
      <c r="L1611" s="100"/>
      <c r="M1611" s="101"/>
      <c r="N1611" s="79"/>
      <c r="O1611" s="102"/>
    </row>
    <row r="1612" spans="1:15" s="20" customFormat="1" ht="15" customHeight="1">
      <c r="A1612" s="46"/>
      <c r="B1612" s="45"/>
      <c r="C1612" s="47"/>
      <c r="D1612" s="46"/>
      <c r="E1612" s="97">
        <f>+VLOOKUP(D1612,'[1]PAP 2024 CORRIENTE'!$A$6:$AU$981,7,FALSE)</f>
        <v>0</v>
      </c>
      <c r="F1612" s="97">
        <f>+VLOOKUP(D1612,'[1]PAP 2024 CORRIENTE'!$A$6:$AU$981,9,FALSE)</f>
        <v>0</v>
      </c>
      <c r="G1612" s="97" t="e">
        <f>+VLOOKUP(D1612,POA!$A$3:$AU$103,3,FALSE)</f>
        <v>#N/A</v>
      </c>
      <c r="H1612" s="94">
        <f>+VLOOKUP(D1612,'[1]PAP 2024 CORRIENTE'!$A$6:$AU$981,12,FALSE)</f>
        <v>0</v>
      </c>
      <c r="I1612" s="98">
        <f>+VLOOKUP(D1612,'[1]PAP 2024 CORRIENTE'!$A$6:$AU$981,15,FALSE)</f>
        <v>0</v>
      </c>
      <c r="J1612" s="94">
        <f>+VLOOKUP(D1612,'[1]PAP 2024 CORRIENTE'!$A$6:$AU$981,14,FALSE)</f>
        <v>0</v>
      </c>
      <c r="K1612" s="44"/>
      <c r="L1612" s="100"/>
      <c r="M1612" s="101"/>
      <c r="N1612" s="79"/>
      <c r="O1612" s="102"/>
    </row>
    <row r="1613" spans="1:15" s="20" customFormat="1" ht="15" customHeight="1">
      <c r="A1613" s="46"/>
      <c r="B1613" s="45"/>
      <c r="C1613" s="47"/>
      <c r="D1613" s="46"/>
      <c r="E1613" s="97">
        <f>+VLOOKUP(D1613,'[1]PAP 2024 CORRIENTE'!$A$6:$AU$981,7,FALSE)</f>
        <v>0</v>
      </c>
      <c r="F1613" s="97">
        <f>+VLOOKUP(D1613,'[1]PAP 2024 CORRIENTE'!$A$6:$AU$981,9,FALSE)</f>
        <v>0</v>
      </c>
      <c r="G1613" s="97" t="e">
        <f>+VLOOKUP(D1613,POA!$A$3:$AU$103,3,FALSE)</f>
        <v>#N/A</v>
      </c>
      <c r="H1613" s="94">
        <f>+VLOOKUP(D1613,'[1]PAP 2024 CORRIENTE'!$A$6:$AU$981,12,FALSE)</f>
        <v>0</v>
      </c>
      <c r="I1613" s="98">
        <f>+VLOOKUP(D1613,'[1]PAP 2024 CORRIENTE'!$A$6:$AU$981,15,FALSE)</f>
        <v>0</v>
      </c>
      <c r="J1613" s="94">
        <f>+VLOOKUP(D1613,'[1]PAP 2024 CORRIENTE'!$A$6:$AU$981,14,FALSE)</f>
        <v>0</v>
      </c>
      <c r="K1613" s="44"/>
      <c r="L1613" s="100"/>
      <c r="M1613" s="101"/>
      <c r="N1613" s="79"/>
      <c r="O1613" s="102"/>
    </row>
    <row r="1614" spans="1:15" s="20" customFormat="1" ht="15" customHeight="1">
      <c r="A1614" s="46"/>
      <c r="B1614" s="45"/>
      <c r="C1614" s="47"/>
      <c r="D1614" s="46"/>
      <c r="E1614" s="97">
        <f>+VLOOKUP(D1614,'[1]PAP 2024 CORRIENTE'!$A$6:$AU$981,7,FALSE)</f>
        <v>0</v>
      </c>
      <c r="F1614" s="97">
        <f>+VLOOKUP(D1614,'[1]PAP 2024 CORRIENTE'!$A$6:$AU$981,9,FALSE)</f>
        <v>0</v>
      </c>
      <c r="G1614" s="97" t="e">
        <f>+VLOOKUP(D1614,POA!$A$3:$AU$103,3,FALSE)</f>
        <v>#N/A</v>
      </c>
      <c r="H1614" s="94">
        <f>+VLOOKUP(D1614,'[1]PAP 2024 CORRIENTE'!$A$6:$AU$981,12,FALSE)</f>
        <v>0</v>
      </c>
      <c r="I1614" s="98">
        <f>+VLOOKUP(D1614,'[1]PAP 2024 CORRIENTE'!$A$6:$AU$981,15,FALSE)</f>
        <v>0</v>
      </c>
      <c r="J1614" s="94">
        <f>+VLOOKUP(D1614,'[1]PAP 2024 CORRIENTE'!$A$6:$AU$981,14,FALSE)</f>
        <v>0</v>
      </c>
      <c r="K1614" s="44"/>
      <c r="L1614" s="100"/>
      <c r="M1614" s="101"/>
      <c r="N1614" s="79"/>
      <c r="O1614" s="102"/>
    </row>
    <row r="1615" spans="1:15" s="20" customFormat="1" ht="15" customHeight="1">
      <c r="A1615" s="46"/>
      <c r="B1615" s="45"/>
      <c r="C1615" s="47"/>
      <c r="D1615" s="46"/>
      <c r="E1615" s="97">
        <f>+VLOOKUP(D1615,'[1]PAP 2024 CORRIENTE'!$A$6:$AU$981,7,FALSE)</f>
        <v>0</v>
      </c>
      <c r="F1615" s="97">
        <f>+VLOOKUP(D1615,'[1]PAP 2024 CORRIENTE'!$A$6:$AU$981,9,FALSE)</f>
        <v>0</v>
      </c>
      <c r="G1615" s="97" t="e">
        <f>+VLOOKUP(D1615,POA!$A$3:$AU$103,3,FALSE)</f>
        <v>#N/A</v>
      </c>
      <c r="H1615" s="94">
        <f>+VLOOKUP(D1615,'[1]PAP 2024 CORRIENTE'!$A$6:$AU$981,12,FALSE)</f>
        <v>0</v>
      </c>
      <c r="I1615" s="98">
        <f>+VLOOKUP(D1615,'[1]PAP 2024 CORRIENTE'!$A$6:$AU$981,15,FALSE)</f>
        <v>0</v>
      </c>
      <c r="J1615" s="94">
        <f>+VLOOKUP(D1615,'[1]PAP 2024 CORRIENTE'!$A$6:$AU$981,14,FALSE)</f>
        <v>0</v>
      </c>
      <c r="K1615" s="44"/>
      <c r="L1615" s="100"/>
      <c r="M1615" s="101"/>
      <c r="N1615" s="79"/>
      <c r="O1615" s="102"/>
    </row>
    <row r="1616" spans="1:15" s="20" customFormat="1" ht="15" customHeight="1">
      <c r="A1616" s="46"/>
      <c r="B1616" s="45"/>
      <c r="C1616" s="47"/>
      <c r="D1616" s="46"/>
      <c r="E1616" s="97">
        <f>+VLOOKUP(D1616,'[1]PAP 2024 CORRIENTE'!$A$6:$AU$981,7,FALSE)</f>
        <v>0</v>
      </c>
      <c r="F1616" s="97">
        <f>+VLOOKUP(D1616,'[1]PAP 2024 CORRIENTE'!$A$6:$AU$981,9,FALSE)</f>
        <v>0</v>
      </c>
      <c r="G1616" s="97" t="e">
        <f>+VLOOKUP(D1616,POA!$A$3:$AU$103,3,FALSE)</f>
        <v>#N/A</v>
      </c>
      <c r="H1616" s="94">
        <f>+VLOOKUP(D1616,'[1]PAP 2024 CORRIENTE'!$A$6:$AU$981,12,FALSE)</f>
        <v>0</v>
      </c>
      <c r="I1616" s="98">
        <f>+VLOOKUP(D1616,'[1]PAP 2024 CORRIENTE'!$A$6:$AU$981,15,FALSE)</f>
        <v>0</v>
      </c>
      <c r="J1616" s="94">
        <f>+VLOOKUP(D1616,'[1]PAP 2024 CORRIENTE'!$A$6:$AU$981,14,FALSE)</f>
        <v>0</v>
      </c>
      <c r="K1616" s="44"/>
      <c r="L1616" s="100"/>
      <c r="M1616" s="101"/>
      <c r="N1616" s="79"/>
      <c r="O1616" s="102"/>
    </row>
    <row r="1617" spans="1:15" s="20" customFormat="1" ht="15" customHeight="1">
      <c r="A1617" s="46"/>
      <c r="B1617" s="45"/>
      <c r="C1617" s="47"/>
      <c r="D1617" s="46"/>
      <c r="E1617" s="97">
        <f>+VLOOKUP(D1617,'[1]PAP 2024 CORRIENTE'!$A$6:$AU$981,7,FALSE)</f>
        <v>0</v>
      </c>
      <c r="F1617" s="97">
        <f>+VLOOKUP(D1617,'[1]PAP 2024 CORRIENTE'!$A$6:$AU$981,9,FALSE)</f>
        <v>0</v>
      </c>
      <c r="G1617" s="97" t="e">
        <f>+VLOOKUP(D1617,POA!$A$3:$AU$103,3,FALSE)</f>
        <v>#N/A</v>
      </c>
      <c r="H1617" s="94">
        <f>+VLOOKUP(D1617,'[1]PAP 2024 CORRIENTE'!$A$6:$AU$981,12,FALSE)</f>
        <v>0</v>
      </c>
      <c r="I1617" s="98">
        <f>+VLOOKUP(D1617,'[1]PAP 2024 CORRIENTE'!$A$6:$AU$981,15,FALSE)</f>
        <v>0</v>
      </c>
      <c r="J1617" s="94">
        <f>+VLOOKUP(D1617,'[1]PAP 2024 CORRIENTE'!$A$6:$AU$981,14,FALSE)</f>
        <v>0</v>
      </c>
      <c r="K1617" s="44"/>
      <c r="L1617" s="100"/>
      <c r="M1617" s="101"/>
      <c r="N1617" s="79"/>
      <c r="O1617" s="102"/>
    </row>
    <row r="1618" spans="1:15" s="20" customFormat="1" ht="15" customHeight="1">
      <c r="A1618" s="46"/>
      <c r="B1618" s="45"/>
      <c r="C1618" s="47"/>
      <c r="D1618" s="46"/>
      <c r="E1618" s="97">
        <f>+VLOOKUP(D1618,'[1]PAP 2024 CORRIENTE'!$A$6:$AU$981,7,FALSE)</f>
        <v>0</v>
      </c>
      <c r="F1618" s="97">
        <f>+VLOOKUP(D1618,'[1]PAP 2024 CORRIENTE'!$A$6:$AU$981,9,FALSE)</f>
        <v>0</v>
      </c>
      <c r="G1618" s="97" t="e">
        <f>+VLOOKUP(D1618,POA!$A$3:$AU$103,3,FALSE)</f>
        <v>#N/A</v>
      </c>
      <c r="H1618" s="94">
        <f>+VLOOKUP(D1618,'[1]PAP 2024 CORRIENTE'!$A$6:$AU$981,12,FALSE)</f>
        <v>0</v>
      </c>
      <c r="I1618" s="98">
        <f>+VLOOKUP(D1618,'[1]PAP 2024 CORRIENTE'!$A$6:$AU$981,15,FALSE)</f>
        <v>0</v>
      </c>
      <c r="J1618" s="94">
        <f>+VLOOKUP(D1618,'[1]PAP 2024 CORRIENTE'!$A$6:$AU$981,14,FALSE)</f>
        <v>0</v>
      </c>
      <c r="K1618" s="44"/>
      <c r="L1618" s="100"/>
      <c r="M1618" s="101"/>
      <c r="N1618" s="79"/>
      <c r="O1618" s="102"/>
    </row>
    <row r="1619" spans="1:15" s="20" customFormat="1" ht="15" customHeight="1">
      <c r="A1619" s="46"/>
      <c r="B1619" s="45"/>
      <c r="C1619" s="47"/>
      <c r="D1619" s="46"/>
      <c r="E1619" s="97">
        <f>+VLOOKUP(D1619,'[1]PAP 2024 CORRIENTE'!$A$6:$AU$981,7,FALSE)</f>
        <v>0</v>
      </c>
      <c r="F1619" s="97">
        <f>+VLOOKUP(D1619,'[1]PAP 2024 CORRIENTE'!$A$6:$AU$981,9,FALSE)</f>
        <v>0</v>
      </c>
      <c r="G1619" s="97" t="e">
        <f>+VLOOKUP(D1619,POA!$A$3:$AU$103,3,FALSE)</f>
        <v>#N/A</v>
      </c>
      <c r="H1619" s="94">
        <f>+VLOOKUP(D1619,'[1]PAP 2024 CORRIENTE'!$A$6:$AU$981,12,FALSE)</f>
        <v>0</v>
      </c>
      <c r="I1619" s="98">
        <f>+VLOOKUP(D1619,'[1]PAP 2024 CORRIENTE'!$A$6:$AU$981,15,FALSE)</f>
        <v>0</v>
      </c>
      <c r="J1619" s="94">
        <f>+VLOOKUP(D1619,'[1]PAP 2024 CORRIENTE'!$A$6:$AU$981,14,FALSE)</f>
        <v>0</v>
      </c>
      <c r="K1619" s="44"/>
      <c r="L1619" s="100"/>
      <c r="M1619" s="101"/>
      <c r="N1619" s="79"/>
      <c r="O1619" s="102"/>
    </row>
    <row r="1620" spans="1:15" s="20" customFormat="1" ht="15" customHeight="1">
      <c r="A1620" s="46"/>
      <c r="B1620" s="45"/>
      <c r="C1620" s="47"/>
      <c r="D1620" s="46"/>
      <c r="E1620" s="97">
        <f>+VLOOKUP(D1620,'[1]PAP 2024 CORRIENTE'!$A$6:$AU$981,7,FALSE)</f>
        <v>0</v>
      </c>
      <c r="F1620" s="97">
        <f>+VLOOKUP(D1620,'[1]PAP 2024 CORRIENTE'!$A$6:$AU$981,9,FALSE)</f>
        <v>0</v>
      </c>
      <c r="G1620" s="97" t="e">
        <f>+VLOOKUP(D1620,POA!$A$3:$AU$103,3,FALSE)</f>
        <v>#N/A</v>
      </c>
      <c r="H1620" s="94">
        <f>+VLOOKUP(D1620,'[1]PAP 2024 CORRIENTE'!$A$6:$AU$981,12,FALSE)</f>
        <v>0</v>
      </c>
      <c r="I1620" s="98">
        <f>+VLOOKUP(D1620,'[1]PAP 2024 CORRIENTE'!$A$6:$AU$981,15,FALSE)</f>
        <v>0</v>
      </c>
      <c r="J1620" s="94">
        <f>+VLOOKUP(D1620,'[1]PAP 2024 CORRIENTE'!$A$6:$AU$981,14,FALSE)</f>
        <v>0</v>
      </c>
      <c r="K1620" s="44"/>
      <c r="L1620" s="100"/>
      <c r="M1620" s="101"/>
      <c r="N1620" s="79"/>
      <c r="O1620" s="102"/>
    </row>
    <row r="1621" spans="1:15" s="20" customFormat="1" ht="15" customHeight="1">
      <c r="A1621" s="46"/>
      <c r="B1621" s="45"/>
      <c r="C1621" s="47"/>
      <c r="D1621" s="46"/>
      <c r="E1621" s="97">
        <f>+VLOOKUP(D1621,'[1]PAP 2024 CORRIENTE'!$A$6:$AU$981,7,FALSE)</f>
        <v>0</v>
      </c>
      <c r="F1621" s="97">
        <f>+VLOOKUP(D1621,'[1]PAP 2024 CORRIENTE'!$A$6:$AU$981,9,FALSE)</f>
        <v>0</v>
      </c>
      <c r="G1621" s="97" t="e">
        <f>+VLOOKUP(D1621,POA!$A$3:$AU$103,3,FALSE)</f>
        <v>#N/A</v>
      </c>
      <c r="H1621" s="94">
        <f>+VLOOKUP(D1621,'[1]PAP 2024 CORRIENTE'!$A$6:$AU$981,12,FALSE)</f>
        <v>0</v>
      </c>
      <c r="I1621" s="98">
        <f>+VLOOKUP(D1621,'[1]PAP 2024 CORRIENTE'!$A$6:$AU$981,15,FALSE)</f>
        <v>0</v>
      </c>
      <c r="J1621" s="94">
        <f>+VLOOKUP(D1621,'[1]PAP 2024 CORRIENTE'!$A$6:$AU$981,14,FALSE)</f>
        <v>0</v>
      </c>
      <c r="K1621" s="44"/>
      <c r="L1621" s="100"/>
      <c r="M1621" s="101"/>
      <c r="N1621" s="79"/>
      <c r="O1621" s="102"/>
    </row>
    <row r="1622" spans="1:15" s="20" customFormat="1" ht="15" customHeight="1">
      <c r="A1622" s="46"/>
      <c r="B1622" s="45"/>
      <c r="C1622" s="47"/>
      <c r="D1622" s="46"/>
      <c r="E1622" s="97">
        <f>+VLOOKUP(D1622,'[1]PAP 2024 CORRIENTE'!$A$6:$AU$981,7,FALSE)</f>
        <v>0</v>
      </c>
      <c r="F1622" s="97">
        <f>+VLOOKUP(D1622,'[1]PAP 2024 CORRIENTE'!$A$6:$AU$981,9,FALSE)</f>
        <v>0</v>
      </c>
      <c r="G1622" s="97" t="e">
        <f>+VLOOKUP(D1622,POA!$A$3:$AU$103,3,FALSE)</f>
        <v>#N/A</v>
      </c>
      <c r="H1622" s="94">
        <f>+VLOOKUP(D1622,'[1]PAP 2024 CORRIENTE'!$A$6:$AU$981,12,FALSE)</f>
        <v>0</v>
      </c>
      <c r="I1622" s="98">
        <f>+VLOOKUP(D1622,'[1]PAP 2024 CORRIENTE'!$A$6:$AU$981,15,FALSE)</f>
        <v>0</v>
      </c>
      <c r="J1622" s="94">
        <f>+VLOOKUP(D1622,'[1]PAP 2024 CORRIENTE'!$A$6:$AU$981,14,FALSE)</f>
        <v>0</v>
      </c>
      <c r="K1622" s="44"/>
      <c r="L1622" s="100"/>
      <c r="M1622" s="101"/>
      <c r="N1622" s="79"/>
      <c r="O1622" s="102"/>
    </row>
    <row r="1623" spans="1:15" s="20" customFormat="1" ht="15" customHeight="1">
      <c r="A1623" s="46"/>
      <c r="B1623" s="45"/>
      <c r="C1623" s="47"/>
      <c r="D1623" s="46"/>
      <c r="E1623" s="97">
        <f>+VLOOKUP(D1623,'[1]PAP 2024 CORRIENTE'!$A$6:$AU$981,7,FALSE)</f>
        <v>0</v>
      </c>
      <c r="F1623" s="97">
        <f>+VLOOKUP(D1623,'[1]PAP 2024 CORRIENTE'!$A$6:$AU$981,9,FALSE)</f>
        <v>0</v>
      </c>
      <c r="G1623" s="97" t="e">
        <f>+VLOOKUP(D1623,POA!$A$3:$AU$103,3,FALSE)</f>
        <v>#N/A</v>
      </c>
      <c r="H1623" s="94">
        <f>+VLOOKUP(D1623,'[1]PAP 2024 CORRIENTE'!$A$6:$AU$981,12,FALSE)</f>
        <v>0</v>
      </c>
      <c r="I1623" s="98">
        <f>+VLOOKUP(D1623,'[1]PAP 2024 CORRIENTE'!$A$6:$AU$981,15,FALSE)</f>
        <v>0</v>
      </c>
      <c r="J1623" s="94">
        <f>+VLOOKUP(D1623,'[1]PAP 2024 CORRIENTE'!$A$6:$AU$981,14,FALSE)</f>
        <v>0</v>
      </c>
      <c r="K1623" s="44"/>
      <c r="L1623" s="100"/>
      <c r="M1623" s="101"/>
      <c r="N1623" s="79"/>
      <c r="O1623" s="102"/>
    </row>
    <row r="1624" spans="1:15" s="20" customFormat="1" ht="15" customHeight="1">
      <c r="A1624" s="46"/>
      <c r="B1624" s="45"/>
      <c r="C1624" s="47"/>
      <c r="D1624" s="46"/>
      <c r="E1624" s="97">
        <f>+VLOOKUP(D1624,'[1]PAP 2024 CORRIENTE'!$A$6:$AU$981,7,FALSE)</f>
        <v>0</v>
      </c>
      <c r="F1624" s="97">
        <f>+VLOOKUP(D1624,'[1]PAP 2024 CORRIENTE'!$A$6:$AU$981,9,FALSE)</f>
        <v>0</v>
      </c>
      <c r="G1624" s="97" t="e">
        <f>+VLOOKUP(D1624,POA!$A$3:$AU$103,3,FALSE)</f>
        <v>#N/A</v>
      </c>
      <c r="H1624" s="94">
        <f>+VLOOKUP(D1624,'[1]PAP 2024 CORRIENTE'!$A$6:$AU$981,12,FALSE)</f>
        <v>0</v>
      </c>
      <c r="I1624" s="98">
        <f>+VLOOKUP(D1624,'[1]PAP 2024 CORRIENTE'!$A$6:$AU$981,15,FALSE)</f>
        <v>0</v>
      </c>
      <c r="J1624" s="94">
        <f>+VLOOKUP(D1624,'[1]PAP 2024 CORRIENTE'!$A$6:$AU$981,14,FALSE)</f>
        <v>0</v>
      </c>
      <c r="K1624" s="44"/>
      <c r="L1624" s="100"/>
      <c r="M1624" s="101"/>
      <c r="N1624" s="79"/>
      <c r="O1624" s="102"/>
    </row>
    <row r="1625" spans="1:15" s="20" customFormat="1" ht="15" customHeight="1">
      <c r="A1625" s="46"/>
      <c r="B1625" s="45"/>
      <c r="C1625" s="47"/>
      <c r="D1625" s="46"/>
      <c r="E1625" s="97">
        <f>+VLOOKUP(D1625,'[1]PAP 2024 CORRIENTE'!$A$6:$AU$981,7,FALSE)</f>
        <v>0</v>
      </c>
      <c r="F1625" s="97">
        <f>+VLOOKUP(D1625,'[1]PAP 2024 CORRIENTE'!$A$6:$AU$981,9,FALSE)</f>
        <v>0</v>
      </c>
      <c r="G1625" s="97" t="e">
        <f>+VLOOKUP(D1625,POA!$A$3:$AU$103,3,FALSE)</f>
        <v>#N/A</v>
      </c>
      <c r="H1625" s="94">
        <f>+VLOOKUP(D1625,'[1]PAP 2024 CORRIENTE'!$A$6:$AU$981,12,FALSE)</f>
        <v>0</v>
      </c>
      <c r="I1625" s="98">
        <f>+VLOOKUP(D1625,'[1]PAP 2024 CORRIENTE'!$A$6:$AU$981,15,FALSE)</f>
        <v>0</v>
      </c>
      <c r="J1625" s="94">
        <f>+VLOOKUP(D1625,'[1]PAP 2024 CORRIENTE'!$A$6:$AU$981,14,FALSE)</f>
        <v>0</v>
      </c>
      <c r="K1625" s="44"/>
      <c r="L1625" s="100"/>
      <c r="M1625" s="101"/>
      <c r="N1625" s="79"/>
      <c r="O1625" s="102"/>
    </row>
    <row r="1626" spans="1:15" s="20" customFormat="1" ht="15" customHeight="1">
      <c r="A1626" s="46"/>
      <c r="B1626" s="45"/>
      <c r="C1626" s="47"/>
      <c r="D1626" s="46"/>
      <c r="E1626" s="97">
        <f>+VLOOKUP(D1626,'[1]PAP 2024 CORRIENTE'!$A$6:$AU$981,7,FALSE)</f>
        <v>0</v>
      </c>
      <c r="F1626" s="97">
        <f>+VLOOKUP(D1626,'[1]PAP 2024 CORRIENTE'!$A$6:$AU$981,9,FALSE)</f>
        <v>0</v>
      </c>
      <c r="G1626" s="97" t="e">
        <f>+VLOOKUP(D1626,POA!$A$3:$AU$103,3,FALSE)</f>
        <v>#N/A</v>
      </c>
      <c r="H1626" s="94">
        <f>+VLOOKUP(D1626,'[1]PAP 2024 CORRIENTE'!$A$6:$AU$981,12,FALSE)</f>
        <v>0</v>
      </c>
      <c r="I1626" s="98">
        <f>+VLOOKUP(D1626,'[1]PAP 2024 CORRIENTE'!$A$6:$AU$981,15,FALSE)</f>
        <v>0</v>
      </c>
      <c r="J1626" s="94">
        <f>+VLOOKUP(D1626,'[1]PAP 2024 CORRIENTE'!$A$6:$AU$981,14,FALSE)</f>
        <v>0</v>
      </c>
      <c r="K1626" s="44"/>
      <c r="L1626" s="100"/>
      <c r="M1626" s="101"/>
      <c r="N1626" s="79"/>
      <c r="O1626" s="102"/>
    </row>
    <row r="1627" spans="1:15" s="20" customFormat="1" ht="15" customHeight="1">
      <c r="A1627" s="46"/>
      <c r="B1627" s="45"/>
      <c r="C1627" s="47"/>
      <c r="D1627" s="46"/>
      <c r="E1627" s="97">
        <f>+VLOOKUP(D1627,'[1]PAP 2024 CORRIENTE'!$A$6:$AU$981,7,FALSE)</f>
        <v>0</v>
      </c>
      <c r="F1627" s="97">
        <f>+VLOOKUP(D1627,'[1]PAP 2024 CORRIENTE'!$A$6:$AU$981,9,FALSE)</f>
        <v>0</v>
      </c>
      <c r="G1627" s="97" t="e">
        <f>+VLOOKUP(D1627,POA!$A$3:$AU$103,3,FALSE)</f>
        <v>#N/A</v>
      </c>
      <c r="H1627" s="94">
        <f>+VLOOKUP(D1627,'[1]PAP 2024 CORRIENTE'!$A$6:$AU$981,12,FALSE)</f>
        <v>0</v>
      </c>
      <c r="I1627" s="98">
        <f>+VLOOKUP(D1627,'[1]PAP 2024 CORRIENTE'!$A$6:$AU$981,15,FALSE)</f>
        <v>0</v>
      </c>
      <c r="J1627" s="94">
        <f>+VLOOKUP(D1627,'[1]PAP 2024 CORRIENTE'!$A$6:$AU$981,14,FALSE)</f>
        <v>0</v>
      </c>
      <c r="K1627" s="44"/>
      <c r="L1627" s="100"/>
      <c r="M1627" s="101"/>
      <c r="N1627" s="79"/>
      <c r="O1627" s="102"/>
    </row>
    <row r="1628" spans="1:15" s="20" customFormat="1" ht="15" customHeight="1">
      <c r="A1628" s="46"/>
      <c r="B1628" s="45"/>
      <c r="C1628" s="47"/>
      <c r="D1628" s="46"/>
      <c r="E1628" s="97">
        <f>+VLOOKUP(D1628,'[1]PAP 2024 CORRIENTE'!$A$6:$AU$981,7,FALSE)</f>
        <v>0</v>
      </c>
      <c r="F1628" s="97">
        <f>+VLOOKUP(D1628,'[1]PAP 2024 CORRIENTE'!$A$6:$AU$981,9,FALSE)</f>
        <v>0</v>
      </c>
      <c r="G1628" s="97" t="e">
        <f>+VLOOKUP(D1628,POA!$A$3:$AU$103,3,FALSE)</f>
        <v>#N/A</v>
      </c>
      <c r="H1628" s="94">
        <f>+VLOOKUP(D1628,'[1]PAP 2024 CORRIENTE'!$A$6:$AU$981,12,FALSE)</f>
        <v>0</v>
      </c>
      <c r="I1628" s="98">
        <f>+VLOOKUP(D1628,'[1]PAP 2024 CORRIENTE'!$A$6:$AU$981,15,FALSE)</f>
        <v>0</v>
      </c>
      <c r="J1628" s="94">
        <f>+VLOOKUP(D1628,'[1]PAP 2024 CORRIENTE'!$A$6:$AU$981,14,FALSE)</f>
        <v>0</v>
      </c>
      <c r="K1628" s="44"/>
      <c r="L1628" s="100"/>
      <c r="M1628" s="101"/>
      <c r="N1628" s="79"/>
      <c r="O1628" s="102"/>
    </row>
    <row r="1629" spans="1:15" s="20" customFormat="1" ht="15" customHeight="1">
      <c r="A1629" s="46"/>
      <c r="B1629" s="45"/>
      <c r="C1629" s="47"/>
      <c r="D1629" s="46"/>
      <c r="E1629" s="97">
        <f>+VLOOKUP(D1629,'[1]PAP 2024 CORRIENTE'!$A$6:$AU$981,7,FALSE)</f>
        <v>0</v>
      </c>
      <c r="F1629" s="97">
        <f>+VLOOKUP(D1629,'[1]PAP 2024 CORRIENTE'!$A$6:$AU$981,9,FALSE)</f>
        <v>0</v>
      </c>
      <c r="G1629" s="97" t="e">
        <f>+VLOOKUP(D1629,POA!$A$3:$AU$103,3,FALSE)</f>
        <v>#N/A</v>
      </c>
      <c r="H1629" s="94">
        <f>+VLOOKUP(D1629,'[1]PAP 2024 CORRIENTE'!$A$6:$AU$981,12,FALSE)</f>
        <v>0</v>
      </c>
      <c r="I1629" s="98">
        <f>+VLOOKUP(D1629,'[1]PAP 2024 CORRIENTE'!$A$6:$AU$981,15,FALSE)</f>
        <v>0</v>
      </c>
      <c r="J1629" s="94">
        <f>+VLOOKUP(D1629,'[1]PAP 2024 CORRIENTE'!$A$6:$AU$981,14,FALSE)</f>
        <v>0</v>
      </c>
      <c r="K1629" s="44"/>
      <c r="L1629" s="100"/>
      <c r="M1629" s="101"/>
      <c r="N1629" s="79"/>
      <c r="O1629" s="102"/>
    </row>
    <row r="1630" spans="1:15" s="20" customFormat="1" ht="15" customHeight="1">
      <c r="A1630" s="46"/>
      <c r="B1630" s="45"/>
      <c r="C1630" s="47"/>
      <c r="D1630" s="46"/>
      <c r="E1630" s="97">
        <f>+VLOOKUP(D1630,'[1]PAP 2024 CORRIENTE'!$A$6:$AU$981,7,FALSE)</f>
        <v>0</v>
      </c>
      <c r="F1630" s="97">
        <f>+VLOOKUP(D1630,'[1]PAP 2024 CORRIENTE'!$A$6:$AU$981,9,FALSE)</f>
        <v>0</v>
      </c>
      <c r="G1630" s="97" t="e">
        <f>+VLOOKUP(D1630,POA!$A$3:$AU$103,3,FALSE)</f>
        <v>#N/A</v>
      </c>
      <c r="H1630" s="94">
        <f>+VLOOKUP(D1630,'[1]PAP 2024 CORRIENTE'!$A$6:$AU$981,12,FALSE)</f>
        <v>0</v>
      </c>
      <c r="I1630" s="98">
        <f>+VLOOKUP(D1630,'[1]PAP 2024 CORRIENTE'!$A$6:$AU$981,15,FALSE)</f>
        <v>0</v>
      </c>
      <c r="J1630" s="94">
        <f>+VLOOKUP(D1630,'[1]PAP 2024 CORRIENTE'!$A$6:$AU$981,14,FALSE)</f>
        <v>0</v>
      </c>
      <c r="K1630" s="44"/>
      <c r="L1630" s="100"/>
      <c r="M1630" s="101"/>
      <c r="N1630" s="79"/>
      <c r="O1630" s="102"/>
    </row>
    <row r="1631" spans="1:15" s="20" customFormat="1" ht="15" customHeight="1">
      <c r="A1631" s="46"/>
      <c r="B1631" s="45"/>
      <c r="C1631" s="47"/>
      <c r="D1631" s="46"/>
      <c r="E1631" s="97">
        <f>+VLOOKUP(D1631,'[1]PAP 2024 CORRIENTE'!$A$6:$AU$981,7,FALSE)</f>
        <v>0</v>
      </c>
      <c r="F1631" s="97">
        <f>+VLOOKUP(D1631,'[1]PAP 2024 CORRIENTE'!$A$6:$AU$981,9,FALSE)</f>
        <v>0</v>
      </c>
      <c r="G1631" s="97" t="e">
        <f>+VLOOKUP(D1631,POA!$A$3:$AU$103,3,FALSE)</f>
        <v>#N/A</v>
      </c>
      <c r="H1631" s="94">
        <f>+VLOOKUP(D1631,'[1]PAP 2024 CORRIENTE'!$A$6:$AU$981,12,FALSE)</f>
        <v>0</v>
      </c>
      <c r="I1631" s="98">
        <f>+VLOOKUP(D1631,'[1]PAP 2024 CORRIENTE'!$A$6:$AU$981,15,FALSE)</f>
        <v>0</v>
      </c>
      <c r="J1631" s="94">
        <f>+VLOOKUP(D1631,'[1]PAP 2024 CORRIENTE'!$A$6:$AU$981,14,FALSE)</f>
        <v>0</v>
      </c>
      <c r="K1631" s="44"/>
      <c r="L1631" s="100"/>
      <c r="M1631" s="101"/>
      <c r="N1631" s="79"/>
      <c r="O1631" s="102"/>
    </row>
    <row r="1632" spans="1:15" s="20" customFormat="1" ht="15" customHeight="1">
      <c r="A1632" s="46"/>
      <c r="B1632" s="45"/>
      <c r="C1632" s="47"/>
      <c r="D1632" s="46"/>
      <c r="E1632" s="97">
        <f>+VLOOKUP(D1632,'[1]PAP 2024 CORRIENTE'!$A$6:$AU$981,7,FALSE)</f>
        <v>0</v>
      </c>
      <c r="F1632" s="97">
        <f>+VLOOKUP(D1632,'[1]PAP 2024 CORRIENTE'!$A$6:$AU$981,9,FALSE)</f>
        <v>0</v>
      </c>
      <c r="G1632" s="97" t="e">
        <f>+VLOOKUP(D1632,POA!$A$3:$AU$103,3,FALSE)</f>
        <v>#N/A</v>
      </c>
      <c r="H1632" s="94">
        <f>+VLOOKUP(D1632,'[1]PAP 2024 CORRIENTE'!$A$6:$AU$981,12,FALSE)</f>
        <v>0</v>
      </c>
      <c r="I1632" s="98">
        <f>+VLOOKUP(D1632,'[1]PAP 2024 CORRIENTE'!$A$6:$AU$981,15,FALSE)</f>
        <v>0</v>
      </c>
      <c r="J1632" s="94">
        <f>+VLOOKUP(D1632,'[1]PAP 2024 CORRIENTE'!$A$6:$AU$981,14,FALSE)</f>
        <v>0</v>
      </c>
      <c r="K1632" s="44"/>
      <c r="L1632" s="100"/>
      <c r="M1632" s="101"/>
      <c r="N1632" s="79"/>
      <c r="O1632" s="102"/>
    </row>
    <row r="1633" spans="1:15" s="20" customFormat="1" ht="15" customHeight="1">
      <c r="A1633" s="46"/>
      <c r="B1633" s="45"/>
      <c r="C1633" s="47"/>
      <c r="D1633" s="46"/>
      <c r="E1633" s="97">
        <f>+VLOOKUP(D1633,'[1]PAP 2024 CORRIENTE'!$A$6:$AU$981,7,FALSE)</f>
        <v>0</v>
      </c>
      <c r="F1633" s="97">
        <f>+VLOOKUP(D1633,'[1]PAP 2024 CORRIENTE'!$A$6:$AU$981,9,FALSE)</f>
        <v>0</v>
      </c>
      <c r="G1633" s="97" t="e">
        <f>+VLOOKUP(D1633,POA!$A$3:$AU$103,3,FALSE)</f>
        <v>#N/A</v>
      </c>
      <c r="H1633" s="94">
        <f>+VLOOKUP(D1633,'[1]PAP 2024 CORRIENTE'!$A$6:$AU$981,12,FALSE)</f>
        <v>0</v>
      </c>
      <c r="I1633" s="98">
        <f>+VLOOKUP(D1633,'[1]PAP 2024 CORRIENTE'!$A$6:$AU$981,15,FALSE)</f>
        <v>0</v>
      </c>
      <c r="J1633" s="94">
        <f>+VLOOKUP(D1633,'[1]PAP 2024 CORRIENTE'!$A$6:$AU$981,14,FALSE)</f>
        <v>0</v>
      </c>
      <c r="K1633" s="44"/>
      <c r="L1633" s="100"/>
      <c r="M1633" s="101"/>
      <c r="N1633" s="79"/>
      <c r="O1633" s="102"/>
    </row>
    <row r="1634" spans="1:15" s="20" customFormat="1" ht="15" customHeight="1">
      <c r="A1634" s="46"/>
      <c r="B1634" s="45"/>
      <c r="C1634" s="47"/>
      <c r="D1634" s="46"/>
      <c r="E1634" s="97">
        <f>+VLOOKUP(D1634,'[1]PAP 2024 CORRIENTE'!$A$6:$AU$981,7,FALSE)</f>
        <v>0</v>
      </c>
      <c r="F1634" s="97">
        <f>+VLOOKUP(D1634,'[1]PAP 2024 CORRIENTE'!$A$6:$AU$981,9,FALSE)</f>
        <v>0</v>
      </c>
      <c r="G1634" s="97" t="e">
        <f>+VLOOKUP(D1634,POA!$A$3:$AU$103,3,FALSE)</f>
        <v>#N/A</v>
      </c>
      <c r="H1634" s="94">
        <f>+VLOOKUP(D1634,'[1]PAP 2024 CORRIENTE'!$A$6:$AU$981,12,FALSE)</f>
        <v>0</v>
      </c>
      <c r="I1634" s="98">
        <f>+VLOOKUP(D1634,'[1]PAP 2024 CORRIENTE'!$A$6:$AU$981,15,FALSE)</f>
        <v>0</v>
      </c>
      <c r="J1634" s="94">
        <f>+VLOOKUP(D1634,'[1]PAP 2024 CORRIENTE'!$A$6:$AU$981,14,FALSE)</f>
        <v>0</v>
      </c>
      <c r="K1634" s="44"/>
      <c r="L1634" s="100"/>
      <c r="M1634" s="101"/>
      <c r="N1634" s="79"/>
      <c r="O1634" s="102"/>
    </row>
    <row r="1635" spans="1:15" s="20" customFormat="1" ht="15" customHeight="1">
      <c r="A1635" s="46"/>
      <c r="B1635" s="45"/>
      <c r="C1635" s="47"/>
      <c r="D1635" s="46"/>
      <c r="E1635" s="97">
        <f>+VLOOKUP(D1635,'[1]PAP 2024 CORRIENTE'!$A$6:$AU$981,7,FALSE)</f>
        <v>0</v>
      </c>
      <c r="F1635" s="97">
        <f>+VLOOKUP(D1635,'[1]PAP 2024 CORRIENTE'!$A$6:$AU$981,9,FALSE)</f>
        <v>0</v>
      </c>
      <c r="G1635" s="97" t="e">
        <f>+VLOOKUP(D1635,POA!$A$3:$AU$103,3,FALSE)</f>
        <v>#N/A</v>
      </c>
      <c r="H1635" s="94">
        <f>+VLOOKUP(D1635,'[1]PAP 2024 CORRIENTE'!$A$6:$AU$981,12,FALSE)</f>
        <v>0</v>
      </c>
      <c r="I1635" s="98">
        <f>+VLOOKUP(D1635,'[1]PAP 2024 CORRIENTE'!$A$6:$AU$981,15,FALSE)</f>
        <v>0</v>
      </c>
      <c r="J1635" s="94">
        <f>+VLOOKUP(D1635,'[1]PAP 2024 CORRIENTE'!$A$6:$AU$981,14,FALSE)</f>
        <v>0</v>
      </c>
      <c r="K1635" s="44"/>
      <c r="L1635" s="100"/>
      <c r="M1635" s="101"/>
      <c r="N1635" s="79"/>
      <c r="O1635" s="102"/>
    </row>
    <row r="1636" spans="1:15" s="20" customFormat="1" ht="15" customHeight="1">
      <c r="A1636" s="46"/>
      <c r="B1636" s="45"/>
      <c r="C1636" s="47"/>
      <c r="D1636" s="46"/>
      <c r="E1636" s="97">
        <f>+VLOOKUP(D1636,'[1]PAP 2024 CORRIENTE'!$A$6:$AU$981,7,FALSE)</f>
        <v>0</v>
      </c>
      <c r="F1636" s="97">
        <f>+VLOOKUP(D1636,'[1]PAP 2024 CORRIENTE'!$A$6:$AU$981,9,FALSE)</f>
        <v>0</v>
      </c>
      <c r="G1636" s="97" t="e">
        <f>+VLOOKUP(D1636,POA!$A$3:$AU$103,3,FALSE)</f>
        <v>#N/A</v>
      </c>
      <c r="H1636" s="94">
        <f>+VLOOKUP(D1636,'[1]PAP 2024 CORRIENTE'!$A$6:$AU$981,12,FALSE)</f>
        <v>0</v>
      </c>
      <c r="I1636" s="98">
        <f>+VLOOKUP(D1636,'[1]PAP 2024 CORRIENTE'!$A$6:$AU$981,15,FALSE)</f>
        <v>0</v>
      </c>
      <c r="J1636" s="94">
        <f>+VLOOKUP(D1636,'[1]PAP 2024 CORRIENTE'!$A$6:$AU$981,14,FALSE)</f>
        <v>0</v>
      </c>
      <c r="K1636" s="44"/>
      <c r="L1636" s="100"/>
      <c r="M1636" s="101"/>
      <c r="N1636" s="79"/>
      <c r="O1636" s="102"/>
    </row>
    <row r="1637" spans="1:15" s="20" customFormat="1" ht="15" customHeight="1">
      <c r="A1637" s="46"/>
      <c r="B1637" s="45"/>
      <c r="C1637" s="47"/>
      <c r="D1637" s="46"/>
      <c r="E1637" s="97">
        <f>+VLOOKUP(D1637,'[1]PAP 2024 CORRIENTE'!$A$6:$AU$981,7,FALSE)</f>
        <v>0</v>
      </c>
      <c r="F1637" s="97">
        <f>+VLOOKUP(D1637,'[1]PAP 2024 CORRIENTE'!$A$6:$AU$981,9,FALSE)</f>
        <v>0</v>
      </c>
      <c r="G1637" s="97" t="e">
        <f>+VLOOKUP(D1637,POA!$A$3:$AU$103,3,FALSE)</f>
        <v>#N/A</v>
      </c>
      <c r="H1637" s="94">
        <f>+VLOOKUP(D1637,'[1]PAP 2024 CORRIENTE'!$A$6:$AU$981,12,FALSE)</f>
        <v>0</v>
      </c>
      <c r="I1637" s="98">
        <f>+VLOOKUP(D1637,'[1]PAP 2024 CORRIENTE'!$A$6:$AU$981,15,FALSE)</f>
        <v>0</v>
      </c>
      <c r="J1637" s="94">
        <f>+VLOOKUP(D1637,'[1]PAP 2024 CORRIENTE'!$A$6:$AU$981,14,FALSE)</f>
        <v>0</v>
      </c>
      <c r="K1637" s="44"/>
      <c r="L1637" s="100"/>
      <c r="M1637" s="101"/>
      <c r="N1637" s="79"/>
      <c r="O1637" s="102"/>
    </row>
    <row r="1638" spans="1:15" s="20" customFormat="1" ht="15" customHeight="1">
      <c r="A1638" s="46"/>
      <c r="B1638" s="45"/>
      <c r="C1638" s="47"/>
      <c r="D1638" s="46"/>
      <c r="E1638" s="97">
        <f>+VLOOKUP(D1638,'[1]PAP 2024 CORRIENTE'!$A$6:$AU$981,7,FALSE)</f>
        <v>0</v>
      </c>
      <c r="F1638" s="97">
        <f>+VLOOKUP(D1638,'[1]PAP 2024 CORRIENTE'!$A$6:$AU$981,9,FALSE)</f>
        <v>0</v>
      </c>
      <c r="G1638" s="97" t="e">
        <f>+VLOOKUP(D1638,POA!$A$3:$AU$103,3,FALSE)</f>
        <v>#N/A</v>
      </c>
      <c r="H1638" s="94">
        <f>+VLOOKUP(D1638,'[1]PAP 2024 CORRIENTE'!$A$6:$AU$981,12,FALSE)</f>
        <v>0</v>
      </c>
      <c r="I1638" s="98">
        <f>+VLOOKUP(D1638,'[1]PAP 2024 CORRIENTE'!$A$6:$AU$981,15,FALSE)</f>
        <v>0</v>
      </c>
      <c r="J1638" s="94">
        <f>+VLOOKUP(D1638,'[1]PAP 2024 CORRIENTE'!$A$6:$AU$981,14,FALSE)</f>
        <v>0</v>
      </c>
      <c r="K1638" s="44"/>
      <c r="L1638" s="100"/>
      <c r="M1638" s="101"/>
      <c r="N1638" s="79"/>
      <c r="O1638" s="102"/>
    </row>
    <row r="1639" spans="1:15" s="20" customFormat="1" ht="15" customHeight="1">
      <c r="A1639" s="46"/>
      <c r="B1639" s="45"/>
      <c r="C1639" s="47"/>
      <c r="D1639" s="46"/>
      <c r="E1639" s="97">
        <f>+VLOOKUP(D1639,'[1]PAP 2024 CORRIENTE'!$A$6:$AU$981,7,FALSE)</f>
        <v>0</v>
      </c>
      <c r="F1639" s="97">
        <f>+VLOOKUP(D1639,'[1]PAP 2024 CORRIENTE'!$A$6:$AU$981,9,FALSE)</f>
        <v>0</v>
      </c>
      <c r="G1639" s="97" t="e">
        <f>+VLOOKUP(D1639,POA!$A$3:$AU$103,3,FALSE)</f>
        <v>#N/A</v>
      </c>
      <c r="H1639" s="94">
        <f>+VLOOKUP(D1639,'[1]PAP 2024 CORRIENTE'!$A$6:$AU$981,12,FALSE)</f>
        <v>0</v>
      </c>
      <c r="I1639" s="98">
        <f>+VLOOKUP(D1639,'[1]PAP 2024 CORRIENTE'!$A$6:$AU$981,15,FALSE)</f>
        <v>0</v>
      </c>
      <c r="J1639" s="94">
        <f>+VLOOKUP(D1639,'[1]PAP 2024 CORRIENTE'!$A$6:$AU$981,14,FALSE)</f>
        <v>0</v>
      </c>
      <c r="K1639" s="44"/>
      <c r="L1639" s="100"/>
      <c r="M1639" s="101"/>
      <c r="N1639" s="79"/>
      <c r="O1639" s="102"/>
    </row>
    <row r="1640" spans="1:15" s="20" customFormat="1" ht="15" customHeight="1">
      <c r="A1640" s="46"/>
      <c r="B1640" s="45"/>
      <c r="C1640" s="47"/>
      <c r="D1640" s="46"/>
      <c r="E1640" s="97">
        <f>+VLOOKUP(D1640,'[1]PAP 2024 CORRIENTE'!$A$6:$AU$981,7,FALSE)</f>
        <v>0</v>
      </c>
      <c r="F1640" s="97">
        <f>+VLOOKUP(D1640,'[1]PAP 2024 CORRIENTE'!$A$6:$AU$981,9,FALSE)</f>
        <v>0</v>
      </c>
      <c r="G1640" s="97" t="e">
        <f>+VLOOKUP(D1640,POA!$A$3:$AU$103,3,FALSE)</f>
        <v>#N/A</v>
      </c>
      <c r="H1640" s="94">
        <f>+VLOOKUP(D1640,'[1]PAP 2024 CORRIENTE'!$A$6:$AU$981,12,FALSE)</f>
        <v>0</v>
      </c>
      <c r="I1640" s="98">
        <f>+VLOOKUP(D1640,'[1]PAP 2024 CORRIENTE'!$A$6:$AU$981,15,FALSE)</f>
        <v>0</v>
      </c>
      <c r="J1640" s="94">
        <f>+VLOOKUP(D1640,'[1]PAP 2024 CORRIENTE'!$A$6:$AU$981,14,FALSE)</f>
        <v>0</v>
      </c>
      <c r="K1640" s="44"/>
      <c r="L1640" s="100"/>
      <c r="M1640" s="101"/>
      <c r="N1640" s="79"/>
      <c r="O1640" s="102"/>
    </row>
    <row r="1641" spans="1:15" s="20" customFormat="1" ht="15" customHeight="1">
      <c r="A1641" s="46"/>
      <c r="B1641" s="45"/>
      <c r="C1641" s="47"/>
      <c r="D1641" s="46"/>
      <c r="E1641" s="97">
        <f>+VLOOKUP(D1641,'[1]PAP 2024 CORRIENTE'!$A$6:$AU$981,7,FALSE)</f>
        <v>0</v>
      </c>
      <c r="F1641" s="97">
        <f>+VLOOKUP(D1641,'[1]PAP 2024 CORRIENTE'!$A$6:$AU$981,9,FALSE)</f>
        <v>0</v>
      </c>
      <c r="G1641" s="97" t="e">
        <f>+VLOOKUP(D1641,POA!$A$3:$AU$103,3,FALSE)</f>
        <v>#N/A</v>
      </c>
      <c r="H1641" s="94">
        <f>+VLOOKUP(D1641,'[1]PAP 2024 CORRIENTE'!$A$6:$AU$981,12,FALSE)</f>
        <v>0</v>
      </c>
      <c r="I1641" s="98">
        <f>+VLOOKUP(D1641,'[1]PAP 2024 CORRIENTE'!$A$6:$AU$981,15,FALSE)</f>
        <v>0</v>
      </c>
      <c r="J1641" s="94">
        <f>+VLOOKUP(D1641,'[1]PAP 2024 CORRIENTE'!$A$6:$AU$981,14,FALSE)</f>
        <v>0</v>
      </c>
      <c r="K1641" s="44"/>
      <c r="L1641" s="100"/>
      <c r="M1641" s="101"/>
      <c r="N1641" s="79"/>
      <c r="O1641" s="102"/>
    </row>
    <row r="1642" spans="1:15" s="20" customFormat="1" ht="15" customHeight="1">
      <c r="A1642" s="46"/>
      <c r="B1642" s="45"/>
      <c r="C1642" s="47"/>
      <c r="D1642" s="46"/>
      <c r="E1642" s="97">
        <f>+VLOOKUP(D1642,'[1]PAP 2024 CORRIENTE'!$A$6:$AU$981,7,FALSE)</f>
        <v>0</v>
      </c>
      <c r="F1642" s="97">
        <f>+VLOOKUP(D1642,'[1]PAP 2024 CORRIENTE'!$A$6:$AU$981,9,FALSE)</f>
        <v>0</v>
      </c>
      <c r="G1642" s="97" t="e">
        <f>+VLOOKUP(D1642,POA!$A$3:$AU$103,3,FALSE)</f>
        <v>#N/A</v>
      </c>
      <c r="H1642" s="94">
        <f>+VLOOKUP(D1642,'[1]PAP 2024 CORRIENTE'!$A$6:$AU$981,12,FALSE)</f>
        <v>0</v>
      </c>
      <c r="I1642" s="98">
        <f>+VLOOKUP(D1642,'[1]PAP 2024 CORRIENTE'!$A$6:$AU$981,15,FALSE)</f>
        <v>0</v>
      </c>
      <c r="J1642" s="94">
        <f>+VLOOKUP(D1642,'[1]PAP 2024 CORRIENTE'!$A$6:$AU$981,14,FALSE)</f>
        <v>0</v>
      </c>
      <c r="K1642" s="44"/>
      <c r="L1642" s="100"/>
      <c r="M1642" s="101"/>
      <c r="N1642" s="79"/>
      <c r="O1642" s="102"/>
    </row>
    <row r="1643" spans="1:15" s="20" customFormat="1" ht="15" customHeight="1">
      <c r="A1643" s="46"/>
      <c r="B1643" s="45"/>
      <c r="C1643" s="47"/>
      <c r="D1643" s="46"/>
      <c r="E1643" s="97">
        <f>+VLOOKUP(D1643,'[1]PAP 2024 CORRIENTE'!$A$6:$AU$981,7,FALSE)</f>
        <v>0</v>
      </c>
      <c r="F1643" s="97">
        <f>+VLOOKUP(D1643,'[1]PAP 2024 CORRIENTE'!$A$6:$AU$981,9,FALSE)</f>
        <v>0</v>
      </c>
      <c r="G1643" s="97" t="e">
        <f>+VLOOKUP(D1643,POA!$A$3:$AU$103,3,FALSE)</f>
        <v>#N/A</v>
      </c>
      <c r="H1643" s="94">
        <f>+VLOOKUP(D1643,'[1]PAP 2024 CORRIENTE'!$A$6:$AU$981,12,FALSE)</f>
        <v>0</v>
      </c>
      <c r="I1643" s="98">
        <f>+VLOOKUP(D1643,'[1]PAP 2024 CORRIENTE'!$A$6:$AU$981,15,FALSE)</f>
        <v>0</v>
      </c>
      <c r="J1643" s="94">
        <f>+VLOOKUP(D1643,'[1]PAP 2024 CORRIENTE'!$A$6:$AU$981,14,FALSE)</f>
        <v>0</v>
      </c>
      <c r="K1643" s="44"/>
      <c r="L1643" s="100"/>
      <c r="M1643" s="101"/>
      <c r="N1643" s="79"/>
      <c r="O1643" s="102"/>
    </row>
    <row r="1644" spans="1:15" s="20" customFormat="1" ht="15" customHeight="1">
      <c r="A1644" s="46"/>
      <c r="B1644" s="45"/>
      <c r="C1644" s="47"/>
      <c r="D1644" s="46"/>
      <c r="E1644" s="97">
        <f>+VLOOKUP(D1644,'[1]PAP 2024 CORRIENTE'!$A$6:$AU$981,7,FALSE)</f>
        <v>0</v>
      </c>
      <c r="F1644" s="97">
        <f>+VLOOKUP(D1644,'[1]PAP 2024 CORRIENTE'!$A$6:$AU$981,9,FALSE)</f>
        <v>0</v>
      </c>
      <c r="G1644" s="97" t="e">
        <f>+VLOOKUP(D1644,POA!$A$3:$AU$103,3,FALSE)</f>
        <v>#N/A</v>
      </c>
      <c r="H1644" s="94">
        <f>+VLOOKUP(D1644,'[1]PAP 2024 CORRIENTE'!$A$6:$AU$981,12,FALSE)</f>
        <v>0</v>
      </c>
      <c r="I1644" s="98">
        <f>+VLOOKUP(D1644,'[1]PAP 2024 CORRIENTE'!$A$6:$AU$981,15,FALSE)</f>
        <v>0</v>
      </c>
      <c r="J1644" s="94">
        <f>+VLOOKUP(D1644,'[1]PAP 2024 CORRIENTE'!$A$6:$AU$981,14,FALSE)</f>
        <v>0</v>
      </c>
      <c r="K1644" s="44"/>
      <c r="L1644" s="100"/>
      <c r="M1644" s="101"/>
      <c r="N1644" s="79"/>
      <c r="O1644" s="102"/>
    </row>
    <row r="1645" spans="1:15" s="20" customFormat="1" ht="15" customHeight="1">
      <c r="A1645" s="46"/>
      <c r="B1645" s="45"/>
      <c r="C1645" s="47"/>
      <c r="D1645" s="46"/>
      <c r="E1645" s="97" t="e">
        <f>+VLOOKUP(D1645,POA!$A$3:$AU$103,7,FALSE)</f>
        <v>#N/A</v>
      </c>
      <c r="F1645" s="97" t="e">
        <f>+VLOOKUP(D1645,POA!$A$3:$AU$103,9,FALSE)</f>
        <v>#N/A</v>
      </c>
      <c r="G1645" s="97" t="e">
        <f>+VLOOKUP(D1645,POA!$A$3:$AU$103,3,FALSE)</f>
        <v>#N/A</v>
      </c>
      <c r="H1645" s="94" t="e">
        <f>+VLOOKUP(D1645,POA!$A$3:$AU$103,12,FALSE)</f>
        <v>#N/A</v>
      </c>
      <c r="I1645" s="98" t="e">
        <f>+VLOOKUP(D1645,POA!$A$3:$AU$103,15,FALSE)</f>
        <v>#N/A</v>
      </c>
      <c r="J1645" s="94" t="e">
        <f>+VLOOKUP(D1645,POA!$A$3:$AU$103,14,FALSE)</f>
        <v>#N/A</v>
      </c>
      <c r="K1645" s="44"/>
      <c r="L1645" s="100"/>
      <c r="M1645" s="101"/>
      <c r="N1645" s="79"/>
      <c r="O1645" s="102"/>
    </row>
    <row r="1646" spans="1:15" s="20" customFormat="1" ht="15" customHeight="1">
      <c r="A1646" s="46"/>
      <c r="B1646" s="45"/>
      <c r="C1646" s="47"/>
      <c r="D1646" s="46"/>
      <c r="E1646" s="97" t="e">
        <f>+VLOOKUP(D1646,POA!$A$3:$AU$103,7,FALSE)</f>
        <v>#N/A</v>
      </c>
      <c r="F1646" s="97" t="e">
        <f>+VLOOKUP(D1646,POA!$A$3:$AU$103,9,FALSE)</f>
        <v>#N/A</v>
      </c>
      <c r="G1646" s="97" t="e">
        <f>+VLOOKUP(D1646,POA!$A$3:$AU$103,3,FALSE)</f>
        <v>#N/A</v>
      </c>
      <c r="H1646" s="94" t="e">
        <f>+VLOOKUP(D1646,POA!$A$3:$AU$103,12,FALSE)</f>
        <v>#N/A</v>
      </c>
      <c r="I1646" s="98" t="e">
        <f>+VLOOKUP(D1646,POA!$A$3:$AU$103,15,FALSE)</f>
        <v>#N/A</v>
      </c>
      <c r="J1646" s="94" t="e">
        <f>+VLOOKUP(D1646,POA!$A$3:$AU$103,14,FALSE)</f>
        <v>#N/A</v>
      </c>
      <c r="K1646" s="44"/>
      <c r="L1646" s="100"/>
      <c r="M1646" s="101"/>
      <c r="N1646" s="79"/>
      <c r="O1646" s="102"/>
    </row>
    <row r="1647" spans="1:15" s="20" customFormat="1" ht="15" customHeight="1">
      <c r="A1647" s="46"/>
      <c r="B1647" s="45"/>
      <c r="C1647" s="47"/>
      <c r="D1647" s="46"/>
      <c r="E1647" s="97" t="e">
        <f>+VLOOKUP(D1647,POA!$A$3:$AU$103,7,FALSE)</f>
        <v>#N/A</v>
      </c>
      <c r="F1647" s="97" t="e">
        <f>+VLOOKUP(D1647,POA!$A$3:$AU$103,9,FALSE)</f>
        <v>#N/A</v>
      </c>
      <c r="G1647" s="97" t="e">
        <f>+VLOOKUP(D1647,POA!$A$3:$AU$103,3,FALSE)</f>
        <v>#N/A</v>
      </c>
      <c r="H1647" s="94" t="e">
        <f>+VLOOKUP(D1647,POA!$A$3:$AU$103,12,FALSE)</f>
        <v>#N/A</v>
      </c>
      <c r="I1647" s="98" t="e">
        <f>+VLOOKUP(D1647,POA!$A$3:$AU$103,15,FALSE)</f>
        <v>#N/A</v>
      </c>
      <c r="J1647" s="94" t="e">
        <f>+VLOOKUP(D1647,POA!$A$3:$AU$103,14,FALSE)</f>
        <v>#N/A</v>
      </c>
      <c r="K1647" s="44"/>
      <c r="L1647" s="100"/>
      <c r="M1647" s="101"/>
      <c r="N1647" s="79"/>
      <c r="O1647" s="102"/>
    </row>
    <row r="1648" spans="1:15" s="20" customFormat="1" ht="15" customHeight="1">
      <c r="A1648" s="46"/>
      <c r="B1648" s="45"/>
      <c r="C1648" s="47"/>
      <c r="D1648" s="46"/>
      <c r="E1648" s="97" t="e">
        <f>+VLOOKUP(D1648,POA!$A$3:$AU$103,7,FALSE)</f>
        <v>#N/A</v>
      </c>
      <c r="F1648" s="97" t="e">
        <f>+VLOOKUP(D1648,POA!$A$3:$AU$103,9,FALSE)</f>
        <v>#N/A</v>
      </c>
      <c r="G1648" s="97" t="e">
        <f>+VLOOKUP(D1648,POA!$A$3:$AU$103,3,FALSE)</f>
        <v>#N/A</v>
      </c>
      <c r="H1648" s="94" t="e">
        <f>+VLOOKUP(D1648,POA!$A$3:$AU$103,12,FALSE)</f>
        <v>#N/A</v>
      </c>
      <c r="I1648" s="98" t="e">
        <f>+VLOOKUP(D1648,POA!$A$3:$AU$103,15,FALSE)</f>
        <v>#N/A</v>
      </c>
      <c r="J1648" s="94" t="e">
        <f>+VLOOKUP(D1648,POA!$A$3:$AU$103,14,FALSE)</f>
        <v>#N/A</v>
      </c>
      <c r="K1648" s="44"/>
      <c r="L1648" s="100"/>
      <c r="M1648" s="101"/>
      <c r="N1648" s="79"/>
      <c r="O1648" s="102"/>
    </row>
    <row r="1649" spans="1:15" s="20" customFormat="1" ht="15" customHeight="1">
      <c r="A1649" s="46"/>
      <c r="B1649" s="45"/>
      <c r="C1649" s="47"/>
      <c r="D1649" s="46"/>
      <c r="E1649" s="97" t="e">
        <f>+VLOOKUP(D1649,POA!$A$3:$AU$103,7,FALSE)</f>
        <v>#N/A</v>
      </c>
      <c r="F1649" s="97" t="e">
        <f>+VLOOKUP(D1649,POA!$A$3:$AU$103,9,FALSE)</f>
        <v>#N/A</v>
      </c>
      <c r="G1649" s="97" t="e">
        <f>+VLOOKUP(D1649,POA!$A$3:$AU$103,3,FALSE)</f>
        <v>#N/A</v>
      </c>
      <c r="H1649" s="94" t="e">
        <f>+VLOOKUP(D1649,POA!$A$3:$AU$103,12,FALSE)</f>
        <v>#N/A</v>
      </c>
      <c r="I1649" s="98" t="e">
        <f>+VLOOKUP(D1649,POA!$A$3:$AU$103,15,FALSE)</f>
        <v>#N/A</v>
      </c>
      <c r="J1649" s="94" t="e">
        <f>+VLOOKUP(D1649,POA!$A$3:$AU$103,14,FALSE)</f>
        <v>#N/A</v>
      </c>
      <c r="K1649" s="44"/>
      <c r="L1649" s="100"/>
      <c r="M1649" s="101"/>
      <c r="N1649" s="79"/>
      <c r="O1649" s="102"/>
    </row>
    <row r="1650" spans="1:15" s="20" customFormat="1" ht="15" customHeight="1">
      <c r="A1650" s="46"/>
      <c r="B1650" s="45"/>
      <c r="C1650" s="47"/>
      <c r="D1650" s="46"/>
      <c r="E1650" s="97" t="e">
        <f>+VLOOKUP(D1650,POA!$A$3:$AU$103,7,FALSE)</f>
        <v>#N/A</v>
      </c>
      <c r="F1650" s="97" t="e">
        <f>+VLOOKUP(D1650,POA!$A$3:$AU$103,9,FALSE)</f>
        <v>#N/A</v>
      </c>
      <c r="G1650" s="97" t="e">
        <f>+VLOOKUP(D1650,POA!$A$3:$AU$103,3,FALSE)</f>
        <v>#N/A</v>
      </c>
      <c r="H1650" s="94" t="e">
        <f>+VLOOKUP(D1650,POA!$A$3:$AU$103,12,FALSE)</f>
        <v>#N/A</v>
      </c>
      <c r="I1650" s="98" t="e">
        <f>+VLOOKUP(D1650,POA!$A$3:$AU$103,15,FALSE)</f>
        <v>#N/A</v>
      </c>
      <c r="J1650" s="94" t="e">
        <f>+VLOOKUP(D1650,POA!$A$3:$AU$103,14,FALSE)</f>
        <v>#N/A</v>
      </c>
      <c r="K1650" s="44"/>
      <c r="L1650" s="100"/>
      <c r="M1650" s="101"/>
      <c r="N1650" s="79"/>
      <c r="O1650" s="102"/>
    </row>
    <row r="1651" spans="1:15" s="20" customFormat="1" ht="15" customHeight="1">
      <c r="A1651" s="46"/>
      <c r="B1651" s="45"/>
      <c r="C1651" s="47"/>
      <c r="D1651" s="46"/>
      <c r="E1651" s="97" t="e">
        <f>+VLOOKUP(D1651,POA!$A$3:$AU$103,7,FALSE)</f>
        <v>#N/A</v>
      </c>
      <c r="F1651" s="97" t="e">
        <f>+VLOOKUP(D1651,POA!$A$3:$AU$103,9,FALSE)</f>
        <v>#N/A</v>
      </c>
      <c r="G1651" s="97" t="e">
        <f>+VLOOKUP(D1651,POA!$A$3:$AU$103,3,FALSE)</f>
        <v>#N/A</v>
      </c>
      <c r="H1651" s="94" t="e">
        <f>+VLOOKUP(D1651,POA!$A$3:$AU$103,12,FALSE)</f>
        <v>#N/A</v>
      </c>
      <c r="I1651" s="98" t="e">
        <f>+VLOOKUP(D1651,POA!$A$3:$AU$103,15,FALSE)</f>
        <v>#N/A</v>
      </c>
      <c r="J1651" s="94" t="e">
        <f>+VLOOKUP(D1651,POA!$A$3:$AU$103,14,FALSE)</f>
        <v>#N/A</v>
      </c>
      <c r="K1651" s="44"/>
      <c r="L1651" s="100"/>
      <c r="M1651" s="101"/>
      <c r="N1651" s="79"/>
      <c r="O1651" s="102"/>
    </row>
    <row r="1652" spans="1:15" s="20" customFormat="1" ht="15" customHeight="1">
      <c r="A1652" s="46"/>
      <c r="B1652" s="45"/>
      <c r="C1652" s="47"/>
      <c r="D1652" s="46"/>
      <c r="E1652" s="97" t="e">
        <f>+VLOOKUP(D1652,POA!$A$3:$AU$103,7,FALSE)</f>
        <v>#N/A</v>
      </c>
      <c r="F1652" s="97" t="e">
        <f>+VLOOKUP(D1652,POA!$A$3:$AU$103,9,FALSE)</f>
        <v>#N/A</v>
      </c>
      <c r="G1652" s="97" t="e">
        <f>+VLOOKUP(D1652,POA!$A$3:$AU$103,3,FALSE)</f>
        <v>#N/A</v>
      </c>
      <c r="H1652" s="94" t="e">
        <f>+VLOOKUP(D1652,POA!$A$3:$AU$103,12,FALSE)</f>
        <v>#N/A</v>
      </c>
      <c r="I1652" s="98" t="e">
        <f>+VLOOKUP(D1652,POA!$A$3:$AU$103,15,FALSE)</f>
        <v>#N/A</v>
      </c>
      <c r="J1652" s="94" t="e">
        <f>+VLOOKUP(D1652,POA!$A$3:$AU$103,14,FALSE)</f>
        <v>#N/A</v>
      </c>
      <c r="K1652" s="44"/>
      <c r="L1652" s="100"/>
      <c r="M1652" s="101"/>
      <c r="N1652" s="79"/>
      <c r="O1652" s="102"/>
    </row>
    <row r="1653" spans="1:15" s="20" customFormat="1" ht="15" customHeight="1">
      <c r="A1653" s="46"/>
      <c r="B1653" s="45"/>
      <c r="C1653" s="47"/>
      <c r="D1653" s="46"/>
      <c r="E1653" s="97" t="e">
        <f>+VLOOKUP(D1653,POA!$A$3:$AU$103,7,FALSE)</f>
        <v>#N/A</v>
      </c>
      <c r="F1653" s="97" t="e">
        <f>+VLOOKUP(D1653,POA!$A$3:$AU$103,9,FALSE)</f>
        <v>#N/A</v>
      </c>
      <c r="G1653" s="97" t="e">
        <f>+VLOOKUP(D1653,POA!$A$3:$AU$103,3,FALSE)</f>
        <v>#N/A</v>
      </c>
      <c r="H1653" s="94" t="e">
        <f>+VLOOKUP(D1653,POA!$A$3:$AU$103,12,FALSE)</f>
        <v>#N/A</v>
      </c>
      <c r="I1653" s="98" t="e">
        <f>+VLOOKUP(D1653,POA!$A$3:$AU$103,15,FALSE)</f>
        <v>#N/A</v>
      </c>
      <c r="J1653" s="94" t="e">
        <f>+VLOOKUP(D1653,POA!$A$3:$AU$103,14,FALSE)</f>
        <v>#N/A</v>
      </c>
      <c r="K1653" s="44"/>
      <c r="L1653" s="100"/>
      <c r="M1653" s="101"/>
      <c r="N1653" s="79"/>
      <c r="O1653" s="102"/>
    </row>
    <row r="1654" spans="1:15" s="20" customFormat="1" ht="15" customHeight="1">
      <c r="A1654" s="46"/>
      <c r="B1654" s="45"/>
      <c r="C1654" s="47"/>
      <c r="D1654" s="46"/>
      <c r="E1654" s="97" t="e">
        <f>+VLOOKUP(D1654,POA!$A$3:$AU$103,7,FALSE)</f>
        <v>#N/A</v>
      </c>
      <c r="F1654" s="97" t="e">
        <f>+VLOOKUP(D1654,POA!$A$3:$AU$103,9,FALSE)</f>
        <v>#N/A</v>
      </c>
      <c r="G1654" s="97" t="e">
        <f>+VLOOKUP(D1654,POA!$A$3:$AU$103,3,FALSE)</f>
        <v>#N/A</v>
      </c>
      <c r="H1654" s="94" t="e">
        <f>+VLOOKUP(D1654,POA!$A$3:$AU$103,12,FALSE)</f>
        <v>#N/A</v>
      </c>
      <c r="I1654" s="98" t="e">
        <f>+VLOOKUP(D1654,POA!$A$3:$AU$103,15,FALSE)</f>
        <v>#N/A</v>
      </c>
      <c r="J1654" s="94" t="e">
        <f>+VLOOKUP(D1654,POA!$A$3:$AU$103,14,FALSE)</f>
        <v>#N/A</v>
      </c>
      <c r="K1654" s="44"/>
      <c r="L1654" s="100"/>
      <c r="M1654" s="101"/>
      <c r="N1654" s="79"/>
      <c r="O1654" s="102"/>
    </row>
    <row r="1655" spans="1:15" s="20" customFormat="1" ht="15" customHeight="1">
      <c r="A1655" s="46"/>
      <c r="B1655" s="45"/>
      <c r="C1655" s="47"/>
      <c r="D1655" s="46"/>
      <c r="E1655" s="97" t="e">
        <f>+VLOOKUP(D1655,POA!$A$3:$AU$103,7,FALSE)</f>
        <v>#N/A</v>
      </c>
      <c r="F1655" s="97" t="e">
        <f>+VLOOKUP(D1655,POA!$A$3:$AU$103,9,FALSE)</f>
        <v>#N/A</v>
      </c>
      <c r="G1655" s="97" t="e">
        <f>+VLOOKUP(D1655,POA!$A$3:$AU$103,3,FALSE)</f>
        <v>#N/A</v>
      </c>
      <c r="H1655" s="94" t="e">
        <f>+VLOOKUP(D1655,POA!$A$3:$AU$103,12,FALSE)</f>
        <v>#N/A</v>
      </c>
      <c r="I1655" s="98" t="e">
        <f>+VLOOKUP(D1655,POA!$A$3:$AU$103,15,FALSE)</f>
        <v>#N/A</v>
      </c>
      <c r="J1655" s="94" t="e">
        <f>+VLOOKUP(D1655,POA!$A$3:$AU$103,14,FALSE)</f>
        <v>#N/A</v>
      </c>
      <c r="K1655" s="44"/>
      <c r="L1655" s="100"/>
      <c r="M1655" s="101"/>
      <c r="N1655" s="79"/>
      <c r="O1655" s="102"/>
    </row>
    <row r="1656" spans="1:15" s="20" customFormat="1" ht="15" customHeight="1">
      <c r="A1656" s="46"/>
      <c r="B1656" s="45"/>
      <c r="C1656" s="47"/>
      <c r="D1656" s="46"/>
      <c r="E1656" s="97" t="e">
        <f>+VLOOKUP(D1656,POA!$A$3:$AU$103,7,FALSE)</f>
        <v>#N/A</v>
      </c>
      <c r="F1656" s="97" t="e">
        <f>+VLOOKUP(D1656,POA!$A$3:$AU$103,9,FALSE)</f>
        <v>#N/A</v>
      </c>
      <c r="G1656" s="97" t="e">
        <f>+VLOOKUP(D1656,POA!$A$3:$AU$103,3,FALSE)</f>
        <v>#N/A</v>
      </c>
      <c r="H1656" s="94" t="e">
        <f>+VLOOKUP(D1656,POA!$A$3:$AU$103,12,FALSE)</f>
        <v>#N/A</v>
      </c>
      <c r="I1656" s="98" t="e">
        <f>+VLOOKUP(D1656,POA!$A$3:$AU$103,15,FALSE)</f>
        <v>#N/A</v>
      </c>
      <c r="J1656" s="94" t="e">
        <f>+VLOOKUP(D1656,POA!$A$3:$AU$103,14,FALSE)</f>
        <v>#N/A</v>
      </c>
      <c r="K1656" s="44"/>
      <c r="L1656" s="100"/>
      <c r="M1656" s="101"/>
      <c r="N1656" s="79"/>
      <c r="O1656" s="102"/>
    </row>
    <row r="1657" spans="1:15" s="20" customFormat="1" ht="15" customHeight="1">
      <c r="A1657" s="46"/>
      <c r="B1657" s="45"/>
      <c r="C1657" s="47"/>
      <c r="D1657" s="46"/>
      <c r="E1657" s="97" t="e">
        <f>+VLOOKUP(D1657,POA!$A$3:$AU$103,7,FALSE)</f>
        <v>#N/A</v>
      </c>
      <c r="F1657" s="97" t="e">
        <f>+VLOOKUP(D1657,POA!$A$3:$AU$103,9,FALSE)</f>
        <v>#N/A</v>
      </c>
      <c r="G1657" s="97" t="e">
        <f>+VLOOKUP(D1657,POA!$A$3:$AU$103,3,FALSE)</f>
        <v>#N/A</v>
      </c>
      <c r="H1657" s="94" t="e">
        <f>+VLOOKUP(D1657,POA!$A$3:$AU$103,12,FALSE)</f>
        <v>#N/A</v>
      </c>
      <c r="I1657" s="98" t="e">
        <f>+VLOOKUP(D1657,POA!$A$3:$AU$103,15,FALSE)</f>
        <v>#N/A</v>
      </c>
      <c r="J1657" s="94" t="e">
        <f>+VLOOKUP(D1657,POA!$A$3:$AU$103,14,FALSE)</f>
        <v>#N/A</v>
      </c>
      <c r="K1657" s="44"/>
      <c r="L1657" s="100"/>
      <c r="M1657" s="101"/>
      <c r="N1657" s="79"/>
      <c r="O1657" s="102"/>
    </row>
    <row r="1658" spans="1:15" s="20" customFormat="1" ht="15" customHeight="1">
      <c r="A1658" s="46"/>
      <c r="B1658" s="45"/>
      <c r="C1658" s="47"/>
      <c r="D1658" s="46"/>
      <c r="E1658" s="97" t="e">
        <f>+VLOOKUP(D1658,POA!$A$3:$AU$103,7,FALSE)</f>
        <v>#N/A</v>
      </c>
      <c r="F1658" s="97" t="e">
        <f>+VLOOKUP(D1658,POA!$A$3:$AU$103,9,FALSE)</f>
        <v>#N/A</v>
      </c>
      <c r="G1658" s="97" t="e">
        <f>+VLOOKUP(D1658,POA!$A$3:$AU$103,3,FALSE)</f>
        <v>#N/A</v>
      </c>
      <c r="H1658" s="94" t="e">
        <f>+VLOOKUP(D1658,POA!$A$3:$AU$103,12,FALSE)</f>
        <v>#N/A</v>
      </c>
      <c r="I1658" s="98" t="e">
        <f>+VLOOKUP(D1658,POA!$A$3:$AU$103,15,FALSE)</f>
        <v>#N/A</v>
      </c>
      <c r="J1658" s="94" t="e">
        <f>+VLOOKUP(D1658,POA!$A$3:$AU$103,14,FALSE)</f>
        <v>#N/A</v>
      </c>
      <c r="K1658" s="44"/>
      <c r="L1658" s="100"/>
      <c r="M1658" s="101"/>
      <c r="N1658" s="79"/>
      <c r="O1658" s="102"/>
    </row>
    <row r="1659" spans="1:15" s="20" customFormat="1" ht="15" customHeight="1">
      <c r="A1659" s="46"/>
      <c r="B1659" s="45"/>
      <c r="C1659" s="47"/>
      <c r="D1659" s="46"/>
      <c r="E1659" s="97" t="e">
        <f>+VLOOKUP(D1659,POA!$A$3:$AU$103,7,FALSE)</f>
        <v>#N/A</v>
      </c>
      <c r="F1659" s="97" t="e">
        <f>+VLOOKUP(D1659,POA!$A$3:$AU$103,9,FALSE)</f>
        <v>#N/A</v>
      </c>
      <c r="G1659" s="97" t="e">
        <f>+VLOOKUP(D1659,POA!$A$3:$AU$103,3,FALSE)</f>
        <v>#N/A</v>
      </c>
      <c r="H1659" s="94" t="e">
        <f>+VLOOKUP(D1659,POA!$A$3:$AU$103,12,FALSE)</f>
        <v>#N/A</v>
      </c>
      <c r="I1659" s="98" t="e">
        <f>+VLOOKUP(D1659,POA!$A$3:$AU$103,15,FALSE)</f>
        <v>#N/A</v>
      </c>
      <c r="J1659" s="94" t="e">
        <f>+VLOOKUP(D1659,POA!$A$3:$AU$103,14,FALSE)</f>
        <v>#N/A</v>
      </c>
      <c r="K1659" s="44"/>
      <c r="L1659" s="100"/>
      <c r="M1659" s="101"/>
      <c r="N1659" s="79"/>
      <c r="O1659" s="102"/>
    </row>
    <row r="1660" spans="1:15" s="20" customFormat="1" ht="15" customHeight="1">
      <c r="A1660" s="46"/>
      <c r="B1660" s="45"/>
      <c r="C1660" s="47"/>
      <c r="D1660" s="46"/>
      <c r="E1660" s="97" t="e">
        <f>+VLOOKUP(D1660,POA!$A$3:$AU$103,7,FALSE)</f>
        <v>#N/A</v>
      </c>
      <c r="F1660" s="97" t="e">
        <f>+VLOOKUP(D1660,POA!$A$3:$AU$103,9,FALSE)</f>
        <v>#N/A</v>
      </c>
      <c r="G1660" s="97" t="e">
        <f>+VLOOKUP(D1660,POA!$A$3:$AU$103,3,FALSE)</f>
        <v>#N/A</v>
      </c>
      <c r="H1660" s="94" t="e">
        <f>+VLOOKUP(D1660,POA!$A$3:$AU$103,12,FALSE)</f>
        <v>#N/A</v>
      </c>
      <c r="I1660" s="98" t="e">
        <f>+VLOOKUP(D1660,POA!$A$3:$AU$103,15,FALSE)</f>
        <v>#N/A</v>
      </c>
      <c r="J1660" s="94" t="e">
        <f>+VLOOKUP(D1660,POA!$A$3:$AU$103,14,FALSE)</f>
        <v>#N/A</v>
      </c>
      <c r="K1660" s="44"/>
      <c r="L1660" s="100"/>
      <c r="M1660" s="101"/>
      <c r="N1660" s="79"/>
      <c r="O1660" s="102"/>
    </row>
    <row r="1661" spans="1:15" s="20" customFormat="1" ht="15" customHeight="1">
      <c r="A1661" s="46"/>
      <c r="B1661" s="45"/>
      <c r="C1661" s="47"/>
      <c r="D1661" s="46"/>
      <c r="E1661" s="97" t="e">
        <f>+VLOOKUP(D1661,POA!$A$3:$AU$103,7,FALSE)</f>
        <v>#N/A</v>
      </c>
      <c r="F1661" s="97" t="e">
        <f>+VLOOKUP(D1661,POA!$A$3:$AU$103,9,FALSE)</f>
        <v>#N/A</v>
      </c>
      <c r="G1661" s="97" t="e">
        <f>+VLOOKUP(D1661,POA!$A$3:$AU$103,3,FALSE)</f>
        <v>#N/A</v>
      </c>
      <c r="H1661" s="94" t="e">
        <f>+VLOOKUP(D1661,POA!$A$3:$AU$103,12,FALSE)</f>
        <v>#N/A</v>
      </c>
      <c r="I1661" s="98" t="e">
        <f>+VLOOKUP(D1661,POA!$A$3:$AU$103,15,FALSE)</f>
        <v>#N/A</v>
      </c>
      <c r="J1661" s="94" t="e">
        <f>+VLOOKUP(D1661,POA!$A$3:$AU$103,14,FALSE)</f>
        <v>#N/A</v>
      </c>
      <c r="K1661" s="44"/>
      <c r="L1661" s="100"/>
      <c r="M1661" s="101"/>
      <c r="N1661" s="79"/>
      <c r="O1661" s="102"/>
    </row>
    <row r="1662" spans="1:15" s="20" customFormat="1" ht="15" customHeight="1">
      <c r="A1662" s="46"/>
      <c r="B1662" s="45"/>
      <c r="C1662" s="47"/>
      <c r="D1662" s="46"/>
      <c r="E1662" s="97" t="e">
        <f>+VLOOKUP(D1662,POA!$A$3:$AU$103,7,FALSE)</f>
        <v>#N/A</v>
      </c>
      <c r="F1662" s="97" t="e">
        <f>+VLOOKUP(D1662,POA!$A$3:$AU$103,9,FALSE)</f>
        <v>#N/A</v>
      </c>
      <c r="G1662" s="97" t="e">
        <f>+VLOOKUP(D1662,POA!$A$3:$AU$103,3,FALSE)</f>
        <v>#N/A</v>
      </c>
      <c r="H1662" s="94" t="e">
        <f>+VLOOKUP(D1662,POA!$A$3:$AU$103,12,FALSE)</f>
        <v>#N/A</v>
      </c>
      <c r="I1662" s="98" t="e">
        <f>+VLOOKUP(D1662,POA!$A$3:$AU$103,15,FALSE)</f>
        <v>#N/A</v>
      </c>
      <c r="J1662" s="94" t="e">
        <f>+VLOOKUP(D1662,POA!$A$3:$AU$103,14,FALSE)</f>
        <v>#N/A</v>
      </c>
      <c r="K1662" s="44"/>
      <c r="L1662" s="100"/>
      <c r="M1662" s="101"/>
      <c r="N1662" s="79"/>
      <c r="O1662" s="102"/>
    </row>
    <row r="1663" spans="1:15" s="20" customFormat="1" ht="15" customHeight="1">
      <c r="A1663" s="46"/>
      <c r="B1663" s="45"/>
      <c r="C1663" s="47"/>
      <c r="D1663" s="46"/>
      <c r="E1663" s="97" t="e">
        <f>+VLOOKUP(D1663,POA!$A$3:$AU$103,7,FALSE)</f>
        <v>#N/A</v>
      </c>
      <c r="F1663" s="97" t="e">
        <f>+VLOOKUP(D1663,POA!$A$3:$AU$103,9,FALSE)</f>
        <v>#N/A</v>
      </c>
      <c r="G1663" s="97" t="e">
        <f>+VLOOKUP(D1663,POA!$A$3:$AU$103,3,FALSE)</f>
        <v>#N/A</v>
      </c>
      <c r="H1663" s="94" t="e">
        <f>+VLOOKUP(D1663,POA!$A$3:$AU$103,12,FALSE)</f>
        <v>#N/A</v>
      </c>
      <c r="I1663" s="98" t="e">
        <f>+VLOOKUP(D1663,POA!$A$3:$AU$103,15,FALSE)</f>
        <v>#N/A</v>
      </c>
      <c r="J1663" s="94" t="e">
        <f>+VLOOKUP(D1663,POA!$A$3:$AU$103,14,FALSE)</f>
        <v>#N/A</v>
      </c>
      <c r="K1663" s="44"/>
      <c r="L1663" s="100"/>
      <c r="M1663" s="101"/>
      <c r="N1663" s="79"/>
      <c r="O1663" s="102"/>
    </row>
    <row r="1664" spans="1:15" s="20" customFormat="1" ht="15" customHeight="1">
      <c r="A1664" s="46"/>
      <c r="B1664" s="45"/>
      <c r="C1664" s="47"/>
      <c r="D1664" s="46"/>
      <c r="E1664" s="97" t="e">
        <f>+VLOOKUP(D1664,POA!$A$3:$AU$103,7,FALSE)</f>
        <v>#N/A</v>
      </c>
      <c r="F1664" s="97" t="e">
        <f>+VLOOKUP(D1664,POA!$A$3:$AU$103,9,FALSE)</f>
        <v>#N/A</v>
      </c>
      <c r="G1664" s="97" t="e">
        <f>+VLOOKUP(D1664,POA!$A$3:$AU$103,3,FALSE)</f>
        <v>#N/A</v>
      </c>
      <c r="H1664" s="94" t="e">
        <f>+VLOOKUP(D1664,POA!$A$3:$AU$103,12,FALSE)</f>
        <v>#N/A</v>
      </c>
      <c r="I1664" s="98" t="e">
        <f>+VLOOKUP(D1664,POA!$A$3:$AU$103,15,FALSE)</f>
        <v>#N/A</v>
      </c>
      <c r="J1664" s="94" t="e">
        <f>+VLOOKUP(D1664,POA!$A$3:$AU$103,14,FALSE)</f>
        <v>#N/A</v>
      </c>
      <c r="K1664" s="44"/>
      <c r="L1664" s="100"/>
      <c r="M1664" s="101"/>
      <c r="N1664" s="79"/>
      <c r="O1664" s="102"/>
    </row>
    <row r="1665" spans="1:15" s="20" customFormat="1" ht="15" customHeight="1">
      <c r="A1665" s="46"/>
      <c r="B1665" s="45"/>
      <c r="C1665" s="47"/>
      <c r="D1665" s="46"/>
      <c r="E1665" s="97" t="e">
        <f>+VLOOKUP(D1665,POA!$A$3:$AU$103,7,FALSE)</f>
        <v>#N/A</v>
      </c>
      <c r="F1665" s="97" t="e">
        <f>+VLOOKUP(D1665,POA!$A$3:$AU$103,9,FALSE)</f>
        <v>#N/A</v>
      </c>
      <c r="G1665" s="97" t="e">
        <f>+VLOOKUP(D1665,POA!$A$3:$AU$103,3,FALSE)</f>
        <v>#N/A</v>
      </c>
      <c r="H1665" s="94" t="e">
        <f>+VLOOKUP(D1665,POA!$A$3:$AU$103,12,FALSE)</f>
        <v>#N/A</v>
      </c>
      <c r="I1665" s="98" t="e">
        <f>+VLOOKUP(D1665,POA!$A$3:$AU$103,15,FALSE)</f>
        <v>#N/A</v>
      </c>
      <c r="J1665" s="94" t="e">
        <f>+VLOOKUP(D1665,POA!$A$3:$AU$103,14,FALSE)</f>
        <v>#N/A</v>
      </c>
      <c r="K1665" s="44"/>
      <c r="L1665" s="100"/>
      <c r="M1665" s="101"/>
      <c r="N1665" s="79"/>
      <c r="O1665" s="102"/>
    </row>
    <row r="1666" spans="1:15" s="20" customFormat="1" ht="15" customHeight="1">
      <c r="A1666" s="46"/>
      <c r="B1666" s="45"/>
      <c r="C1666" s="47"/>
      <c r="D1666" s="46"/>
      <c r="E1666" s="97" t="e">
        <f>+VLOOKUP(D1666,POA!$A$3:$AU$103,7,FALSE)</f>
        <v>#N/A</v>
      </c>
      <c r="F1666" s="97" t="e">
        <f>+VLOOKUP(D1666,POA!$A$3:$AU$103,9,FALSE)</f>
        <v>#N/A</v>
      </c>
      <c r="G1666" s="97" t="e">
        <f>+VLOOKUP(D1666,POA!$A$3:$AU$103,3,FALSE)</f>
        <v>#N/A</v>
      </c>
      <c r="H1666" s="94" t="e">
        <f>+VLOOKUP(D1666,POA!$A$3:$AU$103,12,FALSE)</f>
        <v>#N/A</v>
      </c>
      <c r="I1666" s="98" t="e">
        <f>+VLOOKUP(D1666,POA!$A$3:$AU$103,15,FALSE)</f>
        <v>#N/A</v>
      </c>
      <c r="J1666" s="94" t="e">
        <f>+VLOOKUP(D1666,POA!$A$3:$AU$103,14,FALSE)</f>
        <v>#N/A</v>
      </c>
      <c r="K1666" s="44"/>
      <c r="L1666" s="100"/>
      <c r="M1666" s="101"/>
      <c r="N1666" s="79"/>
      <c r="O1666" s="102"/>
    </row>
    <row r="1667" spans="1:15" s="20" customFormat="1" ht="15" customHeight="1">
      <c r="A1667" s="46"/>
      <c r="B1667" s="45"/>
      <c r="C1667" s="47"/>
      <c r="D1667" s="46"/>
      <c r="E1667" s="97" t="e">
        <f>+VLOOKUP(D1667,POA!$A$3:$AU$103,7,FALSE)</f>
        <v>#N/A</v>
      </c>
      <c r="F1667" s="97" t="e">
        <f>+VLOOKUP(D1667,POA!$A$3:$AU$103,9,FALSE)</f>
        <v>#N/A</v>
      </c>
      <c r="G1667" s="97" t="e">
        <f>+VLOOKUP(D1667,POA!$A$3:$AU$103,3,FALSE)</f>
        <v>#N/A</v>
      </c>
      <c r="H1667" s="94" t="e">
        <f>+VLOOKUP(D1667,POA!$A$3:$AU$103,12,FALSE)</f>
        <v>#N/A</v>
      </c>
      <c r="I1667" s="98" t="e">
        <f>+VLOOKUP(D1667,POA!$A$3:$AU$103,15,FALSE)</f>
        <v>#N/A</v>
      </c>
      <c r="J1667" s="94" t="e">
        <f>+VLOOKUP(D1667,POA!$A$3:$AU$103,14,FALSE)</f>
        <v>#N/A</v>
      </c>
      <c r="K1667" s="44"/>
      <c r="L1667" s="100"/>
      <c r="M1667" s="101"/>
      <c r="N1667" s="79"/>
      <c r="O1667" s="102"/>
    </row>
    <row r="1668" spans="1:15" s="20" customFormat="1" ht="15" customHeight="1">
      <c r="A1668" s="46"/>
      <c r="B1668" s="45"/>
      <c r="C1668" s="47"/>
      <c r="D1668" s="46"/>
      <c r="E1668" s="97" t="e">
        <f>+VLOOKUP(D1668,POA!$A$3:$AU$103,7,FALSE)</f>
        <v>#N/A</v>
      </c>
      <c r="F1668" s="97" t="e">
        <f>+VLOOKUP(D1668,POA!$A$3:$AU$103,9,FALSE)</f>
        <v>#N/A</v>
      </c>
      <c r="G1668" s="97" t="e">
        <f>+VLOOKUP(D1668,POA!$A$3:$AU$103,3,FALSE)</f>
        <v>#N/A</v>
      </c>
      <c r="H1668" s="94" t="e">
        <f>+VLOOKUP(D1668,POA!$A$3:$AU$103,12,FALSE)</f>
        <v>#N/A</v>
      </c>
      <c r="I1668" s="98" t="e">
        <f>+VLOOKUP(D1668,POA!$A$3:$AU$103,15,FALSE)</f>
        <v>#N/A</v>
      </c>
      <c r="J1668" s="94" t="e">
        <f>+VLOOKUP(D1668,POA!$A$3:$AU$103,14,FALSE)</f>
        <v>#N/A</v>
      </c>
      <c r="K1668" s="44"/>
      <c r="L1668" s="100"/>
      <c r="M1668" s="101"/>
      <c r="N1668" s="79"/>
      <c r="O1668" s="102"/>
    </row>
    <row r="1669" spans="1:15" s="20" customFormat="1" ht="15" customHeight="1">
      <c r="A1669" s="46"/>
      <c r="B1669" s="45"/>
      <c r="C1669" s="47"/>
      <c r="D1669" s="46"/>
      <c r="E1669" s="97" t="e">
        <f>+VLOOKUP(D1669,POA!$A$3:$AU$103,7,FALSE)</f>
        <v>#N/A</v>
      </c>
      <c r="F1669" s="97" t="e">
        <f>+VLOOKUP(D1669,POA!$A$3:$AU$103,9,FALSE)</f>
        <v>#N/A</v>
      </c>
      <c r="G1669" s="97" t="e">
        <f>+VLOOKUP(D1669,POA!$A$3:$AU$103,3,FALSE)</f>
        <v>#N/A</v>
      </c>
      <c r="H1669" s="94" t="e">
        <f>+VLOOKUP(D1669,POA!$A$3:$AU$103,12,FALSE)</f>
        <v>#N/A</v>
      </c>
      <c r="I1669" s="98" t="e">
        <f>+VLOOKUP(D1669,POA!$A$3:$AU$103,15,FALSE)</f>
        <v>#N/A</v>
      </c>
      <c r="J1669" s="94" t="e">
        <f>+VLOOKUP(D1669,POA!$A$3:$AU$103,14,FALSE)</f>
        <v>#N/A</v>
      </c>
      <c r="K1669" s="44"/>
      <c r="L1669" s="100"/>
      <c r="M1669" s="101"/>
      <c r="N1669" s="79"/>
      <c r="O1669" s="102"/>
    </row>
    <row r="1670" spans="1:15" s="20" customFormat="1" ht="15" customHeight="1">
      <c r="A1670" s="46"/>
      <c r="B1670" s="45"/>
      <c r="C1670" s="47"/>
      <c r="D1670" s="46"/>
      <c r="E1670" s="97" t="e">
        <f>+VLOOKUP(D1670,POA!$A$3:$AU$103,7,FALSE)</f>
        <v>#N/A</v>
      </c>
      <c r="F1670" s="97" t="e">
        <f>+VLOOKUP(D1670,POA!$A$3:$AU$103,9,FALSE)</f>
        <v>#N/A</v>
      </c>
      <c r="G1670" s="97" t="e">
        <f>+VLOOKUP(D1670,POA!$A$3:$AU$103,3,FALSE)</f>
        <v>#N/A</v>
      </c>
      <c r="H1670" s="94" t="e">
        <f>+VLOOKUP(D1670,POA!$A$3:$AU$103,12,FALSE)</f>
        <v>#N/A</v>
      </c>
      <c r="I1670" s="98" t="e">
        <f>+VLOOKUP(D1670,POA!$A$3:$AU$103,15,FALSE)</f>
        <v>#N/A</v>
      </c>
      <c r="J1670" s="94" t="e">
        <f>+VLOOKUP(D1670,POA!$A$3:$AU$103,14,FALSE)</f>
        <v>#N/A</v>
      </c>
      <c r="K1670" s="44"/>
      <c r="L1670" s="100"/>
      <c r="M1670" s="101"/>
      <c r="N1670" s="79"/>
      <c r="O1670" s="102"/>
    </row>
    <row r="1671" spans="1:15" s="20" customFormat="1" ht="15" customHeight="1">
      <c r="A1671" s="46"/>
      <c r="B1671" s="45"/>
      <c r="C1671" s="47"/>
      <c r="D1671" s="46"/>
      <c r="E1671" s="97" t="e">
        <f>+VLOOKUP(D1671,POA!$A$3:$AU$103,7,FALSE)</f>
        <v>#N/A</v>
      </c>
      <c r="F1671" s="97" t="e">
        <f>+VLOOKUP(D1671,POA!$A$3:$AU$103,9,FALSE)</f>
        <v>#N/A</v>
      </c>
      <c r="G1671" s="97" t="e">
        <f>+VLOOKUP(D1671,POA!$A$3:$AU$103,3,FALSE)</f>
        <v>#N/A</v>
      </c>
      <c r="H1671" s="94" t="e">
        <f>+VLOOKUP(D1671,POA!$A$3:$AU$103,12,FALSE)</f>
        <v>#N/A</v>
      </c>
      <c r="I1671" s="98" t="e">
        <f>+VLOOKUP(D1671,POA!$A$3:$AU$103,15,FALSE)</f>
        <v>#N/A</v>
      </c>
      <c r="J1671" s="94" t="e">
        <f>+VLOOKUP(D1671,POA!$A$3:$AU$103,14,FALSE)</f>
        <v>#N/A</v>
      </c>
      <c r="K1671" s="44"/>
      <c r="L1671" s="100"/>
      <c r="M1671" s="101"/>
      <c r="N1671" s="79"/>
      <c r="O1671" s="102"/>
    </row>
    <row r="1672" spans="1:15" s="20" customFormat="1" ht="15" customHeight="1">
      <c r="A1672" s="46"/>
      <c r="B1672" s="45"/>
      <c r="C1672" s="47"/>
      <c r="D1672" s="46"/>
      <c r="E1672" s="97" t="e">
        <f>+VLOOKUP(D1672,POA!$A$3:$AU$103,7,FALSE)</f>
        <v>#N/A</v>
      </c>
      <c r="F1672" s="97" t="e">
        <f>+VLOOKUP(D1672,POA!$A$3:$AU$103,9,FALSE)</f>
        <v>#N/A</v>
      </c>
      <c r="G1672" s="97" t="e">
        <f>+VLOOKUP(D1672,POA!$A$3:$AU$103,3,FALSE)</f>
        <v>#N/A</v>
      </c>
      <c r="H1672" s="94" t="e">
        <f>+VLOOKUP(D1672,POA!$A$3:$AU$103,12,FALSE)</f>
        <v>#N/A</v>
      </c>
      <c r="I1672" s="98" t="e">
        <f>+VLOOKUP(D1672,POA!$A$3:$AU$103,15,FALSE)</f>
        <v>#N/A</v>
      </c>
      <c r="J1672" s="94" t="e">
        <f>+VLOOKUP(D1672,POA!$A$3:$AU$103,14,FALSE)</f>
        <v>#N/A</v>
      </c>
      <c r="K1672" s="44"/>
      <c r="L1672" s="100"/>
      <c r="M1672" s="101"/>
      <c r="N1672" s="79"/>
      <c r="O1672" s="102"/>
    </row>
    <row r="1673" spans="1:15" s="20" customFormat="1" ht="15" customHeight="1">
      <c r="A1673" s="46"/>
      <c r="B1673" s="45"/>
      <c r="C1673" s="47"/>
      <c r="D1673" s="46"/>
      <c r="E1673" s="97" t="e">
        <f>+VLOOKUP(D1673,POA!$A$3:$AU$103,7,FALSE)</f>
        <v>#N/A</v>
      </c>
      <c r="F1673" s="97" t="e">
        <f>+VLOOKUP(D1673,POA!$A$3:$AU$103,9,FALSE)</f>
        <v>#N/A</v>
      </c>
      <c r="G1673" s="97" t="e">
        <f>+VLOOKUP(D1673,POA!$A$3:$AU$103,3,FALSE)</f>
        <v>#N/A</v>
      </c>
      <c r="H1673" s="94" t="e">
        <f>+VLOOKUP(D1673,POA!$A$3:$AU$103,12,FALSE)</f>
        <v>#N/A</v>
      </c>
      <c r="I1673" s="98" t="e">
        <f>+VLOOKUP(D1673,POA!$A$3:$AU$103,15,FALSE)</f>
        <v>#N/A</v>
      </c>
      <c r="J1673" s="94" t="e">
        <f>+VLOOKUP(D1673,POA!$A$3:$AU$103,14,FALSE)</f>
        <v>#N/A</v>
      </c>
      <c r="K1673" s="44"/>
      <c r="L1673" s="100"/>
      <c r="M1673" s="101"/>
      <c r="N1673" s="79"/>
      <c r="O1673" s="102"/>
    </row>
    <row r="1674" spans="1:15" s="20" customFormat="1" ht="15" customHeight="1">
      <c r="A1674" s="46"/>
      <c r="B1674" s="45"/>
      <c r="C1674" s="47"/>
      <c r="D1674" s="46"/>
      <c r="E1674" s="97" t="e">
        <f>+VLOOKUP(D1674,POA!$A$3:$AU$103,7,FALSE)</f>
        <v>#N/A</v>
      </c>
      <c r="F1674" s="97" t="e">
        <f>+VLOOKUP(D1674,POA!$A$3:$AU$103,9,FALSE)</f>
        <v>#N/A</v>
      </c>
      <c r="G1674" s="97" t="e">
        <f>+VLOOKUP(D1674,POA!$A$3:$AU$103,3,FALSE)</f>
        <v>#N/A</v>
      </c>
      <c r="H1674" s="94" t="e">
        <f>+VLOOKUP(D1674,POA!$A$3:$AU$103,12,FALSE)</f>
        <v>#N/A</v>
      </c>
      <c r="I1674" s="98" t="e">
        <f>+VLOOKUP(D1674,POA!$A$3:$AU$103,15,FALSE)</f>
        <v>#N/A</v>
      </c>
      <c r="J1674" s="94" t="e">
        <f>+VLOOKUP(D1674,POA!$A$3:$AU$103,14,FALSE)</f>
        <v>#N/A</v>
      </c>
      <c r="K1674" s="44"/>
      <c r="L1674" s="100"/>
      <c r="M1674" s="101"/>
      <c r="N1674" s="79"/>
      <c r="O1674" s="102"/>
    </row>
    <row r="1675" spans="1:15" s="20" customFormat="1" ht="15" customHeight="1">
      <c r="A1675" s="46"/>
      <c r="B1675" s="45"/>
      <c r="C1675" s="47"/>
      <c r="D1675" s="46"/>
      <c r="E1675" s="97" t="e">
        <f>+VLOOKUP(D1675,POA!$A$3:$AU$103,7,FALSE)</f>
        <v>#N/A</v>
      </c>
      <c r="F1675" s="97" t="e">
        <f>+VLOOKUP(D1675,POA!$A$3:$AU$103,9,FALSE)</f>
        <v>#N/A</v>
      </c>
      <c r="G1675" s="97" t="e">
        <f>+VLOOKUP(D1675,POA!$A$3:$AU$103,3,FALSE)</f>
        <v>#N/A</v>
      </c>
      <c r="H1675" s="94" t="e">
        <f>+VLOOKUP(D1675,POA!$A$3:$AU$103,12,FALSE)</f>
        <v>#N/A</v>
      </c>
      <c r="I1675" s="98" t="e">
        <f>+VLOOKUP(D1675,POA!$A$3:$AU$103,15,FALSE)</f>
        <v>#N/A</v>
      </c>
      <c r="J1675" s="94" t="e">
        <f>+VLOOKUP(D1675,POA!$A$3:$AU$103,14,FALSE)</f>
        <v>#N/A</v>
      </c>
      <c r="K1675" s="44"/>
      <c r="L1675" s="100"/>
      <c r="M1675" s="101"/>
      <c r="N1675" s="79"/>
      <c r="O1675" s="102"/>
    </row>
    <row r="1676" spans="1:15" s="20" customFormat="1" ht="15" customHeight="1">
      <c r="A1676" s="46"/>
      <c r="B1676" s="45"/>
      <c r="C1676" s="47"/>
      <c r="D1676" s="46"/>
      <c r="E1676" s="97" t="e">
        <f>+VLOOKUP(D1676,POA!$A$3:$AU$103,7,FALSE)</f>
        <v>#N/A</v>
      </c>
      <c r="F1676" s="97" t="e">
        <f>+VLOOKUP(D1676,POA!$A$3:$AU$103,9,FALSE)</f>
        <v>#N/A</v>
      </c>
      <c r="G1676" s="97" t="e">
        <f>+VLOOKUP(D1676,POA!$A$3:$AU$103,3,FALSE)</f>
        <v>#N/A</v>
      </c>
      <c r="H1676" s="94" t="e">
        <f>+VLOOKUP(D1676,POA!$A$3:$AU$103,12,FALSE)</f>
        <v>#N/A</v>
      </c>
      <c r="I1676" s="98" t="e">
        <f>+VLOOKUP(D1676,POA!$A$3:$AU$103,15,FALSE)</f>
        <v>#N/A</v>
      </c>
      <c r="J1676" s="94" t="e">
        <f>+VLOOKUP(D1676,POA!$A$3:$AU$103,14,FALSE)</f>
        <v>#N/A</v>
      </c>
      <c r="K1676" s="44"/>
      <c r="L1676" s="100"/>
      <c r="M1676" s="101"/>
      <c r="N1676" s="79"/>
      <c r="O1676" s="102"/>
    </row>
    <row r="1677" spans="1:15" s="20" customFormat="1" ht="15" customHeight="1">
      <c r="A1677" s="46"/>
      <c r="B1677" s="45"/>
      <c r="C1677" s="47"/>
      <c r="D1677" s="46"/>
      <c r="E1677" s="97" t="e">
        <f>+VLOOKUP(D1677,POA!$A$3:$AU$103,7,FALSE)</f>
        <v>#N/A</v>
      </c>
      <c r="F1677" s="97" t="e">
        <f>+VLOOKUP(D1677,POA!$A$3:$AU$103,9,FALSE)</f>
        <v>#N/A</v>
      </c>
      <c r="G1677" s="97" t="e">
        <f>+VLOOKUP(D1677,POA!$A$3:$AU$103,3,FALSE)</f>
        <v>#N/A</v>
      </c>
      <c r="H1677" s="94" t="e">
        <f>+VLOOKUP(D1677,POA!$A$3:$AU$103,12,FALSE)</f>
        <v>#N/A</v>
      </c>
      <c r="I1677" s="98" t="e">
        <f>+VLOOKUP(D1677,POA!$A$3:$AU$103,15,FALSE)</f>
        <v>#N/A</v>
      </c>
      <c r="J1677" s="94" t="e">
        <f>+VLOOKUP(D1677,POA!$A$3:$AU$103,14,FALSE)</f>
        <v>#N/A</v>
      </c>
      <c r="K1677" s="44"/>
      <c r="L1677" s="100"/>
      <c r="M1677" s="101"/>
      <c r="N1677" s="79"/>
      <c r="O1677" s="102"/>
    </row>
    <row r="1678" spans="1:15" s="20" customFormat="1" ht="15" customHeight="1">
      <c r="A1678" s="46"/>
      <c r="B1678" s="45"/>
      <c r="C1678" s="47"/>
      <c r="D1678" s="46"/>
      <c r="E1678" s="97" t="e">
        <f>+VLOOKUP(D1678,POA!$A$3:$AU$103,7,FALSE)</f>
        <v>#N/A</v>
      </c>
      <c r="F1678" s="97" t="e">
        <f>+VLOOKUP(D1678,POA!$A$3:$AU$103,9,FALSE)</f>
        <v>#N/A</v>
      </c>
      <c r="G1678" s="97" t="e">
        <f>+VLOOKUP(D1678,POA!$A$3:$AU$103,3,FALSE)</f>
        <v>#N/A</v>
      </c>
      <c r="H1678" s="94" t="e">
        <f>+VLOOKUP(D1678,POA!$A$3:$AU$103,12,FALSE)</f>
        <v>#N/A</v>
      </c>
      <c r="I1678" s="98" t="e">
        <f>+VLOOKUP(D1678,POA!$A$3:$AU$103,15,FALSE)</f>
        <v>#N/A</v>
      </c>
      <c r="J1678" s="94" t="e">
        <f>+VLOOKUP(D1678,POA!$A$3:$AU$103,14,FALSE)</f>
        <v>#N/A</v>
      </c>
      <c r="K1678" s="44"/>
      <c r="L1678" s="100"/>
      <c r="M1678" s="101"/>
      <c r="N1678" s="79"/>
      <c r="O1678" s="102"/>
    </row>
    <row r="1679" spans="1:15" s="20" customFormat="1" ht="15" customHeight="1">
      <c r="A1679" s="46"/>
      <c r="B1679" s="45"/>
      <c r="C1679" s="47"/>
      <c r="D1679" s="46"/>
      <c r="E1679" s="97" t="e">
        <f>+VLOOKUP(D1679,POA!$A$3:$AU$103,7,FALSE)</f>
        <v>#N/A</v>
      </c>
      <c r="F1679" s="97" t="e">
        <f>+VLOOKUP(D1679,POA!$A$3:$AU$103,9,FALSE)</f>
        <v>#N/A</v>
      </c>
      <c r="G1679" s="97" t="e">
        <f>+VLOOKUP(D1679,POA!$A$3:$AU$103,3,FALSE)</f>
        <v>#N/A</v>
      </c>
      <c r="H1679" s="94" t="e">
        <f>+VLOOKUP(D1679,POA!$A$3:$AU$103,12,FALSE)</f>
        <v>#N/A</v>
      </c>
      <c r="I1679" s="98" t="e">
        <f>+VLOOKUP(D1679,POA!$A$3:$AU$103,15,FALSE)</f>
        <v>#N/A</v>
      </c>
      <c r="J1679" s="94" t="e">
        <f>+VLOOKUP(D1679,POA!$A$3:$AU$103,14,FALSE)</f>
        <v>#N/A</v>
      </c>
      <c r="K1679" s="44"/>
      <c r="L1679" s="100"/>
      <c r="M1679" s="101"/>
      <c r="N1679" s="79"/>
      <c r="O1679" s="102"/>
    </row>
    <row r="1680" spans="1:15" s="20" customFormat="1" ht="15" customHeight="1">
      <c r="A1680" s="46"/>
      <c r="B1680" s="45"/>
      <c r="C1680" s="47"/>
      <c r="D1680" s="46"/>
      <c r="E1680" s="97" t="e">
        <f>+VLOOKUP(D1680,POA!$A$3:$AU$103,7,FALSE)</f>
        <v>#N/A</v>
      </c>
      <c r="F1680" s="97" t="e">
        <f>+VLOOKUP(D1680,POA!$A$3:$AU$103,9,FALSE)</f>
        <v>#N/A</v>
      </c>
      <c r="G1680" s="97" t="e">
        <f>+VLOOKUP(D1680,POA!$A$3:$AU$103,3,FALSE)</f>
        <v>#N/A</v>
      </c>
      <c r="H1680" s="94" t="e">
        <f>+VLOOKUP(D1680,POA!$A$3:$AU$103,12,FALSE)</f>
        <v>#N/A</v>
      </c>
      <c r="I1680" s="98" t="e">
        <f>+VLOOKUP(D1680,POA!$A$3:$AU$103,15,FALSE)</f>
        <v>#N/A</v>
      </c>
      <c r="J1680" s="94" t="e">
        <f>+VLOOKUP(D1680,POA!$A$3:$AU$103,14,FALSE)</f>
        <v>#N/A</v>
      </c>
      <c r="K1680" s="44"/>
      <c r="L1680" s="100"/>
      <c r="M1680" s="101"/>
      <c r="N1680" s="79"/>
      <c r="O1680" s="102"/>
    </row>
    <row r="1681" spans="1:15" s="20" customFormat="1" ht="15" customHeight="1">
      <c r="A1681" s="46"/>
      <c r="B1681" s="45"/>
      <c r="C1681" s="47"/>
      <c r="D1681" s="46"/>
      <c r="E1681" s="97" t="e">
        <f>+VLOOKUP(D1681,POA!$A$3:$AU$103,7,FALSE)</f>
        <v>#N/A</v>
      </c>
      <c r="F1681" s="97" t="e">
        <f>+VLOOKUP(D1681,POA!$A$3:$AU$103,9,FALSE)</f>
        <v>#N/A</v>
      </c>
      <c r="G1681" s="97" t="e">
        <f>+VLOOKUP(D1681,POA!$A$3:$AU$103,3,FALSE)</f>
        <v>#N/A</v>
      </c>
      <c r="H1681" s="94" t="e">
        <f>+VLOOKUP(D1681,POA!$A$3:$AU$103,12,FALSE)</f>
        <v>#N/A</v>
      </c>
      <c r="I1681" s="98" t="e">
        <f>+VLOOKUP(D1681,POA!$A$3:$AU$103,15,FALSE)</f>
        <v>#N/A</v>
      </c>
      <c r="J1681" s="94" t="e">
        <f>+VLOOKUP(D1681,POA!$A$3:$AU$103,14,FALSE)</f>
        <v>#N/A</v>
      </c>
      <c r="K1681" s="44"/>
      <c r="L1681" s="100"/>
      <c r="M1681" s="101"/>
      <c r="N1681" s="79"/>
      <c r="O1681" s="102"/>
    </row>
    <row r="1682" spans="1:15" s="20" customFormat="1" ht="15" customHeight="1">
      <c r="A1682" s="46"/>
      <c r="B1682" s="45"/>
      <c r="C1682" s="47"/>
      <c r="D1682" s="46"/>
      <c r="E1682" s="97" t="e">
        <f>+VLOOKUP(D1682,POA!$A$3:$AU$103,7,FALSE)</f>
        <v>#N/A</v>
      </c>
      <c r="F1682" s="97" t="e">
        <f>+VLOOKUP(D1682,POA!$A$3:$AU$103,9,FALSE)</f>
        <v>#N/A</v>
      </c>
      <c r="G1682" s="97" t="e">
        <f>+VLOOKUP(D1682,POA!$A$3:$AU$103,3,FALSE)</f>
        <v>#N/A</v>
      </c>
      <c r="H1682" s="94" t="e">
        <f>+VLOOKUP(D1682,POA!$A$3:$AU$103,12,FALSE)</f>
        <v>#N/A</v>
      </c>
      <c r="I1682" s="98" t="e">
        <f>+VLOOKUP(D1682,POA!$A$3:$AU$103,15,FALSE)</f>
        <v>#N/A</v>
      </c>
      <c r="J1682" s="94" t="e">
        <f>+VLOOKUP(D1682,POA!$A$3:$AU$103,14,FALSE)</f>
        <v>#N/A</v>
      </c>
      <c r="K1682" s="44"/>
      <c r="L1682" s="100"/>
      <c r="M1682" s="101"/>
      <c r="N1682" s="79"/>
      <c r="O1682" s="102"/>
    </row>
    <row r="1683" spans="1:15" s="20" customFormat="1" ht="15" customHeight="1">
      <c r="A1683" s="46"/>
      <c r="B1683" s="45"/>
      <c r="C1683" s="47"/>
      <c r="D1683" s="46"/>
      <c r="E1683" s="97" t="e">
        <f>+VLOOKUP(D1683,POA!$A$3:$AU$103,7,FALSE)</f>
        <v>#N/A</v>
      </c>
      <c r="F1683" s="97" t="e">
        <f>+VLOOKUP(D1683,POA!$A$3:$AU$103,9,FALSE)</f>
        <v>#N/A</v>
      </c>
      <c r="G1683" s="97" t="e">
        <f>+VLOOKUP(D1683,POA!$A$3:$AU$103,3,FALSE)</f>
        <v>#N/A</v>
      </c>
      <c r="H1683" s="94" t="e">
        <f>+VLOOKUP(D1683,POA!$A$3:$AU$103,12,FALSE)</f>
        <v>#N/A</v>
      </c>
      <c r="I1683" s="98" t="e">
        <f>+VLOOKUP(D1683,POA!$A$3:$AU$103,15,FALSE)</f>
        <v>#N/A</v>
      </c>
      <c r="J1683" s="94" t="e">
        <f>+VLOOKUP(D1683,POA!$A$3:$AU$103,14,FALSE)</f>
        <v>#N/A</v>
      </c>
      <c r="K1683" s="44"/>
      <c r="L1683" s="100"/>
      <c r="M1683" s="101"/>
      <c r="N1683" s="79"/>
      <c r="O1683" s="102"/>
    </row>
    <row r="1684" spans="1:15" s="20" customFormat="1" ht="15" customHeight="1">
      <c r="A1684" s="46"/>
      <c r="B1684" s="45"/>
      <c r="C1684" s="47"/>
      <c r="D1684" s="46"/>
      <c r="E1684" s="97" t="e">
        <f>+VLOOKUP(D1684,POA!$A$3:$AU$103,7,FALSE)</f>
        <v>#N/A</v>
      </c>
      <c r="F1684" s="97" t="e">
        <f>+VLOOKUP(D1684,POA!$A$3:$AU$103,9,FALSE)</f>
        <v>#N/A</v>
      </c>
      <c r="G1684" s="97" t="e">
        <f>+VLOOKUP(D1684,POA!$A$3:$AU$103,3,FALSE)</f>
        <v>#N/A</v>
      </c>
      <c r="H1684" s="94" t="e">
        <f>+VLOOKUP(D1684,POA!$A$3:$AU$103,12,FALSE)</f>
        <v>#N/A</v>
      </c>
      <c r="I1684" s="98" t="e">
        <f>+VLOOKUP(D1684,POA!$A$3:$AU$103,15,FALSE)</f>
        <v>#N/A</v>
      </c>
      <c r="J1684" s="94" t="e">
        <f>+VLOOKUP(D1684,POA!$A$3:$AU$103,14,FALSE)</f>
        <v>#N/A</v>
      </c>
      <c r="K1684" s="44"/>
      <c r="L1684" s="100"/>
      <c r="M1684" s="101"/>
      <c r="N1684" s="79"/>
      <c r="O1684" s="102"/>
    </row>
    <row r="1685" spans="1:15" s="20" customFormat="1" ht="15" customHeight="1">
      <c r="A1685" s="46"/>
      <c r="B1685" s="45"/>
      <c r="C1685" s="47"/>
      <c r="D1685" s="46"/>
      <c r="E1685" s="97" t="e">
        <f>+VLOOKUP(D1685,POA!$A$3:$AU$103,7,FALSE)</f>
        <v>#N/A</v>
      </c>
      <c r="F1685" s="97" t="e">
        <f>+VLOOKUP(D1685,POA!$A$3:$AU$103,9,FALSE)</f>
        <v>#N/A</v>
      </c>
      <c r="G1685" s="97" t="e">
        <f>+VLOOKUP(D1685,POA!$A$3:$AU$103,3,FALSE)</f>
        <v>#N/A</v>
      </c>
      <c r="H1685" s="94" t="e">
        <f>+VLOOKUP(D1685,POA!$A$3:$AU$103,12,FALSE)</f>
        <v>#N/A</v>
      </c>
      <c r="I1685" s="98" t="e">
        <f>+VLOOKUP(D1685,POA!$A$3:$AU$103,15,FALSE)</f>
        <v>#N/A</v>
      </c>
      <c r="J1685" s="94" t="e">
        <f>+VLOOKUP(D1685,POA!$A$3:$AU$103,14,FALSE)</f>
        <v>#N/A</v>
      </c>
      <c r="K1685" s="44"/>
      <c r="L1685" s="100"/>
      <c r="M1685" s="101"/>
      <c r="N1685" s="79"/>
      <c r="O1685" s="102"/>
    </row>
    <row r="1686" spans="1:15" s="20" customFormat="1" ht="15" customHeight="1">
      <c r="A1686" s="46"/>
      <c r="B1686" s="45"/>
      <c r="C1686" s="47"/>
      <c r="D1686" s="46"/>
      <c r="E1686" s="97" t="e">
        <f>+VLOOKUP(D1686,POA!$A$3:$AU$103,7,FALSE)</f>
        <v>#N/A</v>
      </c>
      <c r="F1686" s="97" t="e">
        <f>+VLOOKUP(D1686,POA!$A$3:$AU$103,9,FALSE)</f>
        <v>#N/A</v>
      </c>
      <c r="G1686" s="97" t="e">
        <f>+VLOOKUP(D1686,POA!$A$3:$AU$103,3,FALSE)</f>
        <v>#N/A</v>
      </c>
      <c r="H1686" s="94" t="e">
        <f>+VLOOKUP(D1686,POA!$A$3:$AU$103,12,FALSE)</f>
        <v>#N/A</v>
      </c>
      <c r="I1686" s="98" t="e">
        <f>+VLOOKUP(D1686,POA!$A$3:$AU$103,15,FALSE)</f>
        <v>#N/A</v>
      </c>
      <c r="J1686" s="94" t="e">
        <f>+VLOOKUP(D1686,POA!$A$3:$AU$103,14,FALSE)</f>
        <v>#N/A</v>
      </c>
      <c r="K1686" s="44"/>
      <c r="L1686" s="100"/>
      <c r="M1686" s="101"/>
      <c r="N1686" s="79"/>
      <c r="O1686" s="102"/>
    </row>
    <row r="1687" spans="1:15" s="20" customFormat="1" ht="15" customHeight="1">
      <c r="A1687" s="46"/>
      <c r="B1687" s="45"/>
      <c r="C1687" s="47"/>
      <c r="D1687" s="46"/>
      <c r="E1687" s="97" t="e">
        <f>+VLOOKUP(D1687,POA!$A$3:$AU$103,7,FALSE)</f>
        <v>#N/A</v>
      </c>
      <c r="F1687" s="97" t="e">
        <f>+VLOOKUP(D1687,POA!$A$3:$AU$103,9,FALSE)</f>
        <v>#N/A</v>
      </c>
      <c r="G1687" s="97" t="e">
        <f>+VLOOKUP(D1687,POA!$A$3:$AU$103,3,FALSE)</f>
        <v>#N/A</v>
      </c>
      <c r="H1687" s="94" t="e">
        <f>+VLOOKUP(D1687,POA!$A$3:$AU$103,12,FALSE)</f>
        <v>#N/A</v>
      </c>
      <c r="I1687" s="98" t="e">
        <f>+VLOOKUP(D1687,POA!$A$3:$AU$103,15,FALSE)</f>
        <v>#N/A</v>
      </c>
      <c r="J1687" s="94" t="e">
        <f>+VLOOKUP(D1687,POA!$A$3:$AU$103,14,FALSE)</f>
        <v>#N/A</v>
      </c>
      <c r="K1687" s="44"/>
      <c r="L1687" s="100"/>
      <c r="M1687" s="101"/>
      <c r="N1687" s="79"/>
      <c r="O1687" s="102"/>
    </row>
    <row r="1688" spans="1:15" s="20" customFormat="1" ht="15" customHeight="1">
      <c r="A1688" s="46"/>
      <c r="B1688" s="45"/>
      <c r="C1688" s="47"/>
      <c r="D1688" s="46"/>
      <c r="E1688" s="97" t="e">
        <f>+VLOOKUP(D1688,POA!$A$3:$AU$103,7,FALSE)</f>
        <v>#N/A</v>
      </c>
      <c r="F1688" s="97" t="e">
        <f>+VLOOKUP(D1688,POA!$A$3:$AU$103,9,FALSE)</f>
        <v>#N/A</v>
      </c>
      <c r="G1688" s="97" t="e">
        <f>+VLOOKUP(D1688,POA!$A$3:$AU$103,3,FALSE)</f>
        <v>#N/A</v>
      </c>
      <c r="H1688" s="94" t="e">
        <f>+VLOOKUP(D1688,POA!$A$3:$AU$103,12,FALSE)</f>
        <v>#N/A</v>
      </c>
      <c r="I1688" s="98" t="e">
        <f>+VLOOKUP(D1688,POA!$A$3:$AU$103,15,FALSE)</f>
        <v>#N/A</v>
      </c>
      <c r="J1688" s="94" t="e">
        <f>+VLOOKUP(D1688,POA!$A$3:$AU$103,14,FALSE)</f>
        <v>#N/A</v>
      </c>
      <c r="K1688" s="44"/>
      <c r="L1688" s="100"/>
      <c r="M1688" s="101"/>
      <c r="N1688" s="79"/>
      <c r="O1688" s="102"/>
    </row>
    <row r="1689" spans="1:15" s="20" customFormat="1" ht="15" customHeight="1">
      <c r="A1689" s="46"/>
      <c r="B1689" s="45"/>
      <c r="C1689" s="47"/>
      <c r="D1689" s="46"/>
      <c r="E1689" s="97" t="e">
        <f>+VLOOKUP(D1689,POA!$A$3:$AU$103,7,FALSE)</f>
        <v>#N/A</v>
      </c>
      <c r="F1689" s="97" t="e">
        <f>+VLOOKUP(D1689,POA!$A$3:$AU$103,9,FALSE)</f>
        <v>#N/A</v>
      </c>
      <c r="G1689" s="97" t="e">
        <f>+VLOOKUP(D1689,POA!$A$3:$AU$103,3,FALSE)</f>
        <v>#N/A</v>
      </c>
      <c r="H1689" s="94" t="e">
        <f>+VLOOKUP(D1689,POA!$A$3:$AU$103,12,FALSE)</f>
        <v>#N/A</v>
      </c>
      <c r="I1689" s="98" t="e">
        <f>+VLOOKUP(D1689,POA!$A$3:$AU$103,15,FALSE)</f>
        <v>#N/A</v>
      </c>
      <c r="J1689" s="94" t="e">
        <f>+VLOOKUP(D1689,POA!$A$3:$AU$103,14,FALSE)</f>
        <v>#N/A</v>
      </c>
      <c r="K1689" s="44"/>
      <c r="L1689" s="100"/>
      <c r="M1689" s="101"/>
      <c r="N1689" s="79"/>
      <c r="O1689" s="102"/>
    </row>
    <row r="1690" spans="1:15" s="20" customFormat="1" ht="15" customHeight="1">
      <c r="A1690" s="46"/>
      <c r="B1690" s="45"/>
      <c r="C1690" s="47"/>
      <c r="D1690" s="46"/>
      <c r="E1690" s="97" t="e">
        <f>+VLOOKUP(D1690,POA!$A$3:$AU$103,7,FALSE)</f>
        <v>#N/A</v>
      </c>
      <c r="F1690" s="97" t="e">
        <f>+VLOOKUP(D1690,POA!$A$3:$AU$103,9,FALSE)</f>
        <v>#N/A</v>
      </c>
      <c r="G1690" s="97" t="e">
        <f>+VLOOKUP(D1690,POA!$A$3:$AU$103,3,FALSE)</f>
        <v>#N/A</v>
      </c>
      <c r="H1690" s="94" t="e">
        <f>+VLOOKUP(D1690,POA!$A$3:$AU$103,12,FALSE)</f>
        <v>#N/A</v>
      </c>
      <c r="I1690" s="98" t="e">
        <f>+VLOOKUP(D1690,POA!$A$3:$AU$103,15,FALSE)</f>
        <v>#N/A</v>
      </c>
      <c r="J1690" s="94" t="e">
        <f>+VLOOKUP(D1690,POA!$A$3:$AU$103,14,FALSE)</f>
        <v>#N/A</v>
      </c>
      <c r="K1690" s="44"/>
      <c r="L1690" s="100"/>
      <c r="M1690" s="101"/>
      <c r="N1690" s="79"/>
      <c r="O1690" s="102"/>
    </row>
    <row r="1691" spans="1:15" s="20" customFormat="1" ht="15" customHeight="1">
      <c r="A1691" s="46"/>
      <c r="B1691" s="45"/>
      <c r="C1691" s="47"/>
      <c r="D1691" s="46"/>
      <c r="E1691" s="97" t="e">
        <f>+VLOOKUP(D1691,POA!$A$3:$AU$103,7,FALSE)</f>
        <v>#N/A</v>
      </c>
      <c r="F1691" s="97" t="e">
        <f>+VLOOKUP(D1691,POA!$A$3:$AU$103,9,FALSE)</f>
        <v>#N/A</v>
      </c>
      <c r="G1691" s="97" t="e">
        <f>+VLOOKUP(D1691,POA!$A$3:$AU$103,3,FALSE)</f>
        <v>#N/A</v>
      </c>
      <c r="H1691" s="94" t="e">
        <f>+VLOOKUP(D1691,POA!$A$3:$AU$103,12,FALSE)</f>
        <v>#N/A</v>
      </c>
      <c r="I1691" s="98" t="e">
        <f>+VLOOKUP(D1691,POA!$A$3:$AU$103,15,FALSE)</f>
        <v>#N/A</v>
      </c>
      <c r="J1691" s="94" t="e">
        <f>+VLOOKUP(D1691,POA!$A$3:$AU$103,14,FALSE)</f>
        <v>#N/A</v>
      </c>
      <c r="K1691" s="44"/>
      <c r="L1691" s="100"/>
      <c r="M1691" s="101"/>
      <c r="N1691" s="79"/>
      <c r="O1691" s="102"/>
    </row>
    <row r="1692" spans="1:15" s="20" customFormat="1" ht="15" customHeight="1">
      <c r="A1692" s="46"/>
      <c r="B1692" s="45"/>
      <c r="C1692" s="47"/>
      <c r="D1692" s="46"/>
      <c r="E1692" s="97" t="e">
        <f>+VLOOKUP(D1692,POA!$A$3:$AU$103,7,FALSE)</f>
        <v>#N/A</v>
      </c>
      <c r="F1692" s="97" t="e">
        <f>+VLOOKUP(D1692,POA!$A$3:$AU$103,9,FALSE)</f>
        <v>#N/A</v>
      </c>
      <c r="G1692" s="97" t="e">
        <f>+VLOOKUP(D1692,POA!$A$3:$AU$103,3,FALSE)</f>
        <v>#N/A</v>
      </c>
      <c r="H1692" s="94" t="e">
        <f>+VLOOKUP(D1692,POA!$A$3:$AU$103,12,FALSE)</f>
        <v>#N/A</v>
      </c>
      <c r="I1692" s="98" t="e">
        <f>+VLOOKUP(D1692,POA!$A$3:$AU$103,15,FALSE)</f>
        <v>#N/A</v>
      </c>
      <c r="J1692" s="94" t="e">
        <f>+VLOOKUP(D1692,POA!$A$3:$AU$103,14,FALSE)</f>
        <v>#N/A</v>
      </c>
      <c r="K1692" s="44"/>
      <c r="L1692" s="100"/>
      <c r="M1692" s="101"/>
      <c r="N1692" s="79"/>
      <c r="O1692" s="102"/>
    </row>
    <row r="1693" spans="1:15" s="20" customFormat="1" ht="15" customHeight="1">
      <c r="A1693" s="46"/>
      <c r="B1693" s="45"/>
      <c r="C1693" s="47"/>
      <c r="D1693" s="46"/>
      <c r="E1693" s="97" t="e">
        <f>+VLOOKUP(D1693,POA!$A$3:$AU$103,7,FALSE)</f>
        <v>#N/A</v>
      </c>
      <c r="F1693" s="97" t="e">
        <f>+VLOOKUP(D1693,POA!$A$3:$AU$103,9,FALSE)</f>
        <v>#N/A</v>
      </c>
      <c r="G1693" s="97" t="e">
        <f>+VLOOKUP(D1693,POA!$A$3:$AU$103,3,FALSE)</f>
        <v>#N/A</v>
      </c>
      <c r="H1693" s="94" t="e">
        <f>+VLOOKUP(D1693,POA!$A$3:$AU$103,12,FALSE)</f>
        <v>#N/A</v>
      </c>
      <c r="I1693" s="98" t="e">
        <f>+VLOOKUP(D1693,POA!$A$3:$AU$103,15,FALSE)</f>
        <v>#N/A</v>
      </c>
      <c r="J1693" s="94" t="e">
        <f>+VLOOKUP(D1693,POA!$A$3:$AU$103,14,FALSE)</f>
        <v>#N/A</v>
      </c>
      <c r="K1693" s="44"/>
      <c r="L1693" s="100"/>
      <c r="M1693" s="101"/>
      <c r="N1693" s="79"/>
      <c r="O1693" s="102"/>
    </row>
    <row r="1694" spans="1:15" s="20" customFormat="1" ht="15" customHeight="1">
      <c r="A1694" s="46"/>
      <c r="B1694" s="45"/>
      <c r="C1694" s="47"/>
      <c r="D1694" s="46"/>
      <c r="E1694" s="97" t="e">
        <f>+VLOOKUP(D1694,POA!$A$3:$AU$103,7,FALSE)</f>
        <v>#N/A</v>
      </c>
      <c r="F1694" s="97" t="e">
        <f>+VLOOKUP(D1694,POA!$A$3:$AU$103,9,FALSE)</f>
        <v>#N/A</v>
      </c>
      <c r="G1694" s="97" t="e">
        <f>+VLOOKUP(D1694,POA!$A$3:$AU$103,3,FALSE)</f>
        <v>#N/A</v>
      </c>
      <c r="H1694" s="94" t="e">
        <f>+VLOOKUP(D1694,POA!$A$3:$AU$103,12,FALSE)</f>
        <v>#N/A</v>
      </c>
      <c r="I1694" s="98" t="e">
        <f>+VLOOKUP(D1694,POA!$A$3:$AU$103,15,FALSE)</f>
        <v>#N/A</v>
      </c>
      <c r="J1694" s="94" t="e">
        <f>+VLOOKUP(D1694,POA!$A$3:$AU$103,14,FALSE)</f>
        <v>#N/A</v>
      </c>
      <c r="K1694" s="44"/>
      <c r="L1694" s="100"/>
      <c r="M1694" s="101"/>
      <c r="N1694" s="79"/>
      <c r="O1694" s="102"/>
    </row>
    <row r="1695" spans="1:15" s="20" customFormat="1" ht="15" customHeight="1">
      <c r="A1695" s="46"/>
      <c r="B1695" s="45"/>
      <c r="C1695" s="47"/>
      <c r="D1695" s="46"/>
      <c r="E1695" s="97" t="e">
        <f>+VLOOKUP(D1695,POA!$A$3:$AU$103,7,FALSE)</f>
        <v>#N/A</v>
      </c>
      <c r="F1695" s="97" t="e">
        <f>+VLOOKUP(D1695,POA!$A$3:$AU$103,9,FALSE)</f>
        <v>#N/A</v>
      </c>
      <c r="G1695" s="97" t="e">
        <f>+VLOOKUP(D1695,POA!$A$3:$AU$103,3,FALSE)</f>
        <v>#N/A</v>
      </c>
      <c r="H1695" s="94" t="e">
        <f>+VLOOKUP(D1695,POA!$A$3:$AU$103,12,FALSE)</f>
        <v>#N/A</v>
      </c>
      <c r="I1695" s="98" t="e">
        <f>+VLOOKUP(D1695,POA!$A$3:$AU$103,15,FALSE)</f>
        <v>#N/A</v>
      </c>
      <c r="J1695" s="94" t="e">
        <f>+VLOOKUP(D1695,POA!$A$3:$AU$103,14,FALSE)</f>
        <v>#N/A</v>
      </c>
      <c r="K1695" s="44"/>
      <c r="L1695" s="100"/>
      <c r="M1695" s="101"/>
      <c r="N1695" s="79"/>
      <c r="O1695" s="102"/>
    </row>
    <row r="1696" spans="1:15" s="20" customFormat="1" ht="15" customHeight="1">
      <c r="A1696" s="46"/>
      <c r="B1696" s="45"/>
      <c r="C1696" s="47"/>
      <c r="D1696" s="46"/>
      <c r="E1696" s="97" t="e">
        <f>+VLOOKUP(D1696,POA!$A$3:$AU$103,7,FALSE)</f>
        <v>#N/A</v>
      </c>
      <c r="F1696" s="97" t="e">
        <f>+VLOOKUP(D1696,POA!$A$3:$AU$103,9,FALSE)</f>
        <v>#N/A</v>
      </c>
      <c r="G1696" s="97" t="e">
        <f>+VLOOKUP(D1696,POA!$A$3:$AU$103,3,FALSE)</f>
        <v>#N/A</v>
      </c>
      <c r="H1696" s="94" t="e">
        <f>+VLOOKUP(D1696,POA!$A$3:$AU$103,12,FALSE)</f>
        <v>#N/A</v>
      </c>
      <c r="I1696" s="98" t="e">
        <f>+VLOOKUP(D1696,POA!$A$3:$AU$103,15,FALSE)</f>
        <v>#N/A</v>
      </c>
      <c r="J1696" s="94" t="e">
        <f>+VLOOKUP(D1696,POA!$A$3:$AU$103,14,FALSE)</f>
        <v>#N/A</v>
      </c>
      <c r="K1696" s="44"/>
      <c r="L1696" s="100"/>
      <c r="M1696" s="101"/>
      <c r="N1696" s="79"/>
      <c r="O1696" s="102"/>
    </row>
    <row r="1697" spans="1:15" s="20" customFormat="1" ht="15" customHeight="1">
      <c r="A1697" s="46"/>
      <c r="B1697" s="45"/>
      <c r="C1697" s="47"/>
      <c r="D1697" s="46"/>
      <c r="E1697" s="97" t="e">
        <f>+VLOOKUP(D1697,POA!$A$3:$AU$103,7,FALSE)</f>
        <v>#N/A</v>
      </c>
      <c r="F1697" s="97" t="e">
        <f>+VLOOKUP(D1697,POA!$A$3:$AU$103,9,FALSE)</f>
        <v>#N/A</v>
      </c>
      <c r="G1697" s="97" t="e">
        <f>+VLOOKUP(D1697,POA!$A$3:$AU$103,3,FALSE)</f>
        <v>#N/A</v>
      </c>
      <c r="H1697" s="94" t="e">
        <f>+VLOOKUP(D1697,POA!$A$3:$AU$103,12,FALSE)</f>
        <v>#N/A</v>
      </c>
      <c r="I1697" s="98" t="e">
        <f>+VLOOKUP(D1697,POA!$A$3:$AU$103,15,FALSE)</f>
        <v>#N/A</v>
      </c>
      <c r="J1697" s="94" t="e">
        <f>+VLOOKUP(D1697,POA!$A$3:$AU$103,14,FALSE)</f>
        <v>#N/A</v>
      </c>
      <c r="K1697" s="44"/>
      <c r="L1697" s="100"/>
      <c r="M1697" s="101"/>
      <c r="N1697" s="79"/>
      <c r="O1697" s="102"/>
    </row>
    <row r="1698" spans="1:15" s="20" customFormat="1" ht="15" customHeight="1">
      <c r="A1698" s="46"/>
      <c r="B1698" s="45"/>
      <c r="C1698" s="47"/>
      <c r="D1698" s="46"/>
      <c r="E1698" s="97" t="e">
        <f>+VLOOKUP(D1698,POA!$A$3:$AU$103,7,FALSE)</f>
        <v>#N/A</v>
      </c>
      <c r="F1698" s="97" t="e">
        <f>+VLOOKUP(D1698,POA!$A$3:$AU$103,9,FALSE)</f>
        <v>#N/A</v>
      </c>
      <c r="G1698" s="97" t="e">
        <f>+VLOOKUP(D1698,POA!$A$3:$AU$103,3,FALSE)</f>
        <v>#N/A</v>
      </c>
      <c r="H1698" s="94" t="e">
        <f>+VLOOKUP(D1698,POA!$A$3:$AU$103,12,FALSE)</f>
        <v>#N/A</v>
      </c>
      <c r="I1698" s="98" t="e">
        <f>+VLOOKUP(D1698,POA!$A$3:$AU$103,15,FALSE)</f>
        <v>#N/A</v>
      </c>
      <c r="J1698" s="94" t="e">
        <f>+VLOOKUP(D1698,POA!$A$3:$AU$103,14,FALSE)</f>
        <v>#N/A</v>
      </c>
      <c r="K1698" s="44"/>
      <c r="L1698" s="100"/>
      <c r="M1698" s="101"/>
      <c r="N1698" s="79"/>
      <c r="O1698" s="102"/>
    </row>
    <row r="1699" spans="1:15" s="20" customFormat="1" ht="15" customHeight="1">
      <c r="A1699" s="46"/>
      <c r="B1699" s="45"/>
      <c r="C1699" s="47"/>
      <c r="D1699" s="46"/>
      <c r="E1699" s="97" t="e">
        <f>+VLOOKUP(D1699,POA!$A$3:$AU$103,7,FALSE)</f>
        <v>#N/A</v>
      </c>
      <c r="F1699" s="97" t="e">
        <f>+VLOOKUP(D1699,POA!$A$3:$AU$103,9,FALSE)</f>
        <v>#N/A</v>
      </c>
      <c r="G1699" s="97" t="e">
        <f>+VLOOKUP(D1699,POA!$A$3:$AU$103,3,FALSE)</f>
        <v>#N/A</v>
      </c>
      <c r="H1699" s="94" t="e">
        <f>+VLOOKUP(D1699,POA!$A$3:$AU$103,12,FALSE)</f>
        <v>#N/A</v>
      </c>
      <c r="I1699" s="98" t="e">
        <f>+VLOOKUP(D1699,POA!$A$3:$AU$103,15,FALSE)</f>
        <v>#N/A</v>
      </c>
      <c r="J1699" s="94" t="e">
        <f>+VLOOKUP(D1699,POA!$A$3:$AU$103,14,FALSE)</f>
        <v>#N/A</v>
      </c>
      <c r="K1699" s="44"/>
      <c r="L1699" s="100"/>
      <c r="M1699" s="101"/>
      <c r="N1699" s="79"/>
      <c r="O1699" s="102"/>
    </row>
    <row r="1700" spans="1:15" s="20" customFormat="1" ht="15" customHeight="1">
      <c r="A1700" s="46"/>
      <c r="B1700" s="45"/>
      <c r="C1700" s="47"/>
      <c r="D1700" s="46"/>
      <c r="E1700" s="97" t="e">
        <f>+VLOOKUP(D1700,POA!$A$3:$AU$103,7,FALSE)</f>
        <v>#N/A</v>
      </c>
      <c r="F1700" s="97" t="e">
        <f>+VLOOKUP(D1700,POA!$A$3:$AU$103,9,FALSE)</f>
        <v>#N/A</v>
      </c>
      <c r="G1700" s="97" t="e">
        <f>+VLOOKUP(D1700,POA!$A$3:$AU$103,3,FALSE)</f>
        <v>#N/A</v>
      </c>
      <c r="H1700" s="94" t="e">
        <f>+VLOOKUP(D1700,POA!$A$3:$AU$103,12,FALSE)</f>
        <v>#N/A</v>
      </c>
      <c r="I1700" s="98" t="e">
        <f>+VLOOKUP(D1700,POA!$A$3:$AU$103,15,FALSE)</f>
        <v>#N/A</v>
      </c>
      <c r="J1700" s="94" t="e">
        <f>+VLOOKUP(D1700,POA!$A$3:$AU$103,14,FALSE)</f>
        <v>#N/A</v>
      </c>
      <c r="K1700" s="44"/>
      <c r="L1700" s="100"/>
      <c r="M1700" s="101"/>
      <c r="N1700" s="79"/>
      <c r="O1700" s="102"/>
    </row>
    <row r="1701" spans="1:15" s="20" customFormat="1" ht="15" customHeight="1">
      <c r="A1701" s="46"/>
      <c r="B1701" s="45"/>
      <c r="C1701" s="47"/>
      <c r="D1701" s="46"/>
      <c r="E1701" s="97" t="e">
        <f>+VLOOKUP(D1701,POA!$A$3:$AU$103,7,FALSE)</f>
        <v>#N/A</v>
      </c>
      <c r="F1701" s="97" t="e">
        <f>+VLOOKUP(D1701,POA!$A$3:$AU$103,9,FALSE)</f>
        <v>#N/A</v>
      </c>
      <c r="G1701" s="97" t="e">
        <f>+VLOOKUP(D1701,POA!$A$3:$AU$103,3,FALSE)</f>
        <v>#N/A</v>
      </c>
      <c r="H1701" s="94" t="e">
        <f>+VLOOKUP(D1701,POA!$A$3:$AU$103,12,FALSE)</f>
        <v>#N/A</v>
      </c>
      <c r="I1701" s="98" t="e">
        <f>+VLOOKUP(D1701,POA!$A$3:$AU$103,15,FALSE)</f>
        <v>#N/A</v>
      </c>
      <c r="J1701" s="94" t="e">
        <f>+VLOOKUP(D1701,POA!$A$3:$AU$103,14,FALSE)</f>
        <v>#N/A</v>
      </c>
      <c r="K1701" s="44"/>
      <c r="L1701" s="100"/>
      <c r="M1701" s="101"/>
      <c r="N1701" s="79"/>
      <c r="O1701" s="102"/>
    </row>
    <row r="1702" spans="1:15" s="20" customFormat="1" ht="15" customHeight="1">
      <c r="A1702" s="46"/>
      <c r="B1702" s="45"/>
      <c r="C1702" s="47"/>
      <c r="D1702" s="46"/>
      <c r="E1702" s="97" t="e">
        <f>+VLOOKUP(D1702,POA!$A$3:$AU$103,7,FALSE)</f>
        <v>#N/A</v>
      </c>
      <c r="F1702" s="97" t="e">
        <f>+VLOOKUP(D1702,POA!$A$3:$AU$103,9,FALSE)</f>
        <v>#N/A</v>
      </c>
      <c r="G1702" s="97" t="e">
        <f>+VLOOKUP(D1702,POA!$A$3:$AU$103,3,FALSE)</f>
        <v>#N/A</v>
      </c>
      <c r="H1702" s="94" t="e">
        <f>+VLOOKUP(D1702,POA!$A$3:$AU$103,12,FALSE)</f>
        <v>#N/A</v>
      </c>
      <c r="I1702" s="98" t="e">
        <f>+VLOOKUP(D1702,POA!$A$3:$AU$103,15,FALSE)</f>
        <v>#N/A</v>
      </c>
      <c r="J1702" s="94" t="e">
        <f>+VLOOKUP(D1702,POA!$A$3:$AU$103,14,FALSE)</f>
        <v>#N/A</v>
      </c>
      <c r="K1702" s="44"/>
      <c r="L1702" s="100"/>
      <c r="M1702" s="101"/>
      <c r="N1702" s="79"/>
      <c r="O1702" s="102"/>
    </row>
    <row r="1703" spans="1:15" s="20" customFormat="1" ht="15" customHeight="1">
      <c r="A1703" s="46"/>
      <c r="B1703" s="45"/>
      <c r="C1703" s="47"/>
      <c r="D1703" s="46"/>
      <c r="E1703" s="97" t="e">
        <f>+VLOOKUP(D1703,POA!$A$3:$AU$103,7,FALSE)</f>
        <v>#N/A</v>
      </c>
      <c r="F1703" s="97" t="e">
        <f>+VLOOKUP(D1703,POA!$A$3:$AU$103,9,FALSE)</f>
        <v>#N/A</v>
      </c>
      <c r="G1703" s="97" t="e">
        <f>+VLOOKUP(D1703,POA!$A$3:$AU$103,3,FALSE)</f>
        <v>#N/A</v>
      </c>
      <c r="H1703" s="94" t="e">
        <f>+VLOOKUP(D1703,POA!$A$3:$AU$103,12,FALSE)</f>
        <v>#N/A</v>
      </c>
      <c r="I1703" s="98" t="e">
        <f>+VLOOKUP(D1703,POA!$A$3:$AU$103,15,FALSE)</f>
        <v>#N/A</v>
      </c>
      <c r="J1703" s="94" t="e">
        <f>+VLOOKUP(D1703,POA!$A$3:$AU$103,14,FALSE)</f>
        <v>#N/A</v>
      </c>
      <c r="K1703" s="44"/>
      <c r="L1703" s="100"/>
      <c r="M1703" s="101"/>
      <c r="N1703" s="79"/>
      <c r="O1703" s="102"/>
    </row>
    <row r="1704" spans="1:15" s="20" customFormat="1" ht="15" customHeight="1">
      <c r="A1704" s="46"/>
      <c r="B1704" s="45"/>
      <c r="C1704" s="47"/>
      <c r="D1704" s="46"/>
      <c r="E1704" s="97" t="e">
        <f>+VLOOKUP(D1704,POA!$A$3:$AU$103,7,FALSE)</f>
        <v>#N/A</v>
      </c>
      <c r="F1704" s="97" t="e">
        <f>+VLOOKUP(D1704,POA!$A$3:$AU$103,9,FALSE)</f>
        <v>#N/A</v>
      </c>
      <c r="G1704" s="97" t="e">
        <f>+VLOOKUP(D1704,POA!$A$3:$AU$103,3,FALSE)</f>
        <v>#N/A</v>
      </c>
      <c r="H1704" s="94" t="e">
        <f>+VLOOKUP(D1704,POA!$A$3:$AU$103,12,FALSE)</f>
        <v>#N/A</v>
      </c>
      <c r="I1704" s="98" t="e">
        <f>+VLOOKUP(D1704,POA!$A$3:$AU$103,15,FALSE)</f>
        <v>#N/A</v>
      </c>
      <c r="J1704" s="94" t="e">
        <f>+VLOOKUP(D1704,POA!$A$3:$AU$103,14,FALSE)</f>
        <v>#N/A</v>
      </c>
      <c r="K1704" s="44"/>
      <c r="L1704" s="100"/>
      <c r="M1704" s="101"/>
      <c r="N1704" s="79"/>
      <c r="O1704" s="102"/>
    </row>
    <row r="1705" spans="1:15" s="20" customFormat="1" ht="15" customHeight="1">
      <c r="A1705" s="46"/>
      <c r="B1705" s="45"/>
      <c r="C1705" s="47"/>
      <c r="D1705" s="46"/>
      <c r="E1705" s="97" t="e">
        <f>+VLOOKUP(D1705,POA!$A$3:$AU$103,7,FALSE)</f>
        <v>#N/A</v>
      </c>
      <c r="F1705" s="97" t="e">
        <f>+VLOOKUP(D1705,POA!$A$3:$AU$103,9,FALSE)</f>
        <v>#N/A</v>
      </c>
      <c r="G1705" s="97" t="e">
        <f>+VLOOKUP(D1705,POA!$A$3:$AU$103,3,FALSE)</f>
        <v>#N/A</v>
      </c>
      <c r="H1705" s="94" t="e">
        <f>+VLOOKUP(D1705,POA!$A$3:$AU$103,12,FALSE)</f>
        <v>#N/A</v>
      </c>
      <c r="I1705" s="98" t="e">
        <f>+VLOOKUP(D1705,POA!$A$3:$AU$103,15,FALSE)</f>
        <v>#N/A</v>
      </c>
      <c r="J1705" s="94" t="e">
        <f>+VLOOKUP(D1705,POA!$A$3:$AU$103,14,FALSE)</f>
        <v>#N/A</v>
      </c>
      <c r="K1705" s="44"/>
      <c r="L1705" s="100"/>
      <c r="M1705" s="101"/>
      <c r="N1705" s="79"/>
      <c r="O1705" s="102"/>
    </row>
    <row r="1706" spans="1:15" s="20" customFormat="1" ht="15" customHeight="1">
      <c r="A1706" s="46"/>
      <c r="B1706" s="45"/>
      <c r="C1706" s="47"/>
      <c r="D1706" s="46"/>
      <c r="E1706" s="97" t="e">
        <f>+VLOOKUP(D1706,POA!$A$3:$AU$103,7,FALSE)</f>
        <v>#N/A</v>
      </c>
      <c r="F1706" s="97" t="e">
        <f>+VLOOKUP(D1706,POA!$A$3:$AU$103,9,FALSE)</f>
        <v>#N/A</v>
      </c>
      <c r="G1706" s="97" t="e">
        <f>+VLOOKUP(D1706,POA!$A$3:$AU$103,3,FALSE)</f>
        <v>#N/A</v>
      </c>
      <c r="H1706" s="94" t="e">
        <f>+VLOOKUP(D1706,POA!$A$3:$AU$103,12,FALSE)</f>
        <v>#N/A</v>
      </c>
      <c r="I1706" s="98" t="e">
        <f>+VLOOKUP(D1706,POA!$A$3:$AU$103,15,FALSE)</f>
        <v>#N/A</v>
      </c>
      <c r="J1706" s="94" t="e">
        <f>+VLOOKUP(D1706,POA!$A$3:$AU$103,14,FALSE)</f>
        <v>#N/A</v>
      </c>
      <c r="K1706" s="44"/>
      <c r="L1706" s="100"/>
      <c r="M1706" s="101"/>
      <c r="N1706" s="79"/>
      <c r="O1706" s="102"/>
    </row>
    <row r="1707" spans="1:15" s="20" customFormat="1" ht="15" customHeight="1">
      <c r="A1707" s="46"/>
      <c r="B1707" s="45"/>
      <c r="C1707" s="47"/>
      <c r="D1707" s="46"/>
      <c r="E1707" s="97" t="e">
        <f>+VLOOKUP(D1707,POA!$A$3:$AU$103,7,FALSE)</f>
        <v>#N/A</v>
      </c>
      <c r="F1707" s="97" t="e">
        <f>+VLOOKUP(D1707,POA!$A$3:$AU$103,9,FALSE)</f>
        <v>#N/A</v>
      </c>
      <c r="G1707" s="97" t="e">
        <f>+VLOOKUP(D1707,POA!$A$3:$AU$103,3,FALSE)</f>
        <v>#N/A</v>
      </c>
      <c r="H1707" s="94" t="e">
        <f>+VLOOKUP(D1707,POA!$A$3:$AU$103,12,FALSE)</f>
        <v>#N/A</v>
      </c>
      <c r="I1707" s="98" t="e">
        <f>+VLOOKUP(D1707,POA!$A$3:$AU$103,15,FALSE)</f>
        <v>#N/A</v>
      </c>
      <c r="J1707" s="94" t="e">
        <f>+VLOOKUP(D1707,POA!$A$3:$AU$103,14,FALSE)</f>
        <v>#N/A</v>
      </c>
      <c r="K1707" s="44"/>
      <c r="L1707" s="100"/>
      <c r="M1707" s="101"/>
      <c r="N1707" s="79"/>
      <c r="O1707" s="102"/>
    </row>
    <row r="1708" spans="1:15" s="20" customFormat="1" ht="15" customHeight="1">
      <c r="A1708" s="46"/>
      <c r="B1708" s="45"/>
      <c r="C1708" s="47"/>
      <c r="D1708" s="46"/>
      <c r="E1708" s="97" t="e">
        <f>+VLOOKUP(D1708,POA!$A$3:$AU$103,7,FALSE)</f>
        <v>#N/A</v>
      </c>
      <c r="F1708" s="97" t="e">
        <f>+VLOOKUP(D1708,POA!$A$3:$AU$103,9,FALSE)</f>
        <v>#N/A</v>
      </c>
      <c r="G1708" s="97" t="e">
        <f>+VLOOKUP(D1708,POA!$A$3:$AU$103,3,FALSE)</f>
        <v>#N/A</v>
      </c>
      <c r="H1708" s="94" t="e">
        <f>+VLOOKUP(D1708,POA!$A$3:$AU$103,12,FALSE)</f>
        <v>#N/A</v>
      </c>
      <c r="I1708" s="98" t="e">
        <f>+VLOOKUP(D1708,POA!$A$3:$AU$103,15,FALSE)</f>
        <v>#N/A</v>
      </c>
      <c r="J1708" s="94" t="e">
        <f>+VLOOKUP(D1708,POA!$A$3:$AU$103,14,FALSE)</f>
        <v>#N/A</v>
      </c>
      <c r="K1708" s="44"/>
      <c r="L1708" s="100"/>
      <c r="M1708" s="101"/>
      <c r="N1708" s="79"/>
      <c r="O1708" s="102"/>
    </row>
    <row r="1709" spans="1:15" s="20" customFormat="1" ht="15" customHeight="1">
      <c r="A1709" s="46"/>
      <c r="B1709" s="45"/>
      <c r="C1709" s="47"/>
      <c r="D1709" s="46"/>
      <c r="E1709" s="97" t="e">
        <f>+VLOOKUP(D1709,POA!$A$3:$AU$103,7,FALSE)</f>
        <v>#N/A</v>
      </c>
      <c r="F1709" s="97" t="e">
        <f>+VLOOKUP(D1709,POA!$A$3:$AU$103,9,FALSE)</f>
        <v>#N/A</v>
      </c>
      <c r="G1709" s="97" t="e">
        <f>+VLOOKUP(D1709,POA!$A$3:$AU$103,3,FALSE)</f>
        <v>#N/A</v>
      </c>
      <c r="H1709" s="94" t="e">
        <f>+VLOOKUP(D1709,POA!$A$3:$AU$103,12,FALSE)</f>
        <v>#N/A</v>
      </c>
      <c r="I1709" s="98" t="e">
        <f>+VLOOKUP(D1709,POA!$A$3:$AU$103,15,FALSE)</f>
        <v>#N/A</v>
      </c>
      <c r="J1709" s="94" t="e">
        <f>+VLOOKUP(D1709,POA!$A$3:$AU$103,14,FALSE)</f>
        <v>#N/A</v>
      </c>
      <c r="K1709" s="44"/>
      <c r="L1709" s="100"/>
      <c r="M1709" s="101"/>
      <c r="N1709" s="79"/>
      <c r="O1709" s="102"/>
    </row>
    <row r="1710" spans="1:15" s="20" customFormat="1" ht="15" customHeight="1">
      <c r="A1710" s="46"/>
      <c r="B1710" s="45"/>
      <c r="C1710" s="47"/>
      <c r="D1710" s="46"/>
      <c r="E1710" s="97" t="e">
        <f>+VLOOKUP(D1710,POA!$A$3:$AU$103,7,FALSE)</f>
        <v>#N/A</v>
      </c>
      <c r="F1710" s="97" t="e">
        <f>+VLOOKUP(D1710,POA!$A$3:$AU$103,9,FALSE)</f>
        <v>#N/A</v>
      </c>
      <c r="G1710" s="97" t="e">
        <f>+VLOOKUP(D1710,POA!$A$3:$AU$103,3,FALSE)</f>
        <v>#N/A</v>
      </c>
      <c r="H1710" s="94" t="e">
        <f>+VLOOKUP(D1710,POA!$A$3:$AU$103,12,FALSE)</f>
        <v>#N/A</v>
      </c>
      <c r="I1710" s="98" t="e">
        <f>+VLOOKUP(D1710,POA!$A$3:$AU$103,15,FALSE)</f>
        <v>#N/A</v>
      </c>
      <c r="J1710" s="94" t="e">
        <f>+VLOOKUP(D1710,POA!$A$3:$AU$103,14,FALSE)</f>
        <v>#N/A</v>
      </c>
      <c r="K1710" s="44"/>
      <c r="L1710" s="100"/>
      <c r="M1710" s="101"/>
      <c r="N1710" s="79"/>
      <c r="O1710" s="102"/>
    </row>
    <row r="1711" spans="1:15" s="20" customFormat="1" ht="15" customHeight="1">
      <c r="A1711" s="46"/>
      <c r="B1711" s="45"/>
      <c r="C1711" s="47"/>
      <c r="D1711" s="46"/>
      <c r="E1711" s="97" t="e">
        <f>+VLOOKUP(D1711,POA!$A$3:$AU$103,7,FALSE)</f>
        <v>#N/A</v>
      </c>
      <c r="F1711" s="97" t="e">
        <f>+VLOOKUP(D1711,POA!$A$3:$AU$103,9,FALSE)</f>
        <v>#N/A</v>
      </c>
      <c r="G1711" s="97" t="e">
        <f>+VLOOKUP(D1711,POA!$A$3:$AU$103,3,FALSE)</f>
        <v>#N/A</v>
      </c>
      <c r="H1711" s="94" t="e">
        <f>+VLOOKUP(D1711,POA!$A$3:$AU$103,12,FALSE)</f>
        <v>#N/A</v>
      </c>
      <c r="I1711" s="98" t="e">
        <f>+VLOOKUP(D1711,POA!$A$3:$AU$103,15,FALSE)</f>
        <v>#N/A</v>
      </c>
      <c r="J1711" s="94" t="e">
        <f>+VLOOKUP(D1711,POA!$A$3:$AU$103,14,FALSE)</f>
        <v>#N/A</v>
      </c>
      <c r="K1711" s="44"/>
      <c r="L1711" s="100"/>
      <c r="M1711" s="101"/>
      <c r="N1711" s="79"/>
      <c r="O1711" s="102"/>
    </row>
    <row r="1712" spans="1:15" s="20" customFormat="1" ht="15" customHeight="1">
      <c r="A1712" s="46"/>
      <c r="B1712" s="45"/>
      <c r="C1712" s="47"/>
      <c r="D1712" s="46"/>
      <c r="E1712" s="97" t="e">
        <f>+VLOOKUP(D1712,POA!$A$3:$AU$103,7,FALSE)</f>
        <v>#N/A</v>
      </c>
      <c r="F1712" s="97" t="e">
        <f>+VLOOKUP(D1712,POA!$A$3:$AU$103,9,FALSE)</f>
        <v>#N/A</v>
      </c>
      <c r="G1712" s="97" t="e">
        <f>+VLOOKUP(D1712,POA!$A$3:$AU$103,3,FALSE)</f>
        <v>#N/A</v>
      </c>
      <c r="H1712" s="94" t="e">
        <f>+VLOOKUP(D1712,POA!$A$3:$AU$103,12,FALSE)</f>
        <v>#N/A</v>
      </c>
      <c r="I1712" s="98" t="e">
        <f>+VLOOKUP(D1712,POA!$A$3:$AU$103,15,FALSE)</f>
        <v>#N/A</v>
      </c>
      <c r="J1712" s="94" t="e">
        <f>+VLOOKUP(D1712,POA!$A$3:$AU$103,14,FALSE)</f>
        <v>#N/A</v>
      </c>
      <c r="K1712" s="44"/>
      <c r="L1712" s="100"/>
      <c r="M1712" s="101"/>
      <c r="N1712" s="79"/>
      <c r="O1712" s="102"/>
    </row>
    <row r="1713" spans="1:15" s="20" customFormat="1" ht="15" customHeight="1">
      <c r="A1713" s="46"/>
      <c r="B1713" s="45"/>
      <c r="C1713" s="47"/>
      <c r="D1713" s="46"/>
      <c r="E1713" s="97" t="e">
        <f>+VLOOKUP(D1713,POA!$A$3:$AU$103,7,FALSE)</f>
        <v>#N/A</v>
      </c>
      <c r="F1713" s="97" t="e">
        <f>+VLOOKUP(D1713,POA!$A$3:$AU$103,9,FALSE)</f>
        <v>#N/A</v>
      </c>
      <c r="G1713" s="97" t="e">
        <f>+VLOOKUP(D1713,POA!$A$3:$AU$103,3,FALSE)</f>
        <v>#N/A</v>
      </c>
      <c r="H1713" s="94" t="e">
        <f>+VLOOKUP(D1713,POA!$A$3:$AU$103,12,FALSE)</f>
        <v>#N/A</v>
      </c>
      <c r="I1713" s="98" t="e">
        <f>+VLOOKUP(D1713,POA!$A$3:$AU$103,15,FALSE)</f>
        <v>#N/A</v>
      </c>
      <c r="J1713" s="94" t="e">
        <f>+VLOOKUP(D1713,POA!$A$3:$AU$103,14,FALSE)</f>
        <v>#N/A</v>
      </c>
      <c r="K1713" s="44"/>
      <c r="L1713" s="100"/>
      <c r="M1713" s="101"/>
      <c r="N1713" s="79"/>
      <c r="O1713" s="102"/>
    </row>
    <row r="1714" spans="1:15" s="20" customFormat="1" ht="15" customHeight="1">
      <c r="A1714" s="46"/>
      <c r="B1714" s="45"/>
      <c r="C1714" s="47"/>
      <c r="D1714" s="46"/>
      <c r="E1714" s="97" t="e">
        <f>+VLOOKUP(D1714,POA!$A$3:$AU$103,7,FALSE)</f>
        <v>#N/A</v>
      </c>
      <c r="F1714" s="97" t="e">
        <f>+VLOOKUP(D1714,POA!$A$3:$AU$103,9,FALSE)</f>
        <v>#N/A</v>
      </c>
      <c r="G1714" s="97" t="e">
        <f>+VLOOKUP(D1714,POA!$A$3:$AU$103,3,FALSE)</f>
        <v>#N/A</v>
      </c>
      <c r="H1714" s="94" t="e">
        <f>+VLOOKUP(D1714,POA!$A$3:$AU$103,12,FALSE)</f>
        <v>#N/A</v>
      </c>
      <c r="I1714" s="98" t="e">
        <f>+VLOOKUP(D1714,POA!$A$3:$AU$103,15,FALSE)</f>
        <v>#N/A</v>
      </c>
      <c r="J1714" s="94" t="e">
        <f>+VLOOKUP(D1714,POA!$A$3:$AU$103,14,FALSE)</f>
        <v>#N/A</v>
      </c>
      <c r="K1714" s="44"/>
      <c r="L1714" s="100"/>
      <c r="M1714" s="101"/>
      <c r="N1714" s="79"/>
      <c r="O1714" s="102"/>
    </row>
    <row r="1715" spans="1:15" s="20" customFormat="1" ht="15" customHeight="1">
      <c r="A1715" s="46"/>
      <c r="B1715" s="45"/>
      <c r="C1715" s="47"/>
      <c r="D1715" s="46"/>
      <c r="E1715" s="97" t="e">
        <f>+VLOOKUP(D1715,POA!$A$3:$AU$103,7,FALSE)</f>
        <v>#N/A</v>
      </c>
      <c r="F1715" s="97" t="e">
        <f>+VLOOKUP(D1715,POA!$A$3:$AU$103,9,FALSE)</f>
        <v>#N/A</v>
      </c>
      <c r="G1715" s="97" t="e">
        <f>+VLOOKUP(D1715,POA!$A$3:$AU$103,3,FALSE)</f>
        <v>#N/A</v>
      </c>
      <c r="H1715" s="94" t="e">
        <f>+VLOOKUP(D1715,POA!$A$3:$AU$103,12,FALSE)</f>
        <v>#N/A</v>
      </c>
      <c r="I1715" s="98" t="e">
        <f>+VLOOKUP(D1715,POA!$A$3:$AU$103,15,FALSE)</f>
        <v>#N/A</v>
      </c>
      <c r="J1715" s="94" t="e">
        <f>+VLOOKUP(D1715,POA!$A$3:$AU$103,14,FALSE)</f>
        <v>#N/A</v>
      </c>
      <c r="K1715" s="44"/>
      <c r="L1715" s="100"/>
      <c r="M1715" s="101"/>
      <c r="N1715" s="79"/>
      <c r="O1715" s="102"/>
    </row>
    <row r="1716" spans="1:15" s="20" customFormat="1" ht="15" customHeight="1">
      <c r="A1716" s="46"/>
      <c r="B1716" s="45"/>
      <c r="C1716" s="47"/>
      <c r="D1716" s="46"/>
      <c r="E1716" s="97" t="e">
        <f>+VLOOKUP(D1716,POA!$A$3:$AU$103,7,FALSE)</f>
        <v>#N/A</v>
      </c>
      <c r="F1716" s="97" t="e">
        <f>+VLOOKUP(D1716,POA!$A$3:$AU$103,9,FALSE)</f>
        <v>#N/A</v>
      </c>
      <c r="G1716" s="97" t="e">
        <f>+VLOOKUP(D1716,POA!$A$3:$AU$103,3,FALSE)</f>
        <v>#N/A</v>
      </c>
      <c r="H1716" s="94" t="e">
        <f>+VLOOKUP(D1716,POA!$A$3:$AU$103,12,FALSE)</f>
        <v>#N/A</v>
      </c>
      <c r="I1716" s="98" t="e">
        <f>+VLOOKUP(D1716,POA!$A$3:$AU$103,15,FALSE)</f>
        <v>#N/A</v>
      </c>
      <c r="J1716" s="94" t="e">
        <f>+VLOOKUP(D1716,POA!$A$3:$AU$103,14,FALSE)</f>
        <v>#N/A</v>
      </c>
      <c r="K1716" s="44"/>
      <c r="L1716" s="100"/>
      <c r="M1716" s="101"/>
      <c r="N1716" s="79"/>
      <c r="O1716" s="102"/>
    </row>
    <row r="1717" spans="1:15" s="20" customFormat="1" ht="15" customHeight="1">
      <c r="A1717" s="46"/>
      <c r="B1717" s="45"/>
      <c r="C1717" s="47"/>
      <c r="D1717" s="46"/>
      <c r="E1717" s="97" t="e">
        <f>+VLOOKUP(D1717,POA!$A$3:$AU$103,7,FALSE)</f>
        <v>#N/A</v>
      </c>
      <c r="F1717" s="97" t="e">
        <f>+VLOOKUP(D1717,POA!$A$3:$AU$103,9,FALSE)</f>
        <v>#N/A</v>
      </c>
      <c r="G1717" s="97" t="e">
        <f>+VLOOKUP(D1717,POA!$A$3:$AU$103,3,FALSE)</f>
        <v>#N/A</v>
      </c>
      <c r="H1717" s="94" t="e">
        <f>+VLOOKUP(D1717,POA!$A$3:$AU$103,12,FALSE)</f>
        <v>#N/A</v>
      </c>
      <c r="I1717" s="98" t="e">
        <f>+VLOOKUP(D1717,POA!$A$3:$AU$103,15,FALSE)</f>
        <v>#N/A</v>
      </c>
      <c r="J1717" s="94" t="e">
        <f>+VLOOKUP(D1717,POA!$A$3:$AU$103,14,FALSE)</f>
        <v>#N/A</v>
      </c>
      <c r="K1717" s="44"/>
      <c r="L1717" s="100"/>
      <c r="M1717" s="101"/>
      <c r="N1717" s="79"/>
      <c r="O1717" s="102"/>
    </row>
    <row r="1718" spans="1:15" s="20" customFormat="1" ht="15" customHeight="1">
      <c r="A1718" s="46"/>
      <c r="B1718" s="45"/>
      <c r="C1718" s="47"/>
      <c r="D1718" s="46"/>
      <c r="E1718" s="97" t="e">
        <f>+VLOOKUP(D1718,POA!$A$3:$AU$103,7,FALSE)</f>
        <v>#N/A</v>
      </c>
      <c r="F1718" s="97" t="e">
        <f>+VLOOKUP(D1718,POA!$A$3:$AU$103,9,FALSE)</f>
        <v>#N/A</v>
      </c>
      <c r="G1718" s="97" t="e">
        <f>+VLOOKUP(D1718,POA!$A$3:$AU$103,3,FALSE)</f>
        <v>#N/A</v>
      </c>
      <c r="H1718" s="94" t="e">
        <f>+VLOOKUP(D1718,POA!$A$3:$AU$103,12,FALSE)</f>
        <v>#N/A</v>
      </c>
      <c r="I1718" s="98" t="e">
        <f>+VLOOKUP(D1718,POA!$A$3:$AU$103,15,FALSE)</f>
        <v>#N/A</v>
      </c>
      <c r="J1718" s="94" t="e">
        <f>+VLOOKUP(D1718,POA!$A$3:$AU$103,14,FALSE)</f>
        <v>#N/A</v>
      </c>
      <c r="K1718" s="44"/>
      <c r="L1718" s="100"/>
      <c r="M1718" s="101"/>
      <c r="N1718" s="79"/>
      <c r="O1718" s="102"/>
    </row>
    <row r="1719" spans="1:15" s="20" customFormat="1" ht="15" customHeight="1">
      <c r="A1719" s="46"/>
      <c r="B1719" s="45"/>
      <c r="C1719" s="47"/>
      <c r="D1719" s="46"/>
      <c r="E1719" s="97" t="e">
        <f>+VLOOKUP(D1719,POA!$A$3:$AU$103,7,FALSE)</f>
        <v>#N/A</v>
      </c>
      <c r="F1719" s="97" t="e">
        <f>+VLOOKUP(D1719,POA!$A$3:$AU$103,9,FALSE)</f>
        <v>#N/A</v>
      </c>
      <c r="G1719" s="97" t="e">
        <f>+VLOOKUP(D1719,POA!$A$3:$AU$103,3,FALSE)</f>
        <v>#N/A</v>
      </c>
      <c r="H1719" s="94" t="e">
        <f>+VLOOKUP(D1719,POA!$A$3:$AU$103,12,FALSE)</f>
        <v>#N/A</v>
      </c>
      <c r="I1719" s="98" t="e">
        <f>+VLOOKUP(D1719,POA!$A$3:$AU$103,15,FALSE)</f>
        <v>#N/A</v>
      </c>
      <c r="J1719" s="94" t="e">
        <f>+VLOOKUP(D1719,POA!$A$3:$AU$103,14,FALSE)</f>
        <v>#N/A</v>
      </c>
      <c r="K1719" s="44"/>
      <c r="L1719" s="100"/>
      <c r="M1719" s="101"/>
      <c r="N1719" s="79"/>
      <c r="O1719" s="102"/>
    </row>
    <row r="1720" spans="1:15" s="20" customFormat="1" ht="15" customHeight="1">
      <c r="A1720" s="46"/>
      <c r="B1720" s="45"/>
      <c r="C1720" s="47"/>
      <c r="D1720" s="46"/>
      <c r="E1720" s="97" t="e">
        <f>+VLOOKUP(D1720,POA!$A$3:$AU$103,7,FALSE)</f>
        <v>#N/A</v>
      </c>
      <c r="F1720" s="97" t="e">
        <f>+VLOOKUP(D1720,POA!$A$3:$AU$103,9,FALSE)</f>
        <v>#N/A</v>
      </c>
      <c r="G1720" s="97" t="e">
        <f>+VLOOKUP(D1720,POA!$A$3:$AU$103,3,FALSE)</f>
        <v>#N/A</v>
      </c>
      <c r="H1720" s="94" t="e">
        <f>+VLOOKUP(D1720,POA!$A$3:$AU$103,12,FALSE)</f>
        <v>#N/A</v>
      </c>
      <c r="I1720" s="98" t="e">
        <f>+VLOOKUP(D1720,POA!$A$3:$AU$103,15,FALSE)</f>
        <v>#N/A</v>
      </c>
      <c r="J1720" s="94" t="e">
        <f>+VLOOKUP(D1720,POA!$A$3:$AU$103,14,FALSE)</f>
        <v>#N/A</v>
      </c>
      <c r="K1720" s="44"/>
      <c r="L1720" s="100"/>
      <c r="M1720" s="101"/>
      <c r="N1720" s="79"/>
      <c r="O1720" s="102"/>
    </row>
    <row r="1721" spans="1:15" s="20" customFormat="1" ht="15" customHeight="1">
      <c r="A1721" s="46"/>
      <c r="B1721" s="45"/>
      <c r="C1721" s="47"/>
      <c r="D1721" s="46"/>
      <c r="E1721" s="97" t="e">
        <f>+VLOOKUP(D1721,POA!$A$3:$AU$103,7,FALSE)</f>
        <v>#N/A</v>
      </c>
      <c r="F1721" s="97" t="e">
        <f>+VLOOKUP(D1721,POA!$A$3:$AU$103,9,FALSE)</f>
        <v>#N/A</v>
      </c>
      <c r="G1721" s="97" t="e">
        <f>+VLOOKUP(D1721,POA!$A$3:$AU$103,3,FALSE)</f>
        <v>#N/A</v>
      </c>
      <c r="H1721" s="94" t="e">
        <f>+VLOOKUP(D1721,POA!$A$3:$AU$103,12,FALSE)</f>
        <v>#N/A</v>
      </c>
      <c r="I1721" s="98" t="e">
        <f>+VLOOKUP(D1721,POA!$A$3:$AU$103,15,FALSE)</f>
        <v>#N/A</v>
      </c>
      <c r="J1721" s="94" t="e">
        <f>+VLOOKUP(D1721,POA!$A$3:$AU$103,14,FALSE)</f>
        <v>#N/A</v>
      </c>
      <c r="K1721" s="44"/>
      <c r="L1721" s="100"/>
      <c r="M1721" s="101"/>
      <c r="N1721" s="79"/>
      <c r="O1721" s="102"/>
    </row>
    <row r="1722" spans="1:15" s="20" customFormat="1" ht="15" customHeight="1">
      <c r="A1722" s="46"/>
      <c r="B1722" s="45"/>
      <c r="C1722" s="47"/>
      <c r="D1722" s="46"/>
      <c r="E1722" s="97" t="e">
        <f>+VLOOKUP(D1722,POA!$A$3:$AU$103,7,FALSE)</f>
        <v>#N/A</v>
      </c>
      <c r="F1722" s="97" t="e">
        <f>+VLOOKUP(D1722,POA!$A$3:$AU$103,9,FALSE)</f>
        <v>#N/A</v>
      </c>
      <c r="G1722" s="97" t="e">
        <f>+VLOOKUP(D1722,POA!$A$3:$AU$103,3,FALSE)</f>
        <v>#N/A</v>
      </c>
      <c r="H1722" s="94" t="e">
        <f>+VLOOKUP(D1722,POA!$A$3:$AU$103,12,FALSE)</f>
        <v>#N/A</v>
      </c>
      <c r="I1722" s="98" t="e">
        <f>+VLOOKUP(D1722,POA!$A$3:$AU$103,15,FALSE)</f>
        <v>#N/A</v>
      </c>
      <c r="J1722" s="94" t="e">
        <f>+VLOOKUP(D1722,POA!$A$3:$AU$103,14,FALSE)</f>
        <v>#N/A</v>
      </c>
      <c r="K1722" s="44"/>
      <c r="L1722" s="100"/>
      <c r="M1722" s="101"/>
      <c r="N1722" s="79"/>
      <c r="O1722" s="102"/>
    </row>
    <row r="1723" spans="1:15" s="20" customFormat="1" ht="15" customHeight="1">
      <c r="A1723" s="46"/>
      <c r="B1723" s="45"/>
      <c r="C1723" s="47"/>
      <c r="D1723" s="46"/>
      <c r="E1723" s="97" t="e">
        <f>+VLOOKUP(D1723,POA!$A$3:$AU$103,7,FALSE)</f>
        <v>#N/A</v>
      </c>
      <c r="F1723" s="97" t="e">
        <f>+VLOOKUP(D1723,POA!$A$3:$AU$103,9,FALSE)</f>
        <v>#N/A</v>
      </c>
      <c r="G1723" s="97" t="e">
        <f>+VLOOKUP(D1723,POA!$A$3:$AU$103,3,FALSE)</f>
        <v>#N/A</v>
      </c>
      <c r="H1723" s="94" t="e">
        <f>+VLOOKUP(D1723,POA!$A$3:$AU$103,12,FALSE)</f>
        <v>#N/A</v>
      </c>
      <c r="I1723" s="98" t="e">
        <f>+VLOOKUP(D1723,POA!$A$3:$AU$103,15,FALSE)</f>
        <v>#N/A</v>
      </c>
      <c r="J1723" s="94" t="e">
        <f>+VLOOKUP(D1723,POA!$A$3:$AU$103,14,FALSE)</f>
        <v>#N/A</v>
      </c>
      <c r="K1723" s="44"/>
      <c r="L1723" s="100"/>
      <c r="M1723" s="101"/>
      <c r="N1723" s="79"/>
      <c r="O1723" s="102"/>
    </row>
    <row r="1724" spans="1:15" s="20" customFormat="1" ht="15" customHeight="1">
      <c r="A1724" s="46"/>
      <c r="B1724" s="45"/>
      <c r="C1724" s="47"/>
      <c r="D1724" s="46"/>
      <c r="E1724" s="97" t="e">
        <f>+VLOOKUP(D1724,POA!$A$3:$AU$103,7,FALSE)</f>
        <v>#N/A</v>
      </c>
      <c r="F1724" s="97" t="e">
        <f>+VLOOKUP(D1724,POA!$A$3:$AU$103,9,FALSE)</f>
        <v>#N/A</v>
      </c>
      <c r="G1724" s="97" t="e">
        <f>+VLOOKUP(D1724,POA!$A$3:$AU$103,3,FALSE)</f>
        <v>#N/A</v>
      </c>
      <c r="H1724" s="94" t="e">
        <f>+VLOOKUP(D1724,POA!$A$3:$AU$103,12,FALSE)</f>
        <v>#N/A</v>
      </c>
      <c r="I1724" s="98" t="e">
        <f>+VLOOKUP(D1724,POA!$A$3:$AU$103,15,FALSE)</f>
        <v>#N/A</v>
      </c>
      <c r="J1724" s="94" t="e">
        <f>+VLOOKUP(D1724,POA!$A$3:$AU$103,14,FALSE)</f>
        <v>#N/A</v>
      </c>
      <c r="K1724" s="44"/>
      <c r="L1724" s="100"/>
      <c r="M1724" s="101"/>
      <c r="N1724" s="79"/>
      <c r="O1724" s="102"/>
    </row>
    <row r="1725" spans="1:15" s="20" customFormat="1" ht="15" customHeight="1">
      <c r="A1725" s="46"/>
      <c r="B1725" s="45"/>
      <c r="C1725" s="47"/>
      <c r="D1725" s="46"/>
      <c r="E1725" s="97" t="e">
        <f>+VLOOKUP(D1725,POA!$A$3:$AU$103,7,FALSE)</f>
        <v>#N/A</v>
      </c>
      <c r="F1725" s="97" t="e">
        <f>+VLOOKUP(D1725,POA!$A$3:$AU$103,9,FALSE)</f>
        <v>#N/A</v>
      </c>
      <c r="G1725" s="97" t="e">
        <f>+VLOOKUP(D1725,POA!$A$3:$AU$103,3,FALSE)</f>
        <v>#N/A</v>
      </c>
      <c r="H1725" s="94" t="e">
        <f>+VLOOKUP(D1725,POA!$A$3:$AU$103,12,FALSE)</f>
        <v>#N/A</v>
      </c>
      <c r="I1725" s="98" t="e">
        <f>+VLOOKUP(D1725,POA!$A$3:$AU$103,15,FALSE)</f>
        <v>#N/A</v>
      </c>
      <c r="J1725" s="94" t="e">
        <f>+VLOOKUP(D1725,POA!$A$3:$AU$103,14,FALSE)</f>
        <v>#N/A</v>
      </c>
      <c r="K1725" s="44"/>
      <c r="L1725" s="100"/>
      <c r="M1725" s="101"/>
      <c r="N1725" s="79"/>
      <c r="O1725" s="102"/>
    </row>
    <row r="1726" spans="1:15" s="20" customFormat="1" ht="15" customHeight="1">
      <c r="A1726" s="46"/>
      <c r="B1726" s="45"/>
      <c r="C1726" s="47"/>
      <c r="D1726" s="46"/>
      <c r="E1726" s="97" t="e">
        <f>+VLOOKUP(D1726,POA!$A$3:$AU$103,7,FALSE)</f>
        <v>#N/A</v>
      </c>
      <c r="F1726" s="97" t="e">
        <f>+VLOOKUP(D1726,POA!$A$3:$AU$103,9,FALSE)</f>
        <v>#N/A</v>
      </c>
      <c r="G1726" s="97" t="e">
        <f>+VLOOKUP(D1726,POA!$A$3:$AU$103,3,FALSE)</f>
        <v>#N/A</v>
      </c>
      <c r="H1726" s="94" t="e">
        <f>+VLOOKUP(D1726,POA!$A$3:$AU$103,12,FALSE)</f>
        <v>#N/A</v>
      </c>
      <c r="I1726" s="98" t="e">
        <f>+VLOOKUP(D1726,POA!$A$3:$AU$103,15,FALSE)</f>
        <v>#N/A</v>
      </c>
      <c r="J1726" s="94" t="e">
        <f>+VLOOKUP(D1726,POA!$A$3:$AU$103,14,FALSE)</f>
        <v>#N/A</v>
      </c>
      <c r="K1726" s="44"/>
      <c r="L1726" s="100"/>
      <c r="M1726" s="101"/>
      <c r="N1726" s="79"/>
      <c r="O1726" s="102"/>
    </row>
    <row r="1727" spans="1:15" s="20" customFormat="1" ht="15" customHeight="1">
      <c r="A1727" s="46"/>
      <c r="B1727" s="45"/>
      <c r="C1727" s="47"/>
      <c r="D1727" s="46"/>
      <c r="E1727" s="97" t="e">
        <f>+VLOOKUP(D1727,POA!$A$3:$AU$103,7,FALSE)</f>
        <v>#N/A</v>
      </c>
      <c r="F1727" s="97" t="e">
        <f>+VLOOKUP(D1727,POA!$A$3:$AU$103,9,FALSE)</f>
        <v>#N/A</v>
      </c>
      <c r="G1727" s="97" t="e">
        <f>+VLOOKUP(D1727,POA!$A$3:$AU$103,3,FALSE)</f>
        <v>#N/A</v>
      </c>
      <c r="H1727" s="94" t="e">
        <f>+VLOOKUP(D1727,POA!$A$3:$AU$103,12,FALSE)</f>
        <v>#N/A</v>
      </c>
      <c r="I1727" s="98" t="e">
        <f>+VLOOKUP(D1727,POA!$A$3:$AU$103,15,FALSE)</f>
        <v>#N/A</v>
      </c>
      <c r="J1727" s="94" t="e">
        <f>+VLOOKUP(D1727,POA!$A$3:$AU$103,14,FALSE)</f>
        <v>#N/A</v>
      </c>
      <c r="K1727" s="44"/>
      <c r="L1727" s="100"/>
      <c r="M1727" s="101"/>
      <c r="N1727" s="79"/>
      <c r="O1727" s="102"/>
    </row>
    <row r="1728" spans="1:15" s="20" customFormat="1" ht="15" customHeight="1">
      <c r="A1728" s="46"/>
      <c r="B1728" s="45"/>
      <c r="C1728" s="47"/>
      <c r="D1728" s="46"/>
      <c r="E1728" s="97" t="e">
        <f>+VLOOKUP(D1728,POA!$A$3:$AU$103,7,FALSE)</f>
        <v>#N/A</v>
      </c>
      <c r="F1728" s="97" t="e">
        <f>+VLOOKUP(D1728,POA!$A$3:$AU$103,9,FALSE)</f>
        <v>#N/A</v>
      </c>
      <c r="G1728" s="97" t="e">
        <f>+VLOOKUP(D1728,POA!$A$3:$AU$103,3,FALSE)</f>
        <v>#N/A</v>
      </c>
      <c r="H1728" s="94" t="e">
        <f>+VLOOKUP(D1728,POA!$A$3:$AU$103,12,FALSE)</f>
        <v>#N/A</v>
      </c>
      <c r="I1728" s="98" t="e">
        <f>+VLOOKUP(D1728,POA!$A$3:$AU$103,15,FALSE)</f>
        <v>#N/A</v>
      </c>
      <c r="J1728" s="94" t="e">
        <f>+VLOOKUP(D1728,POA!$A$3:$AU$103,14,FALSE)</f>
        <v>#N/A</v>
      </c>
      <c r="K1728" s="44"/>
      <c r="L1728" s="100"/>
      <c r="M1728" s="101"/>
      <c r="N1728" s="79"/>
      <c r="O1728" s="102"/>
    </row>
    <row r="1729" spans="1:15" s="20" customFormat="1" ht="15" customHeight="1">
      <c r="A1729" s="46"/>
      <c r="B1729" s="45"/>
      <c r="C1729" s="47"/>
      <c r="D1729" s="46"/>
      <c r="E1729" s="97" t="e">
        <f>+VLOOKUP(D1729,POA!$A$3:$AU$103,7,FALSE)</f>
        <v>#N/A</v>
      </c>
      <c r="F1729" s="97" t="e">
        <f>+VLOOKUP(D1729,POA!$A$3:$AU$103,9,FALSE)</f>
        <v>#N/A</v>
      </c>
      <c r="G1729" s="97" t="e">
        <f>+VLOOKUP(D1729,POA!$A$3:$AU$103,3,FALSE)</f>
        <v>#N/A</v>
      </c>
      <c r="H1729" s="94" t="e">
        <f>+VLOOKUP(D1729,POA!$A$3:$AU$103,12,FALSE)</f>
        <v>#N/A</v>
      </c>
      <c r="I1729" s="98" t="e">
        <f>+VLOOKUP(D1729,POA!$A$3:$AU$103,15,FALSE)</f>
        <v>#N/A</v>
      </c>
      <c r="J1729" s="94" t="e">
        <f>+VLOOKUP(D1729,POA!$A$3:$AU$103,14,FALSE)</f>
        <v>#N/A</v>
      </c>
      <c r="K1729" s="44"/>
      <c r="L1729" s="100"/>
      <c r="M1729" s="101"/>
      <c r="N1729" s="79"/>
      <c r="O1729" s="102"/>
    </row>
    <row r="1730" spans="1:15" s="20" customFormat="1" ht="15" customHeight="1">
      <c r="A1730" s="46"/>
      <c r="B1730" s="45"/>
      <c r="C1730" s="47"/>
      <c r="D1730" s="46"/>
      <c r="E1730" s="97" t="e">
        <f>+VLOOKUP(D1730,POA!$A$3:$AU$103,7,FALSE)</f>
        <v>#N/A</v>
      </c>
      <c r="F1730" s="97" t="e">
        <f>+VLOOKUP(D1730,POA!$A$3:$AU$103,9,FALSE)</f>
        <v>#N/A</v>
      </c>
      <c r="G1730" s="97" t="e">
        <f>+VLOOKUP(D1730,POA!$A$3:$AU$103,3,FALSE)</f>
        <v>#N/A</v>
      </c>
      <c r="H1730" s="94" t="e">
        <f>+VLOOKUP(D1730,POA!$A$3:$AU$103,12,FALSE)</f>
        <v>#N/A</v>
      </c>
      <c r="I1730" s="98" t="e">
        <f>+VLOOKUP(D1730,POA!$A$3:$AU$103,15,FALSE)</f>
        <v>#N/A</v>
      </c>
      <c r="J1730" s="94" t="e">
        <f>+VLOOKUP(D1730,POA!$A$3:$AU$103,14,FALSE)</f>
        <v>#N/A</v>
      </c>
      <c r="K1730" s="44"/>
      <c r="L1730" s="100"/>
      <c r="M1730" s="101"/>
      <c r="N1730" s="79"/>
      <c r="O1730" s="102"/>
    </row>
    <row r="1731" spans="1:15" s="20" customFormat="1" ht="15" customHeight="1">
      <c r="A1731" s="46"/>
      <c r="B1731" s="45"/>
      <c r="C1731" s="47"/>
      <c r="D1731" s="46"/>
      <c r="E1731" s="97" t="e">
        <f>+VLOOKUP(D1731,POA!$A$3:$AU$103,7,FALSE)</f>
        <v>#N/A</v>
      </c>
      <c r="F1731" s="97" t="e">
        <f>+VLOOKUP(D1731,POA!$A$3:$AU$103,9,FALSE)</f>
        <v>#N/A</v>
      </c>
      <c r="G1731" s="97" t="e">
        <f>+VLOOKUP(D1731,POA!$A$3:$AU$103,3,FALSE)</f>
        <v>#N/A</v>
      </c>
      <c r="H1731" s="94" t="e">
        <f>+VLOOKUP(D1731,POA!$A$3:$AU$103,12,FALSE)</f>
        <v>#N/A</v>
      </c>
      <c r="I1731" s="98" t="e">
        <f>+VLOOKUP(D1731,POA!$A$3:$AU$103,15,FALSE)</f>
        <v>#N/A</v>
      </c>
      <c r="J1731" s="94" t="e">
        <f>+VLOOKUP(D1731,POA!$A$3:$AU$103,14,FALSE)</f>
        <v>#N/A</v>
      </c>
      <c r="K1731" s="44"/>
      <c r="L1731" s="100"/>
      <c r="M1731" s="101"/>
      <c r="N1731" s="79"/>
      <c r="O1731" s="102"/>
    </row>
    <row r="1732" spans="1:15" s="20" customFormat="1" ht="15" customHeight="1">
      <c r="A1732" s="46"/>
      <c r="B1732" s="45"/>
      <c r="C1732" s="47"/>
      <c r="D1732" s="46"/>
      <c r="E1732" s="97" t="e">
        <f>+VLOOKUP(D1732,POA!$A$3:$AU$103,7,FALSE)</f>
        <v>#N/A</v>
      </c>
      <c r="F1732" s="97" t="e">
        <f>+VLOOKUP(D1732,POA!$A$3:$AU$103,9,FALSE)</f>
        <v>#N/A</v>
      </c>
      <c r="G1732" s="97" t="e">
        <f>+VLOOKUP(D1732,POA!$A$3:$AU$103,3,FALSE)</f>
        <v>#N/A</v>
      </c>
      <c r="H1732" s="94" t="e">
        <f>+VLOOKUP(D1732,POA!$A$3:$AU$103,12,FALSE)</f>
        <v>#N/A</v>
      </c>
      <c r="I1732" s="98" t="e">
        <f>+VLOOKUP(D1732,POA!$A$3:$AU$103,15,FALSE)</f>
        <v>#N/A</v>
      </c>
      <c r="J1732" s="94" t="e">
        <f>+VLOOKUP(D1732,POA!$A$3:$AU$103,14,FALSE)</f>
        <v>#N/A</v>
      </c>
      <c r="K1732" s="44"/>
      <c r="L1732" s="100"/>
      <c r="M1732" s="101"/>
      <c r="N1732" s="79"/>
      <c r="O1732" s="102"/>
    </row>
    <row r="1733" spans="1:15" s="20" customFormat="1" ht="15" customHeight="1">
      <c r="A1733" s="46"/>
      <c r="B1733" s="45"/>
      <c r="C1733" s="47"/>
      <c r="D1733" s="46"/>
      <c r="E1733" s="97" t="e">
        <f>+VLOOKUP(D1733,POA!$A$3:$AU$103,7,FALSE)</f>
        <v>#N/A</v>
      </c>
      <c r="F1733" s="97" t="e">
        <f>+VLOOKUP(D1733,POA!$A$3:$AU$103,9,FALSE)</f>
        <v>#N/A</v>
      </c>
      <c r="G1733" s="97" t="e">
        <f>+VLOOKUP(D1733,POA!$A$3:$AU$103,3,FALSE)</f>
        <v>#N/A</v>
      </c>
      <c r="H1733" s="94" t="e">
        <f>+VLOOKUP(D1733,POA!$A$3:$AU$103,12,FALSE)</f>
        <v>#N/A</v>
      </c>
      <c r="I1733" s="98" t="e">
        <f>+VLOOKUP(D1733,POA!$A$3:$AU$103,15,FALSE)</f>
        <v>#N/A</v>
      </c>
      <c r="J1733" s="94" t="e">
        <f>+VLOOKUP(D1733,POA!$A$3:$AU$103,14,FALSE)</f>
        <v>#N/A</v>
      </c>
      <c r="K1733" s="44"/>
      <c r="L1733" s="100"/>
      <c r="M1733" s="101"/>
      <c r="N1733" s="79"/>
      <c r="O1733" s="102"/>
    </row>
    <row r="1734" spans="1:15" s="20" customFormat="1" ht="15" customHeight="1">
      <c r="A1734" s="46"/>
      <c r="B1734" s="45"/>
      <c r="C1734" s="47"/>
      <c r="D1734" s="46"/>
      <c r="E1734" s="97" t="e">
        <f>+VLOOKUP(D1734,POA!$A$3:$AU$103,7,FALSE)</f>
        <v>#N/A</v>
      </c>
      <c r="F1734" s="97" t="e">
        <f>+VLOOKUP(D1734,POA!$A$3:$AU$103,9,FALSE)</f>
        <v>#N/A</v>
      </c>
      <c r="G1734" s="97" t="e">
        <f>+VLOOKUP(D1734,POA!$A$3:$AU$103,3,FALSE)</f>
        <v>#N/A</v>
      </c>
      <c r="H1734" s="94" t="e">
        <f>+VLOOKUP(D1734,POA!$A$3:$AU$103,12,FALSE)</f>
        <v>#N/A</v>
      </c>
      <c r="I1734" s="98" t="e">
        <f>+VLOOKUP(D1734,POA!$A$3:$AU$103,15,FALSE)</f>
        <v>#N/A</v>
      </c>
      <c r="J1734" s="94" t="e">
        <f>+VLOOKUP(D1734,POA!$A$3:$AU$103,14,FALSE)</f>
        <v>#N/A</v>
      </c>
      <c r="K1734" s="44"/>
      <c r="L1734" s="100"/>
      <c r="M1734" s="101"/>
      <c r="N1734" s="79"/>
      <c r="O1734" s="102"/>
    </row>
    <row r="1735" spans="1:15" s="20" customFormat="1" ht="15" customHeight="1">
      <c r="A1735" s="46"/>
      <c r="B1735" s="45"/>
      <c r="C1735" s="47"/>
      <c r="D1735" s="46"/>
      <c r="E1735" s="97" t="e">
        <f>+VLOOKUP(D1735,POA!$A$3:$AU$103,7,FALSE)</f>
        <v>#N/A</v>
      </c>
      <c r="F1735" s="97" t="e">
        <f>+VLOOKUP(D1735,POA!$A$3:$AU$103,9,FALSE)</f>
        <v>#N/A</v>
      </c>
      <c r="G1735" s="97" t="e">
        <f>+VLOOKUP(D1735,POA!$A$3:$AU$103,3,FALSE)</f>
        <v>#N/A</v>
      </c>
      <c r="H1735" s="94" t="e">
        <f>+VLOOKUP(D1735,POA!$A$3:$AU$103,12,FALSE)</f>
        <v>#N/A</v>
      </c>
      <c r="I1735" s="98" t="e">
        <f>+VLOOKUP(D1735,POA!$A$3:$AU$103,15,FALSE)</f>
        <v>#N/A</v>
      </c>
      <c r="J1735" s="94" t="e">
        <f>+VLOOKUP(D1735,POA!$A$3:$AU$103,14,FALSE)</f>
        <v>#N/A</v>
      </c>
      <c r="K1735" s="44"/>
      <c r="L1735" s="100"/>
      <c r="M1735" s="101"/>
      <c r="N1735" s="79"/>
      <c r="O1735" s="102"/>
    </row>
    <row r="1736" spans="1:15" s="20" customFormat="1" ht="15" customHeight="1">
      <c r="A1736" s="46"/>
      <c r="B1736" s="45"/>
      <c r="C1736" s="47"/>
      <c r="D1736" s="46"/>
      <c r="E1736" s="97" t="e">
        <f>+VLOOKUP(D1736,POA!$A$3:$AU$103,7,FALSE)</f>
        <v>#N/A</v>
      </c>
      <c r="F1736" s="97" t="e">
        <f>+VLOOKUP(D1736,POA!$A$3:$AU$103,9,FALSE)</f>
        <v>#N/A</v>
      </c>
      <c r="G1736" s="97" t="e">
        <f>+VLOOKUP(D1736,POA!$A$3:$AU$103,3,FALSE)</f>
        <v>#N/A</v>
      </c>
      <c r="H1736" s="94" t="e">
        <f>+VLOOKUP(D1736,POA!$A$3:$AU$103,12,FALSE)</f>
        <v>#N/A</v>
      </c>
      <c r="I1736" s="98" t="e">
        <f>+VLOOKUP(D1736,POA!$A$3:$AU$103,15,FALSE)</f>
        <v>#N/A</v>
      </c>
      <c r="J1736" s="94" t="e">
        <f>+VLOOKUP(D1736,POA!$A$3:$AU$103,14,FALSE)</f>
        <v>#N/A</v>
      </c>
      <c r="K1736" s="44"/>
      <c r="L1736" s="100"/>
      <c r="M1736" s="101"/>
      <c r="N1736" s="79"/>
      <c r="O1736" s="102"/>
    </row>
    <row r="1737" spans="1:15" s="20" customFormat="1" ht="15" customHeight="1">
      <c r="A1737" s="46"/>
      <c r="B1737" s="45"/>
      <c r="C1737" s="47"/>
      <c r="D1737" s="46"/>
      <c r="E1737" s="97" t="e">
        <f>+VLOOKUP(D1737,POA!$A$3:$AU$103,7,FALSE)</f>
        <v>#N/A</v>
      </c>
      <c r="F1737" s="97" t="e">
        <f>+VLOOKUP(D1737,POA!$A$3:$AU$103,9,FALSE)</f>
        <v>#N/A</v>
      </c>
      <c r="G1737" s="97" t="e">
        <f>+VLOOKUP(D1737,POA!$A$3:$AU$103,3,FALSE)</f>
        <v>#N/A</v>
      </c>
      <c r="H1737" s="94" t="e">
        <f>+VLOOKUP(D1737,POA!$A$3:$AU$103,12,FALSE)</f>
        <v>#N/A</v>
      </c>
      <c r="I1737" s="98" t="e">
        <f>+VLOOKUP(D1737,POA!$A$3:$AU$103,15,FALSE)</f>
        <v>#N/A</v>
      </c>
      <c r="J1737" s="94" t="e">
        <f>+VLOOKUP(D1737,POA!$A$3:$AU$103,14,FALSE)</f>
        <v>#N/A</v>
      </c>
      <c r="K1737" s="44"/>
      <c r="L1737" s="100"/>
      <c r="M1737" s="101"/>
      <c r="N1737" s="79"/>
      <c r="O1737" s="102"/>
    </row>
    <row r="1738" spans="1:15" s="20" customFormat="1" ht="15" customHeight="1">
      <c r="A1738" s="46"/>
      <c r="B1738" s="45"/>
      <c r="C1738" s="47"/>
      <c r="D1738" s="46"/>
      <c r="E1738" s="97" t="e">
        <f>+VLOOKUP(D1738,POA!$A$3:$AU$103,7,FALSE)</f>
        <v>#N/A</v>
      </c>
      <c r="F1738" s="97" t="e">
        <f>+VLOOKUP(D1738,POA!$A$3:$AU$103,9,FALSE)</f>
        <v>#N/A</v>
      </c>
      <c r="G1738" s="97" t="e">
        <f>+VLOOKUP(D1738,POA!$A$3:$AU$103,3,FALSE)</f>
        <v>#N/A</v>
      </c>
      <c r="H1738" s="94" t="e">
        <f>+VLOOKUP(D1738,POA!$A$3:$AU$103,12,FALSE)</f>
        <v>#N/A</v>
      </c>
      <c r="I1738" s="98" t="e">
        <f>+VLOOKUP(D1738,POA!$A$3:$AU$103,15,FALSE)</f>
        <v>#N/A</v>
      </c>
      <c r="J1738" s="94" t="e">
        <f>+VLOOKUP(D1738,POA!$A$3:$AU$103,14,FALSE)</f>
        <v>#N/A</v>
      </c>
      <c r="K1738" s="44"/>
      <c r="L1738" s="100"/>
      <c r="M1738" s="101"/>
      <c r="N1738" s="79"/>
      <c r="O1738" s="102"/>
    </row>
    <row r="1739" spans="1:15" s="20" customFormat="1" ht="15" customHeight="1">
      <c r="A1739" s="46"/>
      <c r="B1739" s="45"/>
      <c r="C1739" s="47"/>
      <c r="D1739" s="46"/>
      <c r="E1739" s="97" t="e">
        <f>+VLOOKUP(D1739,POA!$A$3:$AU$103,7,FALSE)</f>
        <v>#N/A</v>
      </c>
      <c r="F1739" s="97" t="e">
        <f>+VLOOKUP(D1739,POA!$A$3:$AU$103,9,FALSE)</f>
        <v>#N/A</v>
      </c>
      <c r="G1739" s="97" t="e">
        <f>+VLOOKUP(D1739,POA!$A$3:$AU$103,3,FALSE)</f>
        <v>#N/A</v>
      </c>
      <c r="H1739" s="94" t="e">
        <f>+VLOOKUP(D1739,POA!$A$3:$AU$103,12,FALSE)</f>
        <v>#N/A</v>
      </c>
      <c r="I1739" s="98" t="e">
        <f>+VLOOKUP(D1739,POA!$A$3:$AU$103,15,FALSE)</f>
        <v>#N/A</v>
      </c>
      <c r="J1739" s="94" t="e">
        <f>+VLOOKUP(D1739,POA!$A$3:$AU$103,14,FALSE)</f>
        <v>#N/A</v>
      </c>
      <c r="K1739" s="44"/>
      <c r="L1739" s="100"/>
      <c r="M1739" s="101"/>
      <c r="N1739" s="79"/>
      <c r="O1739" s="102"/>
    </row>
    <row r="1740" spans="1:15" s="20" customFormat="1" ht="15" customHeight="1">
      <c r="A1740" s="46"/>
      <c r="B1740" s="45"/>
      <c r="C1740" s="47"/>
      <c r="D1740" s="46"/>
      <c r="E1740" s="97" t="e">
        <f>+VLOOKUP(D1740,POA!$A$3:$AU$103,7,FALSE)</f>
        <v>#N/A</v>
      </c>
      <c r="F1740" s="97" t="e">
        <f>+VLOOKUP(D1740,POA!$A$3:$AU$103,9,FALSE)</f>
        <v>#N/A</v>
      </c>
      <c r="G1740" s="97" t="e">
        <f>+VLOOKUP(D1740,POA!$A$3:$AU$103,3,FALSE)</f>
        <v>#N/A</v>
      </c>
      <c r="H1740" s="94" t="e">
        <f>+VLOOKUP(D1740,POA!$A$3:$AU$103,12,FALSE)</f>
        <v>#N/A</v>
      </c>
      <c r="I1740" s="98" t="e">
        <f>+VLOOKUP(D1740,POA!$A$3:$AU$103,15,FALSE)</f>
        <v>#N/A</v>
      </c>
      <c r="J1740" s="94" t="e">
        <f>+VLOOKUP(D1740,POA!$A$3:$AU$103,14,FALSE)</f>
        <v>#N/A</v>
      </c>
      <c r="K1740" s="44"/>
      <c r="L1740" s="100"/>
      <c r="M1740" s="101"/>
      <c r="N1740" s="79"/>
      <c r="O1740" s="102"/>
    </row>
    <row r="1741" spans="1:15" s="20" customFormat="1" ht="15" customHeight="1">
      <c r="A1741" s="46"/>
      <c r="B1741" s="45"/>
      <c r="C1741" s="47"/>
      <c r="D1741" s="46"/>
      <c r="E1741" s="97" t="e">
        <f>+VLOOKUP(D1741,POA!$A$3:$AU$103,7,FALSE)</f>
        <v>#N/A</v>
      </c>
      <c r="F1741" s="97" t="e">
        <f>+VLOOKUP(D1741,POA!$A$3:$AU$103,9,FALSE)</f>
        <v>#N/A</v>
      </c>
      <c r="G1741" s="97" t="e">
        <f>+VLOOKUP(D1741,POA!$A$3:$AU$103,3,FALSE)</f>
        <v>#N/A</v>
      </c>
      <c r="H1741" s="94" t="e">
        <f>+VLOOKUP(D1741,POA!$A$3:$AU$103,12,FALSE)</f>
        <v>#N/A</v>
      </c>
      <c r="I1741" s="98" t="e">
        <f>+VLOOKUP(D1741,POA!$A$3:$AU$103,15,FALSE)</f>
        <v>#N/A</v>
      </c>
      <c r="J1741" s="94" t="e">
        <f>+VLOOKUP(D1741,POA!$A$3:$AU$103,14,FALSE)</f>
        <v>#N/A</v>
      </c>
      <c r="K1741" s="44"/>
      <c r="L1741" s="100"/>
      <c r="M1741" s="101"/>
      <c r="N1741" s="79"/>
      <c r="O1741" s="102"/>
    </row>
    <row r="1742" spans="1:15" s="20" customFormat="1" ht="15" customHeight="1">
      <c r="A1742" s="46"/>
      <c r="B1742" s="45"/>
      <c r="C1742" s="47"/>
      <c r="D1742" s="46"/>
      <c r="E1742" s="97" t="e">
        <f>+VLOOKUP(D1742,POA!$A$3:$AU$103,7,FALSE)</f>
        <v>#N/A</v>
      </c>
      <c r="F1742" s="97" t="e">
        <f>+VLOOKUP(D1742,POA!$A$3:$AU$103,9,FALSE)</f>
        <v>#N/A</v>
      </c>
      <c r="G1742" s="97" t="e">
        <f>+VLOOKUP(D1742,POA!$A$3:$AU$103,3,FALSE)</f>
        <v>#N/A</v>
      </c>
      <c r="H1742" s="94" t="e">
        <f>+VLOOKUP(D1742,POA!$A$3:$AU$103,12,FALSE)</f>
        <v>#N/A</v>
      </c>
      <c r="I1742" s="98" t="e">
        <f>+VLOOKUP(D1742,POA!$A$3:$AU$103,15,FALSE)</f>
        <v>#N/A</v>
      </c>
      <c r="J1742" s="94" t="e">
        <f>+VLOOKUP(D1742,POA!$A$3:$AU$103,14,FALSE)</f>
        <v>#N/A</v>
      </c>
      <c r="K1742" s="44"/>
      <c r="L1742" s="100"/>
      <c r="M1742" s="101"/>
      <c r="N1742" s="79"/>
      <c r="O1742" s="102"/>
    </row>
    <row r="1743" spans="1:15" s="20" customFormat="1" ht="15" customHeight="1">
      <c r="A1743" s="46"/>
      <c r="B1743" s="45"/>
      <c r="C1743" s="47"/>
      <c r="D1743" s="46"/>
      <c r="E1743" s="97" t="e">
        <f>+VLOOKUP(D1743,POA!$A$3:$AU$103,7,FALSE)</f>
        <v>#N/A</v>
      </c>
      <c r="F1743" s="97" t="e">
        <f>+VLOOKUP(D1743,POA!$A$3:$AU$103,9,FALSE)</f>
        <v>#N/A</v>
      </c>
      <c r="G1743" s="97" t="e">
        <f>+VLOOKUP(D1743,POA!$A$3:$AU$103,3,FALSE)</f>
        <v>#N/A</v>
      </c>
      <c r="H1743" s="94" t="e">
        <f>+VLOOKUP(D1743,POA!$A$3:$AU$103,12,FALSE)</f>
        <v>#N/A</v>
      </c>
      <c r="I1743" s="98" t="e">
        <f>+VLOOKUP(D1743,POA!$A$3:$AU$103,15,FALSE)</f>
        <v>#N/A</v>
      </c>
      <c r="J1743" s="94" t="e">
        <f>+VLOOKUP(D1743,POA!$A$3:$AU$103,14,FALSE)</f>
        <v>#N/A</v>
      </c>
      <c r="K1743" s="44"/>
      <c r="L1743" s="100"/>
      <c r="M1743" s="101"/>
      <c r="N1743" s="79"/>
      <c r="O1743" s="102"/>
    </row>
    <row r="1744" spans="1:15" s="20" customFormat="1" ht="15" customHeight="1">
      <c r="A1744" s="46"/>
      <c r="B1744" s="45"/>
      <c r="C1744" s="47"/>
      <c r="D1744" s="46"/>
      <c r="E1744" s="97" t="e">
        <f>+VLOOKUP(D1744,POA!$A$3:$AU$103,7,FALSE)</f>
        <v>#N/A</v>
      </c>
      <c r="F1744" s="97" t="e">
        <f>+VLOOKUP(D1744,POA!$A$3:$AU$103,9,FALSE)</f>
        <v>#N/A</v>
      </c>
      <c r="G1744" s="97" t="e">
        <f>+VLOOKUP(D1744,POA!$A$3:$AU$103,3,FALSE)</f>
        <v>#N/A</v>
      </c>
      <c r="H1744" s="94" t="e">
        <f>+VLOOKUP(D1744,POA!$A$3:$AU$103,12,FALSE)</f>
        <v>#N/A</v>
      </c>
      <c r="I1744" s="98" t="e">
        <f>+VLOOKUP(D1744,POA!$A$3:$AU$103,15,FALSE)</f>
        <v>#N/A</v>
      </c>
      <c r="J1744" s="94" t="e">
        <f>+VLOOKUP(D1744,POA!$A$3:$AU$103,14,FALSE)</f>
        <v>#N/A</v>
      </c>
      <c r="K1744" s="44"/>
      <c r="L1744" s="100"/>
      <c r="M1744" s="101"/>
      <c r="N1744" s="79"/>
      <c r="O1744" s="102"/>
    </row>
    <row r="1745" spans="1:15" s="20" customFormat="1" ht="15" customHeight="1">
      <c r="A1745" s="46"/>
      <c r="B1745" s="45"/>
      <c r="C1745" s="47"/>
      <c r="D1745" s="46"/>
      <c r="E1745" s="97" t="e">
        <f>+VLOOKUP(D1745,POA!$A$3:$AU$103,7,FALSE)</f>
        <v>#N/A</v>
      </c>
      <c r="F1745" s="97" t="e">
        <f>+VLOOKUP(D1745,POA!$A$3:$AU$103,9,FALSE)</f>
        <v>#N/A</v>
      </c>
      <c r="G1745" s="97" t="e">
        <f>+VLOOKUP(D1745,POA!$A$3:$AU$103,3,FALSE)</f>
        <v>#N/A</v>
      </c>
      <c r="H1745" s="94" t="e">
        <f>+VLOOKUP(D1745,POA!$A$3:$AU$103,12,FALSE)</f>
        <v>#N/A</v>
      </c>
      <c r="I1745" s="98" t="e">
        <f>+VLOOKUP(D1745,POA!$A$3:$AU$103,15,FALSE)</f>
        <v>#N/A</v>
      </c>
      <c r="J1745" s="94" t="e">
        <f>+VLOOKUP(D1745,POA!$A$3:$AU$103,14,FALSE)</f>
        <v>#N/A</v>
      </c>
      <c r="K1745" s="44"/>
      <c r="L1745" s="100"/>
      <c r="M1745" s="101"/>
      <c r="N1745" s="79"/>
      <c r="O1745" s="102"/>
    </row>
    <row r="1746" spans="1:15" s="20" customFormat="1" ht="15" customHeight="1">
      <c r="A1746" s="46"/>
      <c r="B1746" s="45"/>
      <c r="C1746" s="47"/>
      <c r="D1746" s="46"/>
      <c r="E1746" s="97" t="e">
        <f>+VLOOKUP(D1746,POA!$A$3:$AU$103,7,FALSE)</f>
        <v>#N/A</v>
      </c>
      <c r="F1746" s="97" t="e">
        <f>+VLOOKUP(D1746,POA!$A$3:$AU$103,9,FALSE)</f>
        <v>#N/A</v>
      </c>
      <c r="G1746" s="97" t="e">
        <f>+VLOOKUP(D1746,POA!$A$3:$AU$103,3,FALSE)</f>
        <v>#N/A</v>
      </c>
      <c r="H1746" s="94" t="e">
        <f>+VLOOKUP(D1746,POA!$A$3:$AU$103,12,FALSE)</f>
        <v>#N/A</v>
      </c>
      <c r="I1746" s="98" t="e">
        <f>+VLOOKUP(D1746,POA!$A$3:$AU$103,15,FALSE)</f>
        <v>#N/A</v>
      </c>
      <c r="J1746" s="94" t="e">
        <f>+VLOOKUP(D1746,POA!$A$3:$AU$103,14,FALSE)</f>
        <v>#N/A</v>
      </c>
      <c r="K1746" s="44"/>
      <c r="L1746" s="100"/>
      <c r="M1746" s="101"/>
      <c r="N1746" s="79"/>
      <c r="O1746" s="102"/>
    </row>
    <row r="1747" spans="1:15" s="20" customFormat="1" ht="15" customHeight="1">
      <c r="A1747" s="46"/>
      <c r="B1747" s="45"/>
      <c r="C1747" s="47"/>
      <c r="D1747" s="46"/>
      <c r="E1747" s="97" t="e">
        <f>+VLOOKUP(D1747,POA!$A$3:$AU$103,7,FALSE)</f>
        <v>#N/A</v>
      </c>
      <c r="F1747" s="97" t="e">
        <f>+VLOOKUP(D1747,POA!$A$3:$AU$103,9,FALSE)</f>
        <v>#N/A</v>
      </c>
      <c r="G1747" s="97" t="e">
        <f>+VLOOKUP(D1747,POA!$A$3:$AU$103,3,FALSE)</f>
        <v>#N/A</v>
      </c>
      <c r="H1747" s="94" t="e">
        <f>+VLOOKUP(D1747,POA!$A$3:$AU$103,12,FALSE)</f>
        <v>#N/A</v>
      </c>
      <c r="I1747" s="98" t="e">
        <f>+VLOOKUP(D1747,POA!$A$3:$AU$103,15,FALSE)</f>
        <v>#N/A</v>
      </c>
      <c r="J1747" s="94" t="e">
        <f>+VLOOKUP(D1747,POA!$A$3:$AU$103,14,FALSE)</f>
        <v>#N/A</v>
      </c>
      <c r="K1747" s="44"/>
      <c r="L1747" s="100"/>
      <c r="M1747" s="101"/>
      <c r="N1747" s="79"/>
      <c r="O1747" s="102"/>
    </row>
    <row r="1748" spans="1:15" s="20" customFormat="1" ht="15" customHeight="1">
      <c r="A1748" s="46"/>
      <c r="B1748" s="45"/>
      <c r="C1748" s="47"/>
      <c r="D1748" s="46"/>
      <c r="E1748" s="97" t="e">
        <f>+VLOOKUP(D1748,POA!$A$3:$AU$103,7,FALSE)</f>
        <v>#N/A</v>
      </c>
      <c r="F1748" s="97" t="e">
        <f>+VLOOKUP(D1748,POA!$A$3:$AU$103,9,FALSE)</f>
        <v>#N/A</v>
      </c>
      <c r="G1748" s="97" t="e">
        <f>+VLOOKUP(D1748,POA!$A$3:$AU$103,3,FALSE)</f>
        <v>#N/A</v>
      </c>
      <c r="H1748" s="94" t="e">
        <f>+VLOOKUP(D1748,POA!$A$3:$AU$103,12,FALSE)</f>
        <v>#N/A</v>
      </c>
      <c r="I1748" s="98" t="e">
        <f>+VLOOKUP(D1748,POA!$A$3:$AU$103,15,FALSE)</f>
        <v>#N/A</v>
      </c>
      <c r="J1748" s="94" t="e">
        <f>+VLOOKUP(D1748,POA!$A$3:$AU$103,14,FALSE)</f>
        <v>#N/A</v>
      </c>
      <c r="K1748" s="44"/>
      <c r="L1748" s="100"/>
      <c r="M1748" s="101"/>
      <c r="N1748" s="79"/>
      <c r="O1748" s="102"/>
    </row>
    <row r="1749" spans="1:15" s="20" customFormat="1" ht="15" customHeight="1">
      <c r="A1749" s="46"/>
      <c r="B1749" s="45"/>
      <c r="C1749" s="47"/>
      <c r="D1749" s="46"/>
      <c r="E1749" s="97" t="e">
        <f>+VLOOKUP(D1749,POA!$A$3:$AU$103,7,FALSE)</f>
        <v>#N/A</v>
      </c>
      <c r="F1749" s="97" t="e">
        <f>+VLOOKUP(D1749,POA!$A$3:$AU$103,9,FALSE)</f>
        <v>#N/A</v>
      </c>
      <c r="G1749" s="97" t="e">
        <f>+VLOOKUP(D1749,POA!$A$3:$AU$103,3,FALSE)</f>
        <v>#N/A</v>
      </c>
      <c r="H1749" s="94" t="e">
        <f>+VLOOKUP(D1749,POA!$A$3:$AU$103,12,FALSE)</f>
        <v>#N/A</v>
      </c>
      <c r="I1749" s="98" t="e">
        <f>+VLOOKUP(D1749,POA!$A$3:$AU$103,15,FALSE)</f>
        <v>#N/A</v>
      </c>
      <c r="J1749" s="94" t="e">
        <f>+VLOOKUP(D1749,POA!$A$3:$AU$103,14,FALSE)</f>
        <v>#N/A</v>
      </c>
      <c r="K1749" s="44"/>
      <c r="L1749" s="100"/>
      <c r="M1749" s="101"/>
      <c r="N1749" s="79"/>
      <c r="O1749" s="102"/>
    </row>
    <row r="1750" spans="1:15" s="20" customFormat="1" ht="15" customHeight="1">
      <c r="A1750" s="46"/>
      <c r="B1750" s="45"/>
      <c r="C1750" s="47"/>
      <c r="D1750" s="46"/>
      <c r="E1750" s="97" t="e">
        <f>+VLOOKUP(D1750,POA!$A$3:$AU$103,7,FALSE)</f>
        <v>#N/A</v>
      </c>
      <c r="F1750" s="97" t="e">
        <f>+VLOOKUP(D1750,POA!$A$3:$AU$103,9,FALSE)</f>
        <v>#N/A</v>
      </c>
      <c r="G1750" s="97" t="e">
        <f>+VLOOKUP(D1750,POA!$A$3:$AU$103,3,FALSE)</f>
        <v>#N/A</v>
      </c>
      <c r="H1750" s="94" t="e">
        <f>+VLOOKUP(D1750,POA!$A$3:$AU$103,12,FALSE)</f>
        <v>#N/A</v>
      </c>
      <c r="I1750" s="98" t="e">
        <f>+VLOOKUP(D1750,POA!$A$3:$AU$103,15,FALSE)</f>
        <v>#N/A</v>
      </c>
      <c r="J1750" s="94" t="e">
        <f>+VLOOKUP(D1750,POA!$A$3:$AU$103,14,FALSE)</f>
        <v>#N/A</v>
      </c>
      <c r="K1750" s="44"/>
      <c r="L1750" s="100"/>
      <c r="M1750" s="101"/>
      <c r="N1750" s="79"/>
      <c r="O1750" s="102"/>
    </row>
    <row r="1751" spans="1:15" s="20" customFormat="1" ht="15" customHeight="1">
      <c r="A1751" s="46"/>
      <c r="B1751" s="45"/>
      <c r="C1751" s="47"/>
      <c r="D1751" s="46"/>
      <c r="E1751" s="97" t="e">
        <f>+VLOOKUP(D1751,POA!$A$3:$AU$103,7,FALSE)</f>
        <v>#N/A</v>
      </c>
      <c r="F1751" s="97" t="e">
        <f>+VLOOKUP(D1751,POA!$A$3:$AU$103,9,FALSE)</f>
        <v>#N/A</v>
      </c>
      <c r="G1751" s="97" t="e">
        <f>+VLOOKUP(D1751,POA!$A$3:$AU$103,3,FALSE)</f>
        <v>#N/A</v>
      </c>
      <c r="H1751" s="94" t="e">
        <f>+VLOOKUP(D1751,POA!$A$3:$AU$103,12,FALSE)</f>
        <v>#N/A</v>
      </c>
      <c r="I1751" s="98" t="e">
        <f>+VLOOKUP(D1751,POA!$A$3:$AU$103,15,FALSE)</f>
        <v>#N/A</v>
      </c>
      <c r="J1751" s="94" t="e">
        <f>+VLOOKUP(D1751,POA!$A$3:$AU$103,14,FALSE)</f>
        <v>#N/A</v>
      </c>
      <c r="K1751" s="44"/>
      <c r="L1751" s="100"/>
      <c r="M1751" s="101"/>
      <c r="N1751" s="79"/>
      <c r="O1751" s="102"/>
    </row>
    <row r="1752" spans="1:15" s="20" customFormat="1" ht="15" customHeight="1">
      <c r="A1752" s="46"/>
      <c r="B1752" s="45"/>
      <c r="C1752" s="47"/>
      <c r="D1752" s="46"/>
      <c r="E1752" s="97" t="e">
        <f>+VLOOKUP(D1752,POA!$A$3:$AU$103,7,FALSE)</f>
        <v>#N/A</v>
      </c>
      <c r="F1752" s="97" t="e">
        <f>+VLOOKUP(D1752,POA!$A$3:$AU$103,9,FALSE)</f>
        <v>#N/A</v>
      </c>
      <c r="G1752" s="97" t="e">
        <f>+VLOOKUP(D1752,POA!$A$3:$AU$103,3,FALSE)</f>
        <v>#N/A</v>
      </c>
      <c r="H1752" s="94" t="e">
        <f>+VLOOKUP(D1752,POA!$A$3:$AU$103,12,FALSE)</f>
        <v>#N/A</v>
      </c>
      <c r="I1752" s="98" t="e">
        <f>+VLOOKUP(D1752,POA!$A$3:$AU$103,15,FALSE)</f>
        <v>#N/A</v>
      </c>
      <c r="J1752" s="94" t="e">
        <f>+VLOOKUP(D1752,POA!$A$3:$AU$103,14,FALSE)</f>
        <v>#N/A</v>
      </c>
      <c r="K1752" s="44"/>
      <c r="L1752" s="100"/>
      <c r="M1752" s="101"/>
      <c r="N1752" s="79"/>
      <c r="O1752" s="102"/>
    </row>
    <row r="1753" spans="1:15" s="20" customFormat="1" ht="15" customHeight="1">
      <c r="A1753" s="46"/>
      <c r="B1753" s="45"/>
      <c r="C1753" s="47"/>
      <c r="D1753" s="46"/>
      <c r="E1753" s="97" t="e">
        <f>+VLOOKUP(D1753,POA!$A$3:$AU$103,7,FALSE)</f>
        <v>#N/A</v>
      </c>
      <c r="F1753" s="97" t="e">
        <f>+VLOOKUP(D1753,POA!$A$3:$AU$103,9,FALSE)</f>
        <v>#N/A</v>
      </c>
      <c r="G1753" s="97" t="e">
        <f>+VLOOKUP(D1753,POA!$A$3:$AU$103,3,FALSE)</f>
        <v>#N/A</v>
      </c>
      <c r="H1753" s="94" t="e">
        <f>+VLOOKUP(D1753,POA!$A$3:$AU$103,12,FALSE)</f>
        <v>#N/A</v>
      </c>
      <c r="I1753" s="98" t="e">
        <f>+VLOOKUP(D1753,POA!$A$3:$AU$103,15,FALSE)</f>
        <v>#N/A</v>
      </c>
      <c r="J1753" s="94" t="e">
        <f>+VLOOKUP(D1753,POA!$A$3:$AU$103,14,FALSE)</f>
        <v>#N/A</v>
      </c>
      <c r="K1753" s="44"/>
      <c r="L1753" s="100"/>
      <c r="M1753" s="101"/>
      <c r="N1753" s="79"/>
      <c r="O1753" s="102"/>
    </row>
    <row r="1754" spans="1:15" s="20" customFormat="1" ht="15" customHeight="1">
      <c r="A1754" s="46"/>
      <c r="B1754" s="45"/>
      <c r="C1754" s="47"/>
      <c r="D1754" s="46"/>
      <c r="E1754" s="97" t="e">
        <f>+VLOOKUP(D1754,POA!$A$3:$AU$103,7,FALSE)</f>
        <v>#N/A</v>
      </c>
      <c r="F1754" s="97" t="e">
        <f>+VLOOKUP(D1754,POA!$A$3:$AU$103,9,FALSE)</f>
        <v>#N/A</v>
      </c>
      <c r="G1754" s="97" t="e">
        <f>+VLOOKUP(D1754,POA!$A$3:$AU$103,3,FALSE)</f>
        <v>#N/A</v>
      </c>
      <c r="H1754" s="94" t="e">
        <f>+VLOOKUP(D1754,POA!$A$3:$AU$103,12,FALSE)</f>
        <v>#N/A</v>
      </c>
      <c r="I1754" s="98" t="e">
        <f>+VLOOKUP(D1754,POA!$A$3:$AU$103,15,FALSE)</f>
        <v>#N/A</v>
      </c>
      <c r="J1754" s="94" t="e">
        <f>+VLOOKUP(D1754,POA!$A$3:$AU$103,14,FALSE)</f>
        <v>#N/A</v>
      </c>
      <c r="K1754" s="44"/>
      <c r="L1754" s="100"/>
      <c r="M1754" s="101"/>
      <c r="N1754" s="79"/>
      <c r="O1754" s="102"/>
    </row>
    <row r="1755" spans="1:15" s="20" customFormat="1" ht="15" customHeight="1">
      <c r="A1755" s="46"/>
      <c r="B1755" s="45"/>
      <c r="C1755" s="47"/>
      <c r="D1755" s="46"/>
      <c r="E1755" s="97" t="e">
        <f>+VLOOKUP(D1755,POA!$A$3:$AU$103,7,FALSE)</f>
        <v>#N/A</v>
      </c>
      <c r="F1755" s="97" t="e">
        <f>+VLOOKUP(D1755,POA!$A$3:$AU$103,9,FALSE)</f>
        <v>#N/A</v>
      </c>
      <c r="G1755" s="97" t="e">
        <f>+VLOOKUP(D1755,POA!$A$3:$AU$103,3,FALSE)</f>
        <v>#N/A</v>
      </c>
      <c r="H1755" s="94" t="e">
        <f>+VLOOKUP(D1755,POA!$A$3:$AU$103,12,FALSE)</f>
        <v>#N/A</v>
      </c>
      <c r="I1755" s="98" t="e">
        <f>+VLOOKUP(D1755,POA!$A$3:$AU$103,15,FALSE)</f>
        <v>#N/A</v>
      </c>
      <c r="J1755" s="94" t="e">
        <f>+VLOOKUP(D1755,POA!$A$3:$AU$103,14,FALSE)</f>
        <v>#N/A</v>
      </c>
      <c r="K1755" s="44"/>
      <c r="L1755" s="100"/>
      <c r="M1755" s="101"/>
      <c r="N1755" s="79"/>
      <c r="O1755" s="102"/>
    </row>
    <row r="1756" spans="1:15" s="20" customFormat="1" ht="15" customHeight="1">
      <c r="A1756" s="46"/>
      <c r="B1756" s="45"/>
      <c r="C1756" s="47"/>
      <c r="D1756" s="46"/>
      <c r="E1756" s="97" t="e">
        <f>+VLOOKUP(D1756,POA!$A$3:$AU$103,7,FALSE)</f>
        <v>#N/A</v>
      </c>
      <c r="F1756" s="97" t="e">
        <f>+VLOOKUP(D1756,POA!$A$3:$AU$103,9,FALSE)</f>
        <v>#N/A</v>
      </c>
      <c r="G1756" s="97" t="e">
        <f>+VLOOKUP(D1756,POA!$A$3:$AU$103,3,FALSE)</f>
        <v>#N/A</v>
      </c>
      <c r="H1756" s="94" t="e">
        <f>+VLOOKUP(D1756,POA!$A$3:$AU$103,12,FALSE)</f>
        <v>#N/A</v>
      </c>
      <c r="I1756" s="98" t="e">
        <f>+VLOOKUP(D1756,POA!$A$3:$AU$103,15,FALSE)</f>
        <v>#N/A</v>
      </c>
      <c r="J1756" s="94" t="e">
        <f>+VLOOKUP(D1756,POA!$A$3:$AU$103,14,FALSE)</f>
        <v>#N/A</v>
      </c>
      <c r="K1756" s="44"/>
      <c r="L1756" s="100"/>
      <c r="M1756" s="101"/>
      <c r="N1756" s="79"/>
      <c r="O1756" s="102"/>
    </row>
    <row r="1757" spans="1:15" s="20" customFormat="1" ht="15" customHeight="1">
      <c r="A1757" s="46"/>
      <c r="B1757" s="45"/>
      <c r="C1757" s="47"/>
      <c r="D1757" s="46"/>
      <c r="E1757" s="97" t="e">
        <f>+VLOOKUP(D1757,POA!$A$3:$AU$103,7,FALSE)</f>
        <v>#N/A</v>
      </c>
      <c r="F1757" s="97" t="e">
        <f>+VLOOKUP(D1757,POA!$A$3:$AU$103,9,FALSE)</f>
        <v>#N/A</v>
      </c>
      <c r="G1757" s="97" t="e">
        <f>+VLOOKUP(D1757,POA!$A$3:$AU$103,3,FALSE)</f>
        <v>#N/A</v>
      </c>
      <c r="H1757" s="94" t="e">
        <f>+VLOOKUP(D1757,POA!$A$3:$AU$103,12,FALSE)</f>
        <v>#N/A</v>
      </c>
      <c r="I1757" s="98" t="e">
        <f>+VLOOKUP(D1757,POA!$A$3:$AU$103,15,FALSE)</f>
        <v>#N/A</v>
      </c>
      <c r="J1757" s="94" t="e">
        <f>+VLOOKUP(D1757,POA!$A$3:$AU$103,14,FALSE)</f>
        <v>#N/A</v>
      </c>
      <c r="K1757" s="44"/>
      <c r="L1757" s="100"/>
      <c r="M1757" s="101"/>
      <c r="N1757" s="79"/>
      <c r="O1757" s="102"/>
    </row>
    <row r="1758" spans="1:15" s="20" customFormat="1" ht="15" customHeight="1">
      <c r="A1758" s="46"/>
      <c r="B1758" s="45"/>
      <c r="C1758" s="47"/>
      <c r="D1758" s="46"/>
      <c r="E1758" s="97" t="e">
        <f>+VLOOKUP(D1758,POA!$A$3:$AU$103,7,FALSE)</f>
        <v>#N/A</v>
      </c>
      <c r="F1758" s="97" t="e">
        <f>+VLOOKUP(D1758,POA!$A$3:$AU$103,9,FALSE)</f>
        <v>#N/A</v>
      </c>
      <c r="G1758" s="97" t="e">
        <f>+VLOOKUP(D1758,POA!$A$3:$AU$103,3,FALSE)</f>
        <v>#N/A</v>
      </c>
      <c r="H1758" s="94" t="e">
        <f>+VLOOKUP(D1758,POA!$A$3:$AU$103,12,FALSE)</f>
        <v>#N/A</v>
      </c>
      <c r="I1758" s="98" t="e">
        <f>+VLOOKUP(D1758,POA!$A$3:$AU$103,15,FALSE)</f>
        <v>#N/A</v>
      </c>
      <c r="J1758" s="94" t="e">
        <f>+VLOOKUP(D1758,POA!$A$3:$AU$103,14,FALSE)</f>
        <v>#N/A</v>
      </c>
      <c r="K1758" s="44"/>
      <c r="L1758" s="100"/>
      <c r="M1758" s="101"/>
      <c r="N1758" s="79"/>
      <c r="O1758" s="102"/>
    </row>
    <row r="1759" spans="1:15" s="20" customFormat="1" ht="15" customHeight="1">
      <c r="A1759" s="46"/>
      <c r="B1759" s="45"/>
      <c r="C1759" s="47"/>
      <c r="D1759" s="46"/>
      <c r="E1759" s="97" t="e">
        <f>+VLOOKUP(D1759,POA!$A$3:$AU$103,7,FALSE)</f>
        <v>#N/A</v>
      </c>
      <c r="F1759" s="97" t="e">
        <f>+VLOOKUP(D1759,POA!$A$3:$AU$103,9,FALSE)</f>
        <v>#N/A</v>
      </c>
      <c r="G1759" s="97" t="e">
        <f>+VLOOKUP(D1759,POA!$A$3:$AU$103,3,FALSE)</f>
        <v>#N/A</v>
      </c>
      <c r="H1759" s="94" t="e">
        <f>+VLOOKUP(D1759,POA!$A$3:$AU$103,12,FALSE)</f>
        <v>#N/A</v>
      </c>
      <c r="I1759" s="98" t="e">
        <f>+VLOOKUP(D1759,POA!$A$3:$AU$103,15,FALSE)</f>
        <v>#N/A</v>
      </c>
      <c r="J1759" s="94" t="e">
        <f>+VLOOKUP(D1759,POA!$A$3:$AU$103,14,FALSE)</f>
        <v>#N/A</v>
      </c>
      <c r="K1759" s="44"/>
      <c r="L1759" s="100"/>
      <c r="M1759" s="101"/>
      <c r="N1759" s="79"/>
      <c r="O1759" s="102"/>
    </row>
    <row r="1760" spans="1:15" s="20" customFormat="1" ht="15" customHeight="1">
      <c r="A1760" s="46"/>
      <c r="B1760" s="45"/>
      <c r="C1760" s="47"/>
      <c r="D1760" s="46"/>
      <c r="E1760" s="97" t="e">
        <f>+VLOOKUP(D1760,POA!$A$3:$AU$103,7,FALSE)</f>
        <v>#N/A</v>
      </c>
      <c r="F1760" s="97" t="e">
        <f>+VLOOKUP(D1760,POA!$A$3:$AU$103,9,FALSE)</f>
        <v>#N/A</v>
      </c>
      <c r="G1760" s="97" t="e">
        <f>+VLOOKUP(D1760,POA!$A$3:$AU$103,3,FALSE)</f>
        <v>#N/A</v>
      </c>
      <c r="H1760" s="94" t="e">
        <f>+VLOOKUP(D1760,POA!$A$3:$AU$103,12,FALSE)</f>
        <v>#N/A</v>
      </c>
      <c r="I1760" s="98" t="e">
        <f>+VLOOKUP(D1760,POA!$A$3:$AU$103,15,FALSE)</f>
        <v>#N/A</v>
      </c>
      <c r="J1760" s="94" t="e">
        <f>+VLOOKUP(D1760,POA!$A$3:$AU$103,14,FALSE)</f>
        <v>#N/A</v>
      </c>
      <c r="K1760" s="44"/>
      <c r="L1760" s="100"/>
      <c r="M1760" s="101"/>
      <c r="N1760" s="79"/>
      <c r="O1760" s="102"/>
    </row>
    <row r="1761" spans="1:15" s="20" customFormat="1" ht="15" customHeight="1">
      <c r="A1761" s="46"/>
      <c r="B1761" s="45"/>
      <c r="C1761" s="47"/>
      <c r="D1761" s="46"/>
      <c r="E1761" s="97" t="e">
        <f>+VLOOKUP(D1761,POA!$A$3:$AU$103,7,FALSE)</f>
        <v>#N/A</v>
      </c>
      <c r="F1761" s="97" t="e">
        <f>+VLOOKUP(D1761,POA!$A$3:$AU$103,9,FALSE)</f>
        <v>#N/A</v>
      </c>
      <c r="G1761" s="97" t="e">
        <f>+VLOOKUP(D1761,POA!$A$3:$AU$103,3,FALSE)</f>
        <v>#N/A</v>
      </c>
      <c r="H1761" s="94" t="e">
        <f>+VLOOKUP(D1761,POA!$A$3:$AU$103,12,FALSE)</f>
        <v>#N/A</v>
      </c>
      <c r="I1761" s="98" t="e">
        <f>+VLOOKUP(D1761,POA!$A$3:$AU$103,15,FALSE)</f>
        <v>#N/A</v>
      </c>
      <c r="J1761" s="94" t="e">
        <f>+VLOOKUP(D1761,POA!$A$3:$AU$103,14,FALSE)</f>
        <v>#N/A</v>
      </c>
      <c r="K1761" s="44"/>
      <c r="L1761" s="100"/>
      <c r="M1761" s="101"/>
      <c r="N1761" s="79"/>
      <c r="O1761" s="102"/>
    </row>
    <row r="1762" spans="1:15" s="20" customFormat="1" ht="15" customHeight="1">
      <c r="A1762" s="46"/>
      <c r="B1762" s="45"/>
      <c r="C1762" s="47"/>
      <c r="D1762" s="46"/>
      <c r="E1762" s="97" t="e">
        <f>+VLOOKUP(D1762,POA!$A$3:$AU$103,7,FALSE)</f>
        <v>#N/A</v>
      </c>
      <c r="F1762" s="97" t="e">
        <f>+VLOOKUP(D1762,POA!$A$3:$AU$103,9,FALSE)</f>
        <v>#N/A</v>
      </c>
      <c r="G1762" s="97" t="e">
        <f>+VLOOKUP(D1762,POA!$A$3:$AU$103,3,FALSE)</f>
        <v>#N/A</v>
      </c>
      <c r="H1762" s="94" t="e">
        <f>+VLOOKUP(D1762,POA!$A$3:$AU$103,12,FALSE)</f>
        <v>#N/A</v>
      </c>
      <c r="I1762" s="98" t="e">
        <f>+VLOOKUP(D1762,POA!$A$3:$AU$103,15,FALSE)</f>
        <v>#N/A</v>
      </c>
      <c r="J1762" s="94" t="e">
        <f>+VLOOKUP(D1762,POA!$A$3:$AU$103,14,FALSE)</f>
        <v>#N/A</v>
      </c>
      <c r="K1762" s="44"/>
      <c r="L1762" s="100"/>
      <c r="M1762" s="101"/>
      <c r="N1762" s="79"/>
      <c r="O1762" s="102"/>
    </row>
    <row r="1763" spans="1:15" s="20" customFormat="1" ht="15" customHeight="1">
      <c r="A1763" s="46"/>
      <c r="B1763" s="45"/>
      <c r="C1763" s="47"/>
      <c r="D1763" s="46"/>
      <c r="E1763" s="97" t="e">
        <f>+VLOOKUP(D1763,POA!$A$3:$AU$103,7,FALSE)</f>
        <v>#N/A</v>
      </c>
      <c r="F1763" s="97" t="e">
        <f>+VLOOKUP(D1763,POA!$A$3:$AU$103,9,FALSE)</f>
        <v>#N/A</v>
      </c>
      <c r="G1763" s="97" t="e">
        <f>+VLOOKUP(D1763,POA!$A$3:$AU$103,3,FALSE)</f>
        <v>#N/A</v>
      </c>
      <c r="H1763" s="94" t="e">
        <f>+VLOOKUP(D1763,POA!$A$3:$AU$103,12,FALSE)</f>
        <v>#N/A</v>
      </c>
      <c r="I1763" s="98" t="e">
        <f>+VLOOKUP(D1763,POA!$A$3:$AU$103,15,FALSE)</f>
        <v>#N/A</v>
      </c>
      <c r="J1763" s="94" t="e">
        <f>+VLOOKUP(D1763,POA!$A$3:$AU$103,14,FALSE)</f>
        <v>#N/A</v>
      </c>
      <c r="K1763" s="44"/>
      <c r="L1763" s="100"/>
      <c r="M1763" s="101"/>
      <c r="N1763" s="79"/>
      <c r="O1763" s="102"/>
    </row>
    <row r="1764" spans="1:15" s="20" customFormat="1" ht="15" customHeight="1">
      <c r="A1764" s="46"/>
      <c r="B1764" s="45"/>
      <c r="C1764" s="47"/>
      <c r="D1764" s="46"/>
      <c r="E1764" s="97" t="e">
        <f>+VLOOKUP(D1764,POA!$A$3:$AU$103,7,FALSE)</f>
        <v>#N/A</v>
      </c>
      <c r="F1764" s="97" t="e">
        <f>+VLOOKUP(D1764,POA!$A$3:$AU$103,9,FALSE)</f>
        <v>#N/A</v>
      </c>
      <c r="G1764" s="97" t="e">
        <f>+VLOOKUP(D1764,POA!$A$3:$AU$103,3,FALSE)</f>
        <v>#N/A</v>
      </c>
      <c r="H1764" s="94" t="e">
        <f>+VLOOKUP(D1764,POA!$A$3:$AU$103,12,FALSE)</f>
        <v>#N/A</v>
      </c>
      <c r="I1764" s="98" t="e">
        <f>+VLOOKUP(D1764,POA!$A$3:$AU$103,15,FALSE)</f>
        <v>#N/A</v>
      </c>
      <c r="J1764" s="94" t="e">
        <f>+VLOOKUP(D1764,POA!$A$3:$AU$103,14,FALSE)</f>
        <v>#N/A</v>
      </c>
      <c r="K1764" s="44"/>
      <c r="L1764" s="100"/>
      <c r="M1764" s="101"/>
      <c r="N1764" s="79"/>
      <c r="O1764" s="102"/>
    </row>
    <row r="1765" spans="1:15" s="20" customFormat="1" ht="15" customHeight="1">
      <c r="A1765" s="46"/>
      <c r="B1765" s="45"/>
      <c r="C1765" s="47"/>
      <c r="D1765" s="46"/>
      <c r="E1765" s="97" t="e">
        <f>+VLOOKUP(D1765,POA!$A$3:$AU$103,7,FALSE)</f>
        <v>#N/A</v>
      </c>
      <c r="F1765" s="97" t="e">
        <f>+VLOOKUP(D1765,POA!$A$3:$AU$103,9,FALSE)</f>
        <v>#N/A</v>
      </c>
      <c r="G1765" s="97" t="e">
        <f>+VLOOKUP(D1765,POA!$A$3:$AU$103,3,FALSE)</f>
        <v>#N/A</v>
      </c>
      <c r="H1765" s="94" t="e">
        <f>+VLOOKUP(D1765,POA!$A$3:$AU$103,12,FALSE)</f>
        <v>#N/A</v>
      </c>
      <c r="I1765" s="98" t="e">
        <f>+VLOOKUP(D1765,POA!$A$3:$AU$103,15,FALSE)</f>
        <v>#N/A</v>
      </c>
      <c r="J1765" s="94" t="e">
        <f>+VLOOKUP(D1765,POA!$A$3:$AU$103,14,FALSE)</f>
        <v>#N/A</v>
      </c>
      <c r="K1765" s="44"/>
      <c r="L1765" s="100"/>
      <c r="M1765" s="101"/>
      <c r="N1765" s="79"/>
      <c r="O1765" s="102"/>
    </row>
    <row r="1766" spans="1:15" s="20" customFormat="1" ht="15" customHeight="1">
      <c r="A1766" s="46"/>
      <c r="B1766" s="45"/>
      <c r="C1766" s="47"/>
      <c r="D1766" s="46"/>
      <c r="E1766" s="97" t="e">
        <f>+VLOOKUP(D1766,POA!$A$3:$AU$103,7,FALSE)</f>
        <v>#N/A</v>
      </c>
      <c r="F1766" s="97" t="e">
        <f>+VLOOKUP(D1766,POA!$A$3:$AU$103,9,FALSE)</f>
        <v>#N/A</v>
      </c>
      <c r="G1766" s="97" t="e">
        <f>+VLOOKUP(D1766,POA!$A$3:$AU$103,3,FALSE)</f>
        <v>#N/A</v>
      </c>
      <c r="H1766" s="94" t="e">
        <f>+VLOOKUP(D1766,POA!$A$3:$AU$103,12,FALSE)</f>
        <v>#N/A</v>
      </c>
      <c r="I1766" s="98" t="e">
        <f>+VLOOKUP(D1766,POA!$A$3:$AU$103,15,FALSE)</f>
        <v>#N/A</v>
      </c>
      <c r="J1766" s="94" t="e">
        <f>+VLOOKUP(D1766,POA!$A$3:$AU$103,14,FALSE)</f>
        <v>#N/A</v>
      </c>
      <c r="K1766" s="44"/>
      <c r="L1766" s="100"/>
      <c r="M1766" s="101"/>
      <c r="N1766" s="79"/>
      <c r="O1766" s="102"/>
    </row>
    <row r="1767" spans="1:15" s="20" customFormat="1" ht="15" customHeight="1">
      <c r="A1767" s="46"/>
      <c r="B1767" s="45"/>
      <c r="C1767" s="47"/>
      <c r="D1767" s="46"/>
      <c r="E1767" s="97" t="e">
        <f>+VLOOKUP(D1767,POA!$A$3:$AU$103,7,FALSE)</f>
        <v>#N/A</v>
      </c>
      <c r="F1767" s="97" t="e">
        <f>+VLOOKUP(D1767,POA!$A$3:$AU$103,9,FALSE)</f>
        <v>#N/A</v>
      </c>
      <c r="G1767" s="97" t="e">
        <f>+VLOOKUP(D1767,POA!$A$3:$AU$103,3,FALSE)</f>
        <v>#N/A</v>
      </c>
      <c r="H1767" s="94" t="e">
        <f>+VLOOKUP(D1767,POA!$A$3:$AU$103,12,FALSE)</f>
        <v>#N/A</v>
      </c>
      <c r="I1767" s="98" t="e">
        <f>+VLOOKUP(D1767,POA!$A$3:$AU$103,15,FALSE)</f>
        <v>#N/A</v>
      </c>
      <c r="J1767" s="94" t="e">
        <f>+VLOOKUP(D1767,POA!$A$3:$AU$103,14,FALSE)</f>
        <v>#N/A</v>
      </c>
      <c r="K1767" s="44"/>
      <c r="L1767" s="100"/>
      <c r="M1767" s="101"/>
      <c r="N1767" s="79"/>
      <c r="O1767" s="102"/>
    </row>
    <row r="1768" spans="1:15" s="20" customFormat="1" ht="15" customHeight="1">
      <c r="A1768" s="46"/>
      <c r="B1768" s="45"/>
      <c r="C1768" s="47"/>
      <c r="D1768" s="46"/>
      <c r="E1768" s="97" t="e">
        <f>+VLOOKUP(D1768,POA!$A$3:$AU$103,7,FALSE)</f>
        <v>#N/A</v>
      </c>
      <c r="F1768" s="97" t="e">
        <f>+VLOOKUP(D1768,POA!$A$3:$AU$103,9,FALSE)</f>
        <v>#N/A</v>
      </c>
      <c r="G1768" s="97" t="e">
        <f>+VLOOKUP(D1768,POA!$A$3:$AU$103,3,FALSE)</f>
        <v>#N/A</v>
      </c>
      <c r="H1768" s="94" t="e">
        <f>+VLOOKUP(D1768,POA!$A$3:$AU$103,12,FALSE)</f>
        <v>#N/A</v>
      </c>
      <c r="I1768" s="98" t="e">
        <f>+VLOOKUP(D1768,POA!$A$3:$AU$103,15,FALSE)</f>
        <v>#N/A</v>
      </c>
      <c r="J1768" s="94" t="e">
        <f>+VLOOKUP(D1768,POA!$A$3:$AU$103,14,FALSE)</f>
        <v>#N/A</v>
      </c>
      <c r="K1768" s="44"/>
      <c r="L1768" s="100"/>
      <c r="M1768" s="101"/>
      <c r="N1768" s="79"/>
      <c r="O1768" s="102"/>
    </row>
    <row r="1769" spans="1:15" s="20" customFormat="1" ht="15" customHeight="1">
      <c r="A1769" s="46"/>
      <c r="B1769" s="45"/>
      <c r="C1769" s="47"/>
      <c r="D1769" s="46"/>
      <c r="E1769" s="97" t="e">
        <f>+VLOOKUP(D1769,POA!$A$3:$AU$103,7,FALSE)</f>
        <v>#N/A</v>
      </c>
      <c r="F1769" s="97" t="e">
        <f>+VLOOKUP(D1769,POA!$A$3:$AU$103,9,FALSE)</f>
        <v>#N/A</v>
      </c>
      <c r="G1769" s="97" t="e">
        <f>+VLOOKUP(D1769,POA!$A$3:$AU$103,3,FALSE)</f>
        <v>#N/A</v>
      </c>
      <c r="H1769" s="94" t="e">
        <f>+VLOOKUP(D1769,POA!$A$3:$AU$103,12,FALSE)</f>
        <v>#N/A</v>
      </c>
      <c r="I1769" s="98" t="e">
        <f>+VLOOKUP(D1769,POA!$A$3:$AU$103,15,FALSE)</f>
        <v>#N/A</v>
      </c>
      <c r="J1769" s="94" t="e">
        <f>+VLOOKUP(D1769,POA!$A$3:$AU$103,14,FALSE)</f>
        <v>#N/A</v>
      </c>
      <c r="K1769" s="44"/>
      <c r="L1769" s="100"/>
      <c r="M1769" s="101"/>
      <c r="N1769" s="79"/>
      <c r="O1769" s="102"/>
    </row>
    <row r="1770" spans="1:15" s="20" customFormat="1" ht="15" customHeight="1">
      <c r="A1770" s="46"/>
      <c r="B1770" s="45"/>
      <c r="C1770" s="47"/>
      <c r="D1770" s="46"/>
      <c r="E1770" s="97" t="e">
        <f>+VLOOKUP(D1770,POA!$A$3:$AU$103,7,FALSE)</f>
        <v>#N/A</v>
      </c>
      <c r="F1770" s="97" t="e">
        <f>+VLOOKUP(D1770,POA!$A$3:$AU$103,9,FALSE)</f>
        <v>#N/A</v>
      </c>
      <c r="G1770" s="97" t="e">
        <f>+VLOOKUP(D1770,POA!$A$3:$AU$103,3,FALSE)</f>
        <v>#N/A</v>
      </c>
      <c r="H1770" s="94" t="e">
        <f>+VLOOKUP(D1770,POA!$A$3:$AU$103,12,FALSE)</f>
        <v>#N/A</v>
      </c>
      <c r="I1770" s="98" t="e">
        <f>+VLOOKUP(D1770,POA!$A$3:$AU$103,15,FALSE)</f>
        <v>#N/A</v>
      </c>
      <c r="J1770" s="94" t="e">
        <f>+VLOOKUP(D1770,POA!$A$3:$AU$103,14,FALSE)</f>
        <v>#N/A</v>
      </c>
      <c r="K1770" s="44"/>
      <c r="L1770" s="100"/>
      <c r="M1770" s="101"/>
      <c r="N1770" s="79"/>
      <c r="O1770" s="102"/>
    </row>
    <row r="1771" spans="1:15" s="20" customFormat="1" ht="15" customHeight="1">
      <c r="A1771" s="46"/>
      <c r="B1771" s="45"/>
      <c r="C1771" s="47"/>
      <c r="D1771" s="46"/>
      <c r="E1771" s="97" t="e">
        <f>+VLOOKUP(D1771,POA!$A$3:$AU$103,7,FALSE)</f>
        <v>#N/A</v>
      </c>
      <c r="F1771" s="97" t="e">
        <f>+VLOOKUP(D1771,POA!$A$3:$AU$103,9,FALSE)</f>
        <v>#N/A</v>
      </c>
      <c r="G1771" s="97" t="e">
        <f>+VLOOKUP(D1771,POA!$A$3:$AU$103,3,FALSE)</f>
        <v>#N/A</v>
      </c>
      <c r="H1771" s="94" t="e">
        <f>+VLOOKUP(D1771,POA!$A$3:$AU$103,12,FALSE)</f>
        <v>#N/A</v>
      </c>
      <c r="I1771" s="98" t="e">
        <f>+VLOOKUP(D1771,POA!$A$3:$AU$103,15,FALSE)</f>
        <v>#N/A</v>
      </c>
      <c r="J1771" s="94" t="e">
        <f>+VLOOKUP(D1771,POA!$A$3:$AU$103,14,FALSE)</f>
        <v>#N/A</v>
      </c>
      <c r="K1771" s="44"/>
      <c r="L1771" s="100"/>
      <c r="M1771" s="101"/>
      <c r="N1771" s="79"/>
      <c r="O1771" s="102"/>
    </row>
    <row r="1772" spans="1:15" s="20" customFormat="1" ht="15" customHeight="1">
      <c r="A1772" s="46"/>
      <c r="B1772" s="45"/>
      <c r="C1772" s="47"/>
      <c r="D1772" s="46"/>
      <c r="E1772" s="97" t="e">
        <f>+VLOOKUP(D1772,POA!$A$3:$AU$103,7,FALSE)</f>
        <v>#N/A</v>
      </c>
      <c r="F1772" s="97" t="e">
        <f>+VLOOKUP(D1772,POA!$A$3:$AU$103,9,FALSE)</f>
        <v>#N/A</v>
      </c>
      <c r="G1772" s="97" t="e">
        <f>+VLOOKUP(D1772,POA!$A$3:$AU$103,3,FALSE)</f>
        <v>#N/A</v>
      </c>
      <c r="H1772" s="94" t="e">
        <f>+VLOOKUP(D1772,POA!$A$3:$AU$103,12,FALSE)</f>
        <v>#N/A</v>
      </c>
      <c r="I1772" s="98" t="e">
        <f>+VLOOKUP(D1772,POA!$A$3:$AU$103,15,FALSE)</f>
        <v>#N/A</v>
      </c>
      <c r="J1772" s="94" t="e">
        <f>+VLOOKUP(D1772,POA!$A$3:$AU$103,14,FALSE)</f>
        <v>#N/A</v>
      </c>
      <c r="K1772" s="44"/>
      <c r="L1772" s="100"/>
      <c r="M1772" s="101"/>
      <c r="N1772" s="79"/>
      <c r="O1772" s="102"/>
    </row>
    <row r="1773" spans="1:15" s="20" customFormat="1" ht="15" customHeight="1">
      <c r="A1773" s="46"/>
      <c r="B1773" s="45"/>
      <c r="C1773" s="47"/>
      <c r="D1773" s="46"/>
      <c r="E1773" s="97" t="e">
        <f>+VLOOKUP(D1773,POA!$A$3:$AU$103,7,FALSE)</f>
        <v>#N/A</v>
      </c>
      <c r="F1773" s="97" t="e">
        <f>+VLOOKUP(D1773,POA!$A$3:$AU$103,9,FALSE)</f>
        <v>#N/A</v>
      </c>
      <c r="G1773" s="97" t="e">
        <f>+VLOOKUP(D1773,POA!$A$3:$AU$103,3,FALSE)</f>
        <v>#N/A</v>
      </c>
      <c r="H1773" s="94" t="e">
        <f>+VLOOKUP(D1773,POA!$A$3:$AU$103,12,FALSE)</f>
        <v>#N/A</v>
      </c>
      <c r="I1773" s="98" t="e">
        <f>+VLOOKUP(D1773,POA!$A$3:$AU$103,15,FALSE)</f>
        <v>#N/A</v>
      </c>
      <c r="J1773" s="94" t="e">
        <f>+VLOOKUP(D1773,POA!$A$3:$AU$103,14,FALSE)</f>
        <v>#N/A</v>
      </c>
      <c r="K1773" s="44"/>
      <c r="L1773" s="100"/>
      <c r="M1773" s="101"/>
      <c r="N1773" s="79"/>
      <c r="O1773" s="102"/>
    </row>
    <row r="1774" spans="1:15" s="20" customFormat="1" ht="15" customHeight="1">
      <c r="A1774" s="46"/>
      <c r="B1774" s="45"/>
      <c r="C1774" s="47"/>
      <c r="D1774" s="46"/>
      <c r="E1774" s="97" t="e">
        <f>+VLOOKUP(D1774,POA!$A$3:$AU$103,7,FALSE)</f>
        <v>#N/A</v>
      </c>
      <c r="F1774" s="97" t="e">
        <f>+VLOOKUP(D1774,POA!$A$3:$AU$103,9,FALSE)</f>
        <v>#N/A</v>
      </c>
      <c r="G1774" s="97" t="e">
        <f>+VLOOKUP(D1774,POA!$A$3:$AU$103,3,FALSE)</f>
        <v>#N/A</v>
      </c>
      <c r="H1774" s="94" t="e">
        <f>+VLOOKUP(D1774,POA!$A$3:$AU$103,12,FALSE)</f>
        <v>#N/A</v>
      </c>
      <c r="I1774" s="98" t="e">
        <f>+VLOOKUP(D1774,POA!$A$3:$AU$103,15,FALSE)</f>
        <v>#N/A</v>
      </c>
      <c r="J1774" s="94" t="e">
        <f>+VLOOKUP(D1774,POA!$A$3:$AU$103,14,FALSE)</f>
        <v>#N/A</v>
      </c>
      <c r="K1774" s="44"/>
      <c r="L1774" s="100"/>
      <c r="M1774" s="101"/>
      <c r="N1774" s="79"/>
      <c r="O1774" s="102"/>
    </row>
    <row r="1775" spans="1:15" s="20" customFormat="1" ht="15" customHeight="1">
      <c r="A1775" s="46"/>
      <c r="B1775" s="45"/>
      <c r="C1775" s="47"/>
      <c r="D1775" s="46"/>
      <c r="E1775" s="97" t="e">
        <f>+VLOOKUP(D1775,POA!$A$3:$AU$103,7,FALSE)</f>
        <v>#N/A</v>
      </c>
      <c r="F1775" s="97" t="e">
        <f>+VLOOKUP(D1775,POA!$A$3:$AU$103,9,FALSE)</f>
        <v>#N/A</v>
      </c>
      <c r="G1775" s="97" t="e">
        <f>+VLOOKUP(D1775,POA!$A$3:$AU$103,3,FALSE)</f>
        <v>#N/A</v>
      </c>
      <c r="H1775" s="94" t="e">
        <f>+VLOOKUP(D1775,POA!$A$3:$AU$103,12,FALSE)</f>
        <v>#N/A</v>
      </c>
      <c r="I1775" s="98" t="e">
        <f>+VLOOKUP(D1775,POA!$A$3:$AU$103,15,FALSE)</f>
        <v>#N/A</v>
      </c>
      <c r="J1775" s="94" t="e">
        <f>+VLOOKUP(D1775,POA!$A$3:$AU$103,14,FALSE)</f>
        <v>#N/A</v>
      </c>
      <c r="K1775" s="44"/>
      <c r="L1775" s="100"/>
      <c r="M1775" s="101"/>
      <c r="N1775" s="79"/>
      <c r="O1775" s="102"/>
    </row>
    <row r="1776" spans="1:15" s="20" customFormat="1" ht="15" customHeight="1">
      <c r="A1776" s="46"/>
      <c r="B1776" s="45"/>
      <c r="C1776" s="47"/>
      <c r="D1776" s="46"/>
      <c r="E1776" s="97" t="e">
        <f>+VLOOKUP(D1776,POA!$A$3:$AU$103,7,FALSE)</f>
        <v>#N/A</v>
      </c>
      <c r="F1776" s="97" t="e">
        <f>+VLOOKUP(D1776,POA!$A$3:$AU$103,9,FALSE)</f>
        <v>#N/A</v>
      </c>
      <c r="G1776" s="97" t="e">
        <f>+VLOOKUP(D1776,POA!$A$3:$AU$103,3,FALSE)</f>
        <v>#N/A</v>
      </c>
      <c r="H1776" s="94" t="e">
        <f>+VLOOKUP(D1776,POA!$A$3:$AU$103,12,FALSE)</f>
        <v>#N/A</v>
      </c>
      <c r="I1776" s="98" t="e">
        <f>+VLOOKUP(D1776,POA!$A$3:$AU$103,15,FALSE)</f>
        <v>#N/A</v>
      </c>
      <c r="J1776" s="94" t="e">
        <f>+VLOOKUP(D1776,POA!$A$3:$AU$103,14,FALSE)</f>
        <v>#N/A</v>
      </c>
      <c r="K1776" s="44"/>
      <c r="L1776" s="100"/>
      <c r="M1776" s="101"/>
      <c r="N1776" s="79"/>
      <c r="O1776" s="102"/>
    </row>
    <row r="1777" spans="1:15" s="20" customFormat="1" ht="15" customHeight="1">
      <c r="A1777" s="46"/>
      <c r="B1777" s="45"/>
      <c r="C1777" s="47"/>
      <c r="D1777" s="46"/>
      <c r="E1777" s="97" t="e">
        <f>+VLOOKUP(D1777,POA!$A$3:$AU$103,7,FALSE)</f>
        <v>#N/A</v>
      </c>
      <c r="F1777" s="97" t="e">
        <f>+VLOOKUP(D1777,POA!$A$3:$AU$103,9,FALSE)</f>
        <v>#N/A</v>
      </c>
      <c r="G1777" s="97" t="e">
        <f>+VLOOKUP(D1777,POA!$A$3:$AU$103,3,FALSE)</f>
        <v>#N/A</v>
      </c>
      <c r="H1777" s="94" t="e">
        <f>+VLOOKUP(D1777,POA!$A$3:$AU$103,12,FALSE)</f>
        <v>#N/A</v>
      </c>
      <c r="I1777" s="98" t="e">
        <f>+VLOOKUP(D1777,POA!$A$3:$AU$103,15,FALSE)</f>
        <v>#N/A</v>
      </c>
      <c r="J1777" s="94" t="e">
        <f>+VLOOKUP(D1777,POA!$A$3:$AU$103,14,FALSE)</f>
        <v>#N/A</v>
      </c>
      <c r="K1777" s="44"/>
      <c r="L1777" s="100"/>
      <c r="M1777" s="101"/>
      <c r="N1777" s="79"/>
      <c r="O1777" s="102"/>
    </row>
    <row r="1778" spans="1:15" s="20" customFormat="1" ht="15" customHeight="1">
      <c r="A1778" s="46"/>
      <c r="B1778" s="45"/>
      <c r="C1778" s="47"/>
      <c r="D1778" s="46"/>
      <c r="E1778" s="97" t="e">
        <f>+VLOOKUP(D1778,POA!$A$3:$AU$103,7,FALSE)</f>
        <v>#N/A</v>
      </c>
      <c r="F1778" s="97" t="e">
        <f>+VLOOKUP(D1778,POA!$A$3:$AU$103,9,FALSE)</f>
        <v>#N/A</v>
      </c>
      <c r="G1778" s="97" t="e">
        <f>+VLOOKUP(D1778,POA!$A$3:$AU$103,3,FALSE)</f>
        <v>#N/A</v>
      </c>
      <c r="H1778" s="94" t="e">
        <f>+VLOOKUP(D1778,POA!$A$3:$AU$103,12,FALSE)</f>
        <v>#N/A</v>
      </c>
      <c r="I1778" s="98" t="e">
        <f>+VLOOKUP(D1778,POA!$A$3:$AU$103,15,FALSE)</f>
        <v>#N/A</v>
      </c>
      <c r="J1778" s="94" t="e">
        <f>+VLOOKUP(D1778,POA!$A$3:$AU$103,14,FALSE)</f>
        <v>#N/A</v>
      </c>
      <c r="K1778" s="44"/>
      <c r="L1778" s="100"/>
      <c r="M1778" s="101"/>
      <c r="N1778" s="79"/>
      <c r="O1778" s="102"/>
    </row>
    <row r="1779" spans="1:15" s="20" customFormat="1" ht="15" customHeight="1">
      <c r="A1779" s="46"/>
      <c r="B1779" s="45"/>
      <c r="C1779" s="47"/>
      <c r="D1779" s="46"/>
      <c r="E1779" s="97" t="e">
        <f>+VLOOKUP(D1779,POA!$A$3:$AU$103,7,FALSE)</f>
        <v>#N/A</v>
      </c>
      <c r="F1779" s="97" t="e">
        <f>+VLOOKUP(D1779,POA!$A$3:$AU$103,9,FALSE)</f>
        <v>#N/A</v>
      </c>
      <c r="G1779" s="97" t="e">
        <f>+VLOOKUP(D1779,POA!$A$3:$AU$103,3,FALSE)</f>
        <v>#N/A</v>
      </c>
      <c r="H1779" s="94" t="e">
        <f>+VLOOKUP(D1779,POA!$A$3:$AU$103,12,FALSE)</f>
        <v>#N/A</v>
      </c>
      <c r="I1779" s="98" t="e">
        <f>+VLOOKUP(D1779,POA!$A$3:$AU$103,15,FALSE)</f>
        <v>#N/A</v>
      </c>
      <c r="J1779" s="94" t="e">
        <f>+VLOOKUP(D1779,POA!$A$3:$AU$103,14,FALSE)</f>
        <v>#N/A</v>
      </c>
      <c r="K1779" s="44"/>
      <c r="L1779" s="100"/>
      <c r="M1779" s="101"/>
      <c r="N1779" s="79"/>
      <c r="O1779" s="102"/>
    </row>
    <row r="1780" spans="1:15" s="20" customFormat="1" ht="15" customHeight="1">
      <c r="A1780" s="46"/>
      <c r="B1780" s="45"/>
      <c r="C1780" s="47"/>
      <c r="D1780" s="46"/>
      <c r="E1780" s="97" t="e">
        <f>+VLOOKUP(D1780,POA!$A$3:$AU$103,7,FALSE)</f>
        <v>#N/A</v>
      </c>
      <c r="F1780" s="97" t="e">
        <f>+VLOOKUP(D1780,POA!$A$3:$AU$103,9,FALSE)</f>
        <v>#N/A</v>
      </c>
      <c r="G1780" s="97" t="e">
        <f>+VLOOKUP(D1780,POA!$A$3:$AU$103,3,FALSE)</f>
        <v>#N/A</v>
      </c>
      <c r="H1780" s="94" t="e">
        <f>+VLOOKUP(D1780,POA!$A$3:$AU$103,12,FALSE)</f>
        <v>#N/A</v>
      </c>
      <c r="I1780" s="98" t="e">
        <f>+VLOOKUP(D1780,POA!$A$3:$AU$103,15,FALSE)</f>
        <v>#N/A</v>
      </c>
      <c r="J1780" s="94" t="e">
        <f>+VLOOKUP(D1780,POA!$A$3:$AU$103,14,FALSE)</f>
        <v>#N/A</v>
      </c>
      <c r="K1780" s="44"/>
      <c r="L1780" s="100"/>
      <c r="M1780" s="101"/>
      <c r="N1780" s="79"/>
      <c r="O1780" s="102"/>
    </row>
    <row r="1781" spans="1:15" s="20" customFormat="1" ht="15" customHeight="1">
      <c r="A1781" s="46"/>
      <c r="B1781" s="45"/>
      <c r="C1781" s="47"/>
      <c r="D1781" s="46"/>
      <c r="E1781" s="97" t="e">
        <f>+VLOOKUP(D1781,POA!$A$3:$AU$103,7,FALSE)</f>
        <v>#N/A</v>
      </c>
      <c r="F1781" s="97" t="e">
        <f>+VLOOKUP(D1781,POA!$A$3:$AU$103,9,FALSE)</f>
        <v>#N/A</v>
      </c>
      <c r="G1781" s="97" t="e">
        <f>+VLOOKUP(D1781,POA!$A$3:$AU$103,3,FALSE)</f>
        <v>#N/A</v>
      </c>
      <c r="H1781" s="94" t="e">
        <f>+VLOOKUP(D1781,POA!$A$3:$AU$103,12,FALSE)</f>
        <v>#N/A</v>
      </c>
      <c r="I1781" s="98" t="e">
        <f>+VLOOKUP(D1781,POA!$A$3:$AU$103,15,FALSE)</f>
        <v>#N/A</v>
      </c>
      <c r="J1781" s="94" t="e">
        <f>+VLOOKUP(D1781,POA!$A$3:$AU$103,14,FALSE)</f>
        <v>#N/A</v>
      </c>
      <c r="K1781" s="44"/>
      <c r="L1781" s="100"/>
      <c r="M1781" s="101"/>
      <c r="N1781" s="79"/>
      <c r="O1781" s="102"/>
    </row>
    <row r="1782" spans="1:15" s="20" customFormat="1" ht="15" customHeight="1">
      <c r="A1782" s="46"/>
      <c r="B1782" s="45"/>
      <c r="C1782" s="47"/>
      <c r="D1782" s="46"/>
      <c r="E1782" s="97" t="e">
        <f>+VLOOKUP(D1782,POA!$A$3:$AU$103,7,FALSE)</f>
        <v>#N/A</v>
      </c>
      <c r="F1782" s="97" t="e">
        <f>+VLOOKUP(D1782,POA!$A$3:$AU$103,9,FALSE)</f>
        <v>#N/A</v>
      </c>
      <c r="G1782" s="97" t="e">
        <f>+VLOOKUP(D1782,POA!$A$3:$AU$103,3,FALSE)</f>
        <v>#N/A</v>
      </c>
      <c r="H1782" s="94" t="e">
        <f>+VLOOKUP(D1782,POA!$A$3:$AU$103,12,FALSE)</f>
        <v>#N/A</v>
      </c>
      <c r="I1782" s="98" t="e">
        <f>+VLOOKUP(D1782,POA!$A$3:$AU$103,15,FALSE)</f>
        <v>#N/A</v>
      </c>
      <c r="J1782" s="94" t="e">
        <f>+VLOOKUP(D1782,POA!$A$3:$AU$103,14,FALSE)</f>
        <v>#N/A</v>
      </c>
      <c r="K1782" s="44"/>
      <c r="L1782" s="100"/>
      <c r="M1782" s="101"/>
      <c r="N1782" s="79"/>
      <c r="O1782" s="102"/>
    </row>
    <row r="1783" spans="1:15" s="20" customFormat="1" ht="15" customHeight="1">
      <c r="A1783" s="46"/>
      <c r="B1783" s="45"/>
      <c r="C1783" s="47"/>
      <c r="D1783" s="46"/>
      <c r="E1783" s="97" t="e">
        <f>+VLOOKUP(D1783,POA!$A$3:$AU$103,7,FALSE)</f>
        <v>#N/A</v>
      </c>
      <c r="F1783" s="97" t="e">
        <f>+VLOOKUP(D1783,POA!$A$3:$AU$103,9,FALSE)</f>
        <v>#N/A</v>
      </c>
      <c r="G1783" s="97" t="e">
        <f>+VLOOKUP(D1783,POA!$A$3:$AU$103,3,FALSE)</f>
        <v>#N/A</v>
      </c>
      <c r="H1783" s="94" t="e">
        <f>+VLOOKUP(D1783,POA!$A$3:$AU$103,12,FALSE)</f>
        <v>#N/A</v>
      </c>
      <c r="I1783" s="98" t="e">
        <f>+VLOOKUP(D1783,POA!$A$3:$AU$103,15,FALSE)</f>
        <v>#N/A</v>
      </c>
      <c r="J1783" s="94" t="e">
        <f>+VLOOKUP(D1783,POA!$A$3:$AU$103,14,FALSE)</f>
        <v>#N/A</v>
      </c>
      <c r="K1783" s="44"/>
      <c r="L1783" s="100"/>
      <c r="M1783" s="101"/>
      <c r="N1783" s="79"/>
      <c r="O1783" s="102"/>
    </row>
    <row r="1784" spans="1:15" s="20" customFormat="1" ht="15" customHeight="1">
      <c r="A1784" s="46"/>
      <c r="B1784" s="45"/>
      <c r="C1784" s="47"/>
      <c r="D1784" s="46"/>
      <c r="E1784" s="97" t="e">
        <f>+VLOOKUP(D1784,POA!$A$3:$AU$103,7,FALSE)</f>
        <v>#N/A</v>
      </c>
      <c r="F1784" s="97" t="e">
        <f>+VLOOKUP(D1784,POA!$A$3:$AU$103,9,FALSE)</f>
        <v>#N/A</v>
      </c>
      <c r="G1784" s="97" t="e">
        <f>+VLOOKUP(D1784,POA!$A$3:$AU$103,3,FALSE)</f>
        <v>#N/A</v>
      </c>
      <c r="H1784" s="94" t="e">
        <f>+VLOOKUP(D1784,POA!$A$3:$AU$103,12,FALSE)</f>
        <v>#N/A</v>
      </c>
      <c r="I1784" s="98" t="e">
        <f>+VLOOKUP(D1784,POA!$A$3:$AU$103,15,FALSE)</f>
        <v>#N/A</v>
      </c>
      <c r="J1784" s="94" t="e">
        <f>+VLOOKUP(D1784,POA!$A$3:$AU$103,14,FALSE)</f>
        <v>#N/A</v>
      </c>
      <c r="K1784" s="44"/>
      <c r="L1784" s="100"/>
      <c r="M1784" s="101"/>
      <c r="N1784" s="79"/>
      <c r="O1784" s="102"/>
    </row>
    <row r="1785" spans="1:15" s="20" customFormat="1" ht="15" customHeight="1">
      <c r="A1785" s="46"/>
      <c r="B1785" s="45"/>
      <c r="C1785" s="47"/>
      <c r="D1785" s="46"/>
      <c r="E1785" s="97" t="e">
        <f>+VLOOKUP(D1785,POA!$A$3:$AU$103,7,FALSE)</f>
        <v>#N/A</v>
      </c>
      <c r="F1785" s="97" t="e">
        <f>+VLOOKUP(D1785,POA!$A$3:$AU$103,9,FALSE)</f>
        <v>#N/A</v>
      </c>
      <c r="G1785" s="97" t="e">
        <f>+VLOOKUP(D1785,POA!$A$3:$AU$103,3,FALSE)</f>
        <v>#N/A</v>
      </c>
      <c r="H1785" s="94" t="e">
        <f>+VLOOKUP(D1785,POA!$A$3:$AU$103,12,FALSE)</f>
        <v>#N/A</v>
      </c>
      <c r="I1785" s="98" t="e">
        <f>+VLOOKUP(D1785,POA!$A$3:$AU$103,15,FALSE)</f>
        <v>#N/A</v>
      </c>
      <c r="J1785" s="94" t="e">
        <f>+VLOOKUP(D1785,POA!$A$3:$AU$103,14,FALSE)</f>
        <v>#N/A</v>
      </c>
      <c r="K1785" s="44"/>
      <c r="L1785" s="100"/>
      <c r="M1785" s="101"/>
      <c r="N1785" s="79"/>
      <c r="O1785" s="102"/>
    </row>
    <row r="1786" spans="1:15" s="20" customFormat="1" ht="15" customHeight="1">
      <c r="A1786" s="46"/>
      <c r="B1786" s="45"/>
      <c r="C1786" s="47"/>
      <c r="D1786" s="46"/>
      <c r="E1786" s="97" t="e">
        <f>+VLOOKUP(D1786,POA!$A$3:$AU$103,7,FALSE)</f>
        <v>#N/A</v>
      </c>
      <c r="F1786" s="97" t="e">
        <f>+VLOOKUP(D1786,POA!$A$3:$AU$103,9,FALSE)</f>
        <v>#N/A</v>
      </c>
      <c r="G1786" s="97" t="e">
        <f>+VLOOKUP(D1786,POA!$A$3:$AU$103,3,FALSE)</f>
        <v>#N/A</v>
      </c>
      <c r="H1786" s="94" t="e">
        <f>+VLOOKUP(D1786,POA!$A$3:$AU$103,12,FALSE)</f>
        <v>#N/A</v>
      </c>
      <c r="I1786" s="98" t="e">
        <f>+VLOOKUP(D1786,POA!$A$3:$AU$103,15,FALSE)</f>
        <v>#N/A</v>
      </c>
      <c r="J1786" s="94" t="e">
        <f>+VLOOKUP(D1786,POA!$A$3:$AU$103,14,FALSE)</f>
        <v>#N/A</v>
      </c>
      <c r="K1786" s="44"/>
      <c r="L1786" s="100"/>
      <c r="M1786" s="101"/>
      <c r="N1786" s="79"/>
      <c r="O1786" s="102"/>
    </row>
    <row r="1787" spans="1:15" s="20" customFormat="1" ht="15" customHeight="1">
      <c r="A1787" s="46"/>
      <c r="B1787" s="45"/>
      <c r="C1787" s="47"/>
      <c r="D1787" s="46"/>
      <c r="E1787" s="97" t="e">
        <f>+VLOOKUP(D1787,POA!$A$3:$AU$103,7,FALSE)</f>
        <v>#N/A</v>
      </c>
      <c r="F1787" s="97" t="e">
        <f>+VLOOKUP(D1787,POA!$A$3:$AU$103,9,FALSE)</f>
        <v>#N/A</v>
      </c>
      <c r="G1787" s="97" t="e">
        <f>+VLOOKUP(D1787,POA!$A$3:$AU$103,3,FALSE)</f>
        <v>#N/A</v>
      </c>
      <c r="H1787" s="94" t="e">
        <f>+VLOOKUP(D1787,POA!$A$3:$AU$103,12,FALSE)</f>
        <v>#N/A</v>
      </c>
      <c r="I1787" s="98" t="e">
        <f>+VLOOKUP(D1787,POA!$A$3:$AU$103,15,FALSE)</f>
        <v>#N/A</v>
      </c>
      <c r="J1787" s="94" t="e">
        <f>+VLOOKUP(D1787,POA!$A$3:$AU$103,14,FALSE)</f>
        <v>#N/A</v>
      </c>
      <c r="K1787" s="44"/>
      <c r="L1787" s="100"/>
      <c r="M1787" s="101"/>
      <c r="N1787" s="79"/>
      <c r="O1787" s="102"/>
    </row>
    <row r="1788" spans="1:15" s="20" customFormat="1" ht="15" customHeight="1">
      <c r="A1788" s="46"/>
      <c r="B1788" s="45"/>
      <c r="C1788" s="47"/>
      <c r="D1788" s="46"/>
      <c r="E1788" s="97" t="e">
        <f>+VLOOKUP(D1788,POA!$A$3:$AU$103,7,FALSE)</f>
        <v>#N/A</v>
      </c>
      <c r="F1788" s="97" t="e">
        <f>+VLOOKUP(D1788,POA!$A$3:$AU$103,9,FALSE)</f>
        <v>#N/A</v>
      </c>
      <c r="G1788" s="97" t="e">
        <f>+VLOOKUP(D1788,POA!$A$3:$AU$103,3,FALSE)</f>
        <v>#N/A</v>
      </c>
      <c r="H1788" s="94" t="e">
        <f>+VLOOKUP(D1788,POA!$A$3:$AU$103,12,FALSE)</f>
        <v>#N/A</v>
      </c>
      <c r="I1788" s="98" t="e">
        <f>+VLOOKUP(D1788,POA!$A$3:$AU$103,15,FALSE)</f>
        <v>#N/A</v>
      </c>
      <c r="J1788" s="94" t="e">
        <f>+VLOOKUP(D1788,POA!$A$3:$AU$103,14,FALSE)</f>
        <v>#N/A</v>
      </c>
      <c r="K1788" s="44"/>
      <c r="L1788" s="100"/>
      <c r="M1788" s="101"/>
      <c r="N1788" s="79"/>
      <c r="O1788" s="102"/>
    </row>
    <row r="1789" spans="1:15" s="20" customFormat="1" ht="15" customHeight="1">
      <c r="A1789" s="46"/>
      <c r="B1789" s="45"/>
      <c r="C1789" s="47"/>
      <c r="D1789" s="46"/>
      <c r="E1789" s="97" t="e">
        <f>+VLOOKUP(D1789,POA!$A$3:$AU$103,7,FALSE)</f>
        <v>#N/A</v>
      </c>
      <c r="F1789" s="97" t="e">
        <f>+VLOOKUP(D1789,POA!$A$3:$AU$103,9,FALSE)</f>
        <v>#N/A</v>
      </c>
      <c r="G1789" s="97" t="e">
        <f>+VLOOKUP(D1789,POA!$A$3:$AU$103,3,FALSE)</f>
        <v>#N/A</v>
      </c>
      <c r="H1789" s="94" t="e">
        <f>+VLOOKUP(D1789,POA!$A$3:$AU$103,12,FALSE)</f>
        <v>#N/A</v>
      </c>
      <c r="I1789" s="98" t="e">
        <f>+VLOOKUP(D1789,POA!$A$3:$AU$103,15,FALSE)</f>
        <v>#N/A</v>
      </c>
      <c r="J1789" s="94" t="e">
        <f>+VLOOKUP(D1789,POA!$A$3:$AU$103,14,FALSE)</f>
        <v>#N/A</v>
      </c>
      <c r="K1789" s="44"/>
      <c r="L1789" s="100"/>
      <c r="M1789" s="101"/>
      <c r="N1789" s="79"/>
      <c r="O1789" s="102"/>
    </row>
    <row r="1790" spans="1:15" s="20" customFormat="1" ht="15" customHeight="1">
      <c r="A1790" s="46"/>
      <c r="B1790" s="45"/>
      <c r="C1790" s="47"/>
      <c r="D1790" s="46"/>
      <c r="E1790" s="97" t="e">
        <f>+VLOOKUP(D1790,POA!$A$3:$AU$103,7,FALSE)</f>
        <v>#N/A</v>
      </c>
      <c r="F1790" s="97" t="e">
        <f>+VLOOKUP(D1790,POA!$A$3:$AU$103,9,FALSE)</f>
        <v>#N/A</v>
      </c>
      <c r="G1790" s="97" t="e">
        <f>+VLOOKUP(D1790,POA!$A$3:$AU$103,3,FALSE)</f>
        <v>#N/A</v>
      </c>
      <c r="H1790" s="94" t="e">
        <f>+VLOOKUP(D1790,POA!$A$3:$AU$103,12,FALSE)</f>
        <v>#N/A</v>
      </c>
      <c r="I1790" s="98" t="e">
        <f>+VLOOKUP(D1790,POA!$A$3:$AU$103,15,FALSE)</f>
        <v>#N/A</v>
      </c>
      <c r="J1790" s="94" t="e">
        <f>+VLOOKUP(D1790,POA!$A$3:$AU$103,14,FALSE)</f>
        <v>#N/A</v>
      </c>
      <c r="K1790" s="44"/>
      <c r="L1790" s="100"/>
      <c r="M1790" s="101"/>
      <c r="N1790" s="79"/>
      <c r="O1790" s="102"/>
    </row>
    <row r="1791" spans="1:15" s="20" customFormat="1" ht="15" customHeight="1">
      <c r="A1791" s="46"/>
      <c r="B1791" s="45"/>
      <c r="C1791" s="47"/>
      <c r="D1791" s="46"/>
      <c r="E1791" s="97" t="e">
        <f>+VLOOKUP(D1791,POA!$A$3:$AU$103,7,FALSE)</f>
        <v>#N/A</v>
      </c>
      <c r="F1791" s="97" t="e">
        <f>+VLOOKUP(D1791,POA!$A$3:$AU$103,9,FALSE)</f>
        <v>#N/A</v>
      </c>
      <c r="G1791" s="97" t="e">
        <f>+VLOOKUP(D1791,POA!$A$3:$AU$103,3,FALSE)</f>
        <v>#N/A</v>
      </c>
      <c r="H1791" s="94" t="e">
        <f>+VLOOKUP(D1791,POA!$A$3:$AU$103,12,FALSE)</f>
        <v>#N/A</v>
      </c>
      <c r="I1791" s="98" t="e">
        <f>+VLOOKUP(D1791,POA!$A$3:$AU$103,15,FALSE)</f>
        <v>#N/A</v>
      </c>
      <c r="J1791" s="94" t="e">
        <f>+VLOOKUP(D1791,POA!$A$3:$AU$103,14,FALSE)</f>
        <v>#N/A</v>
      </c>
      <c r="K1791" s="44"/>
      <c r="L1791" s="100"/>
      <c r="M1791" s="101"/>
      <c r="N1791" s="79"/>
      <c r="O1791" s="102"/>
    </row>
    <row r="1792" spans="1:15" s="20" customFormat="1" ht="15" customHeight="1">
      <c r="A1792" s="46"/>
      <c r="B1792" s="45"/>
      <c r="C1792" s="47"/>
      <c r="D1792" s="46"/>
      <c r="E1792" s="97" t="e">
        <f>+VLOOKUP(D1792,POA!$A$3:$AU$103,7,FALSE)</f>
        <v>#N/A</v>
      </c>
      <c r="F1792" s="97" t="e">
        <f>+VLOOKUP(D1792,POA!$A$3:$AU$103,9,FALSE)</f>
        <v>#N/A</v>
      </c>
      <c r="G1792" s="97" t="e">
        <f>+VLOOKUP(D1792,POA!$A$3:$AU$103,3,FALSE)</f>
        <v>#N/A</v>
      </c>
      <c r="H1792" s="94" t="e">
        <f>+VLOOKUP(D1792,POA!$A$3:$AU$103,12,FALSE)</f>
        <v>#N/A</v>
      </c>
      <c r="I1792" s="98" t="e">
        <f>+VLOOKUP(D1792,POA!$A$3:$AU$103,15,FALSE)</f>
        <v>#N/A</v>
      </c>
      <c r="J1792" s="94" t="e">
        <f>+VLOOKUP(D1792,POA!$A$3:$AU$103,14,FALSE)</f>
        <v>#N/A</v>
      </c>
      <c r="K1792" s="44"/>
      <c r="L1792" s="100"/>
      <c r="M1792" s="101"/>
      <c r="N1792" s="79"/>
      <c r="O1792" s="102"/>
    </row>
    <row r="1793" spans="1:15" s="20" customFormat="1" ht="15" customHeight="1">
      <c r="A1793" s="46"/>
      <c r="B1793" s="45"/>
      <c r="C1793" s="47"/>
      <c r="D1793" s="46"/>
      <c r="E1793" s="97" t="e">
        <f>+VLOOKUP(D1793,POA!$A$3:$AU$103,7,FALSE)</f>
        <v>#N/A</v>
      </c>
      <c r="F1793" s="97" t="e">
        <f>+VLOOKUP(D1793,POA!$A$3:$AU$103,9,FALSE)</f>
        <v>#N/A</v>
      </c>
      <c r="G1793" s="97" t="e">
        <f>+VLOOKUP(D1793,POA!$A$3:$AU$103,3,FALSE)</f>
        <v>#N/A</v>
      </c>
      <c r="H1793" s="94" t="e">
        <f>+VLOOKUP(D1793,POA!$A$3:$AU$103,12,FALSE)</f>
        <v>#N/A</v>
      </c>
      <c r="I1793" s="98" t="e">
        <f>+VLOOKUP(D1793,POA!$A$3:$AU$103,15,FALSE)</f>
        <v>#N/A</v>
      </c>
      <c r="J1793" s="94" t="e">
        <f>+VLOOKUP(D1793,POA!$A$3:$AU$103,14,FALSE)</f>
        <v>#N/A</v>
      </c>
      <c r="K1793" s="44"/>
      <c r="L1793" s="100"/>
      <c r="M1793" s="101"/>
      <c r="N1793" s="79"/>
      <c r="O1793" s="102"/>
    </row>
    <row r="1794" spans="1:15" s="20" customFormat="1" ht="15" customHeight="1">
      <c r="A1794" s="46"/>
      <c r="B1794" s="45"/>
      <c r="C1794" s="47"/>
      <c r="D1794" s="46"/>
      <c r="E1794" s="97" t="e">
        <f>+VLOOKUP(D1794,POA!$A$3:$AU$103,7,FALSE)</f>
        <v>#N/A</v>
      </c>
      <c r="F1794" s="97" t="e">
        <f>+VLOOKUP(D1794,POA!$A$3:$AU$103,9,FALSE)</f>
        <v>#N/A</v>
      </c>
      <c r="G1794" s="97" t="e">
        <f>+VLOOKUP(D1794,POA!$A$3:$AU$103,3,FALSE)</f>
        <v>#N/A</v>
      </c>
      <c r="H1794" s="94" t="e">
        <f>+VLOOKUP(D1794,POA!$A$3:$AU$103,12,FALSE)</f>
        <v>#N/A</v>
      </c>
      <c r="I1794" s="98" t="e">
        <f>+VLOOKUP(D1794,POA!$A$3:$AU$103,15,FALSE)</f>
        <v>#N/A</v>
      </c>
      <c r="J1794" s="94" t="e">
        <f>+VLOOKUP(D1794,POA!$A$3:$AU$103,14,FALSE)</f>
        <v>#N/A</v>
      </c>
      <c r="K1794" s="44"/>
      <c r="L1794" s="100"/>
      <c r="M1794" s="101"/>
      <c r="N1794" s="79"/>
      <c r="O1794" s="102"/>
    </row>
    <row r="1795" spans="1:15" s="20" customFormat="1" ht="15" customHeight="1">
      <c r="A1795" s="46"/>
      <c r="B1795" s="45"/>
      <c r="C1795" s="47"/>
      <c r="D1795" s="46"/>
      <c r="E1795" s="97" t="e">
        <f>+VLOOKUP(D1795,POA!$A$3:$AU$103,7,FALSE)</f>
        <v>#N/A</v>
      </c>
      <c r="F1795" s="97" t="e">
        <f>+VLOOKUP(D1795,POA!$A$3:$AU$103,9,FALSE)</f>
        <v>#N/A</v>
      </c>
      <c r="G1795" s="97" t="e">
        <f>+VLOOKUP(D1795,POA!$A$3:$AU$103,3,FALSE)</f>
        <v>#N/A</v>
      </c>
      <c r="H1795" s="94" t="e">
        <f>+VLOOKUP(D1795,POA!$A$3:$AU$103,12,FALSE)</f>
        <v>#N/A</v>
      </c>
      <c r="I1795" s="98" t="e">
        <f>+VLOOKUP(D1795,POA!$A$3:$AU$103,15,FALSE)</f>
        <v>#N/A</v>
      </c>
      <c r="J1795" s="94" t="e">
        <f>+VLOOKUP(D1795,POA!$A$3:$AU$103,14,FALSE)</f>
        <v>#N/A</v>
      </c>
      <c r="K1795" s="44"/>
      <c r="L1795" s="100"/>
      <c r="M1795" s="101"/>
      <c r="N1795" s="79"/>
      <c r="O1795" s="102"/>
    </row>
    <row r="1796" spans="1:15" s="20" customFormat="1" ht="15" customHeight="1">
      <c r="A1796" s="46"/>
      <c r="B1796" s="45"/>
      <c r="C1796" s="47"/>
      <c r="D1796" s="46"/>
      <c r="E1796" s="97" t="e">
        <f>+VLOOKUP(D1796,POA!$A$3:$AU$103,7,FALSE)</f>
        <v>#N/A</v>
      </c>
      <c r="F1796" s="97" t="e">
        <f>+VLOOKUP(D1796,POA!$A$3:$AU$103,9,FALSE)</f>
        <v>#N/A</v>
      </c>
      <c r="G1796" s="97" t="e">
        <f>+VLOOKUP(D1796,POA!$A$3:$AU$103,3,FALSE)</f>
        <v>#N/A</v>
      </c>
      <c r="H1796" s="94" t="e">
        <f>+VLOOKUP(D1796,POA!$A$3:$AU$103,12,FALSE)</f>
        <v>#N/A</v>
      </c>
      <c r="I1796" s="98" t="e">
        <f>+VLOOKUP(D1796,POA!$A$3:$AU$103,15,FALSE)</f>
        <v>#N/A</v>
      </c>
      <c r="J1796" s="94" t="e">
        <f>+VLOOKUP(D1796,POA!$A$3:$AU$103,14,FALSE)</f>
        <v>#N/A</v>
      </c>
      <c r="K1796" s="44"/>
      <c r="L1796" s="100"/>
      <c r="M1796" s="101"/>
      <c r="N1796" s="79"/>
      <c r="O1796" s="102"/>
    </row>
    <row r="1797" spans="1:15" s="20" customFormat="1" ht="15" customHeight="1">
      <c r="A1797" s="46"/>
      <c r="B1797" s="45"/>
      <c r="C1797" s="47"/>
      <c r="D1797" s="46"/>
      <c r="E1797" s="97" t="e">
        <f>+VLOOKUP(D1797,POA!$A$3:$AU$103,7,FALSE)</f>
        <v>#N/A</v>
      </c>
      <c r="F1797" s="97" t="e">
        <f>+VLOOKUP(D1797,POA!$A$3:$AU$103,9,FALSE)</f>
        <v>#N/A</v>
      </c>
      <c r="G1797" s="97" t="e">
        <f>+VLOOKUP(D1797,POA!$A$3:$AU$103,3,FALSE)</f>
        <v>#N/A</v>
      </c>
      <c r="H1797" s="94" t="e">
        <f>+VLOOKUP(D1797,POA!$A$3:$AU$103,12,FALSE)</f>
        <v>#N/A</v>
      </c>
      <c r="I1797" s="98" t="e">
        <f>+VLOOKUP(D1797,POA!$A$3:$AU$103,15,FALSE)</f>
        <v>#N/A</v>
      </c>
      <c r="J1797" s="94" t="e">
        <f>+VLOOKUP(D1797,POA!$A$3:$AU$103,14,FALSE)</f>
        <v>#N/A</v>
      </c>
      <c r="K1797" s="44"/>
      <c r="L1797" s="100"/>
      <c r="M1797" s="101"/>
      <c r="N1797" s="79"/>
      <c r="O1797" s="102"/>
    </row>
    <row r="1798" spans="1:15" s="20" customFormat="1" ht="15" customHeight="1">
      <c r="A1798" s="46"/>
      <c r="B1798" s="45"/>
      <c r="C1798" s="47"/>
      <c r="D1798" s="46"/>
      <c r="E1798" s="97" t="e">
        <f>+VLOOKUP(D1798,POA!$A$3:$AU$103,7,FALSE)</f>
        <v>#N/A</v>
      </c>
      <c r="F1798" s="97" t="e">
        <f>+VLOOKUP(D1798,POA!$A$3:$AU$103,9,FALSE)</f>
        <v>#N/A</v>
      </c>
      <c r="G1798" s="97" t="e">
        <f>+VLOOKUP(D1798,POA!$A$3:$AU$103,3,FALSE)</f>
        <v>#N/A</v>
      </c>
      <c r="H1798" s="94" t="e">
        <f>+VLOOKUP(D1798,POA!$A$3:$AU$103,12,FALSE)</f>
        <v>#N/A</v>
      </c>
      <c r="I1798" s="98" t="e">
        <f>+VLOOKUP(D1798,POA!$A$3:$AU$103,15,FALSE)</f>
        <v>#N/A</v>
      </c>
      <c r="J1798" s="94" t="e">
        <f>+VLOOKUP(D1798,POA!$A$3:$AU$103,14,FALSE)</f>
        <v>#N/A</v>
      </c>
      <c r="K1798" s="44"/>
      <c r="L1798" s="100"/>
      <c r="M1798" s="101"/>
      <c r="N1798" s="79"/>
      <c r="O1798" s="102"/>
    </row>
    <row r="1799" spans="1:15" s="20" customFormat="1" ht="15" customHeight="1">
      <c r="A1799" s="46"/>
      <c r="B1799" s="45"/>
      <c r="C1799" s="47"/>
      <c r="D1799" s="46"/>
      <c r="E1799" s="97" t="e">
        <f>+VLOOKUP(D1799,POA!$A$3:$AU$103,7,FALSE)</f>
        <v>#N/A</v>
      </c>
      <c r="F1799" s="97" t="e">
        <f>+VLOOKUP(D1799,POA!$A$3:$AU$103,9,FALSE)</f>
        <v>#N/A</v>
      </c>
      <c r="G1799" s="97" t="e">
        <f>+VLOOKUP(D1799,POA!$A$3:$AU$103,3,FALSE)</f>
        <v>#N/A</v>
      </c>
      <c r="H1799" s="94" t="e">
        <f>+VLOOKUP(D1799,POA!$A$3:$AU$103,12,FALSE)</f>
        <v>#N/A</v>
      </c>
      <c r="I1799" s="98" t="e">
        <f>+VLOOKUP(D1799,POA!$A$3:$AU$103,15,FALSE)</f>
        <v>#N/A</v>
      </c>
      <c r="J1799" s="94" t="e">
        <f>+VLOOKUP(D1799,POA!$A$3:$AU$103,14,FALSE)</f>
        <v>#N/A</v>
      </c>
      <c r="K1799" s="44"/>
      <c r="L1799" s="100"/>
      <c r="M1799" s="101"/>
      <c r="N1799" s="79"/>
      <c r="O1799" s="102"/>
    </row>
    <row r="1800" spans="1:15" s="20" customFormat="1" ht="15" customHeight="1">
      <c r="A1800" s="46"/>
      <c r="B1800" s="45"/>
      <c r="C1800" s="47"/>
      <c r="D1800" s="46"/>
      <c r="E1800" s="97" t="e">
        <f>+VLOOKUP(D1800,POA!$A$3:$AU$103,7,FALSE)</f>
        <v>#N/A</v>
      </c>
      <c r="F1800" s="97" t="e">
        <f>+VLOOKUP(D1800,POA!$A$3:$AU$103,9,FALSE)</f>
        <v>#N/A</v>
      </c>
      <c r="G1800" s="97" t="e">
        <f>+VLOOKUP(D1800,POA!$A$3:$AU$103,3,FALSE)</f>
        <v>#N/A</v>
      </c>
      <c r="H1800" s="94" t="e">
        <f>+VLOOKUP(D1800,POA!$A$3:$AU$103,12,FALSE)</f>
        <v>#N/A</v>
      </c>
      <c r="I1800" s="98" t="e">
        <f>+VLOOKUP(D1800,POA!$A$3:$AU$103,15,FALSE)</f>
        <v>#N/A</v>
      </c>
      <c r="J1800" s="94" t="e">
        <f>+VLOOKUP(D1800,POA!$A$3:$AU$103,14,FALSE)</f>
        <v>#N/A</v>
      </c>
      <c r="K1800" s="44"/>
      <c r="L1800" s="100"/>
      <c r="M1800" s="101"/>
      <c r="N1800" s="79"/>
      <c r="O1800" s="102"/>
    </row>
    <row r="1801" spans="1:15" s="20" customFormat="1" ht="15" customHeight="1">
      <c r="A1801" s="46"/>
      <c r="B1801" s="45"/>
      <c r="C1801" s="47"/>
      <c r="D1801" s="46"/>
      <c r="E1801" s="97" t="e">
        <f>+VLOOKUP(D1801,POA!$A$3:$AU$103,7,FALSE)</f>
        <v>#N/A</v>
      </c>
      <c r="F1801" s="97" t="e">
        <f>+VLOOKUP(D1801,POA!$A$3:$AU$103,9,FALSE)</f>
        <v>#N/A</v>
      </c>
      <c r="G1801" s="97" t="e">
        <f>+VLOOKUP(D1801,POA!$A$3:$AU$103,3,FALSE)</f>
        <v>#N/A</v>
      </c>
      <c r="H1801" s="94" t="e">
        <f>+VLOOKUP(D1801,POA!$A$3:$AU$103,12,FALSE)</f>
        <v>#N/A</v>
      </c>
      <c r="I1801" s="98" t="e">
        <f>+VLOOKUP(D1801,POA!$A$3:$AU$103,15,FALSE)</f>
        <v>#N/A</v>
      </c>
      <c r="J1801" s="94" t="e">
        <f>+VLOOKUP(D1801,POA!$A$3:$AU$103,14,FALSE)</f>
        <v>#N/A</v>
      </c>
      <c r="K1801" s="44"/>
      <c r="L1801" s="100"/>
      <c r="M1801" s="101"/>
      <c r="N1801" s="79"/>
      <c r="O1801" s="102"/>
    </row>
    <row r="1802" spans="1:15" s="20" customFormat="1" ht="15" customHeight="1">
      <c r="A1802" s="46"/>
      <c r="B1802" s="45"/>
      <c r="C1802" s="47"/>
      <c r="D1802" s="46"/>
      <c r="E1802" s="97" t="e">
        <f>+VLOOKUP(D1802,POA!$A$3:$AU$103,7,FALSE)</f>
        <v>#N/A</v>
      </c>
      <c r="F1802" s="97" t="e">
        <f>+VLOOKUP(D1802,POA!$A$3:$AU$103,9,FALSE)</f>
        <v>#N/A</v>
      </c>
      <c r="G1802" s="97" t="e">
        <f>+VLOOKUP(D1802,POA!$A$3:$AU$103,3,FALSE)</f>
        <v>#N/A</v>
      </c>
      <c r="H1802" s="94" t="e">
        <f>+VLOOKUP(D1802,POA!$A$3:$AU$103,12,FALSE)</f>
        <v>#N/A</v>
      </c>
      <c r="I1802" s="98" t="e">
        <f>+VLOOKUP(D1802,POA!$A$3:$AU$103,15,FALSE)</f>
        <v>#N/A</v>
      </c>
      <c r="J1802" s="94" t="e">
        <f>+VLOOKUP(D1802,POA!$A$3:$AU$103,14,FALSE)</f>
        <v>#N/A</v>
      </c>
      <c r="K1802" s="44"/>
      <c r="L1802" s="100"/>
      <c r="M1802" s="101"/>
      <c r="N1802" s="79"/>
      <c r="O1802" s="102"/>
    </row>
    <row r="1803" spans="1:15" s="20" customFormat="1" ht="15" customHeight="1">
      <c r="A1803" s="46"/>
      <c r="B1803" s="45"/>
      <c r="C1803" s="47"/>
      <c r="D1803" s="46"/>
      <c r="E1803" s="97" t="e">
        <f>+VLOOKUP(D1803,POA!$A$3:$AU$103,7,FALSE)</f>
        <v>#N/A</v>
      </c>
      <c r="F1803" s="97" t="e">
        <f>+VLOOKUP(D1803,POA!$A$3:$AU$103,9,FALSE)</f>
        <v>#N/A</v>
      </c>
      <c r="G1803" s="97" t="e">
        <f>+VLOOKUP(D1803,POA!$A$3:$AU$103,3,FALSE)</f>
        <v>#N/A</v>
      </c>
      <c r="H1803" s="94" t="e">
        <f>+VLOOKUP(D1803,POA!$A$3:$AU$103,12,FALSE)</f>
        <v>#N/A</v>
      </c>
      <c r="I1803" s="98" t="e">
        <f>+VLOOKUP(D1803,POA!$A$3:$AU$103,15,FALSE)</f>
        <v>#N/A</v>
      </c>
      <c r="J1803" s="94" t="e">
        <f>+VLOOKUP(D1803,POA!$A$3:$AU$103,14,FALSE)</f>
        <v>#N/A</v>
      </c>
      <c r="K1803" s="44"/>
      <c r="L1803" s="100"/>
      <c r="M1803" s="101"/>
      <c r="N1803" s="79"/>
      <c r="O1803" s="102"/>
    </row>
    <row r="1804" spans="1:15" s="20" customFormat="1" ht="15" customHeight="1">
      <c r="A1804" s="46"/>
      <c r="B1804" s="45"/>
      <c r="C1804" s="47"/>
      <c r="D1804" s="46"/>
      <c r="E1804" s="97" t="e">
        <f>+VLOOKUP(D1804,POA!$A$3:$AU$103,7,FALSE)</f>
        <v>#N/A</v>
      </c>
      <c r="F1804" s="97" t="e">
        <f>+VLOOKUP(D1804,POA!$A$3:$AU$103,9,FALSE)</f>
        <v>#N/A</v>
      </c>
      <c r="G1804" s="97" t="e">
        <f>+VLOOKUP(D1804,POA!$A$3:$AU$103,3,FALSE)</f>
        <v>#N/A</v>
      </c>
      <c r="H1804" s="94" t="e">
        <f>+VLOOKUP(D1804,POA!$A$3:$AU$103,12,FALSE)</f>
        <v>#N/A</v>
      </c>
      <c r="I1804" s="98" t="e">
        <f>+VLOOKUP(D1804,POA!$A$3:$AU$103,15,FALSE)</f>
        <v>#N/A</v>
      </c>
      <c r="J1804" s="94" t="e">
        <f>+VLOOKUP(D1804,POA!$A$3:$AU$103,14,FALSE)</f>
        <v>#N/A</v>
      </c>
      <c r="K1804" s="44"/>
      <c r="L1804" s="100"/>
      <c r="M1804" s="101"/>
      <c r="N1804" s="79"/>
      <c r="O1804" s="102"/>
    </row>
    <row r="1805" spans="1:15" s="20" customFormat="1" ht="15" customHeight="1">
      <c r="A1805" s="46"/>
      <c r="B1805" s="45"/>
      <c r="C1805" s="47"/>
      <c r="D1805" s="46"/>
      <c r="E1805" s="97" t="e">
        <f>+VLOOKUP(D1805,POA!$A$3:$AU$103,7,FALSE)</f>
        <v>#N/A</v>
      </c>
      <c r="F1805" s="97" t="e">
        <f>+VLOOKUP(D1805,POA!$A$3:$AU$103,9,FALSE)</f>
        <v>#N/A</v>
      </c>
      <c r="G1805" s="97" t="e">
        <f>+VLOOKUP(D1805,POA!$A$3:$AU$103,3,FALSE)</f>
        <v>#N/A</v>
      </c>
      <c r="H1805" s="94" t="e">
        <f>+VLOOKUP(D1805,POA!$A$3:$AU$103,12,FALSE)</f>
        <v>#N/A</v>
      </c>
      <c r="I1805" s="98" t="e">
        <f>+VLOOKUP(D1805,POA!$A$3:$AU$103,15,FALSE)</f>
        <v>#N/A</v>
      </c>
      <c r="J1805" s="94" t="e">
        <f>+VLOOKUP(D1805,POA!$A$3:$AU$103,14,FALSE)</f>
        <v>#N/A</v>
      </c>
      <c r="K1805" s="44"/>
      <c r="L1805" s="100"/>
      <c r="M1805" s="101"/>
      <c r="N1805" s="79"/>
      <c r="O1805" s="102"/>
    </row>
    <row r="1806" spans="1:15" s="20" customFormat="1" ht="15" customHeight="1">
      <c r="A1806" s="46"/>
      <c r="B1806" s="45"/>
      <c r="C1806" s="47"/>
      <c r="D1806" s="46"/>
      <c r="E1806" s="97" t="e">
        <f>+VLOOKUP(D1806,POA!$A$3:$AU$103,7,FALSE)</f>
        <v>#N/A</v>
      </c>
      <c r="F1806" s="97" t="e">
        <f>+VLOOKUP(D1806,POA!$A$3:$AU$103,9,FALSE)</f>
        <v>#N/A</v>
      </c>
      <c r="G1806" s="97" t="e">
        <f>+VLOOKUP(D1806,POA!$A$3:$AU$103,3,FALSE)</f>
        <v>#N/A</v>
      </c>
      <c r="H1806" s="94" t="e">
        <f>+VLOOKUP(D1806,POA!$A$3:$AU$103,12,FALSE)</f>
        <v>#N/A</v>
      </c>
      <c r="I1806" s="98" t="e">
        <f>+VLOOKUP(D1806,POA!$A$3:$AU$103,15,FALSE)</f>
        <v>#N/A</v>
      </c>
      <c r="J1806" s="94" t="e">
        <f>+VLOOKUP(D1806,POA!$A$3:$AU$103,14,FALSE)</f>
        <v>#N/A</v>
      </c>
      <c r="K1806" s="44"/>
      <c r="L1806" s="100"/>
      <c r="M1806" s="101"/>
      <c r="N1806" s="79"/>
      <c r="O1806" s="102"/>
    </row>
    <row r="1807" spans="1:15" s="20" customFormat="1" ht="15" customHeight="1">
      <c r="A1807" s="46"/>
      <c r="B1807" s="45"/>
      <c r="C1807" s="47"/>
      <c r="D1807" s="46"/>
      <c r="E1807" s="97" t="e">
        <f>+VLOOKUP(D1807,POA!$A$3:$AU$103,7,FALSE)</f>
        <v>#N/A</v>
      </c>
      <c r="F1807" s="97" t="e">
        <f>+VLOOKUP(D1807,POA!$A$3:$AU$103,9,FALSE)</f>
        <v>#N/A</v>
      </c>
      <c r="G1807" s="97" t="e">
        <f>+VLOOKUP(D1807,POA!$A$3:$AU$103,3,FALSE)</f>
        <v>#N/A</v>
      </c>
      <c r="H1807" s="94" t="e">
        <f>+VLOOKUP(D1807,POA!$A$3:$AU$103,12,FALSE)</f>
        <v>#N/A</v>
      </c>
      <c r="I1807" s="98" t="e">
        <f>+VLOOKUP(D1807,POA!$A$3:$AU$103,15,FALSE)</f>
        <v>#N/A</v>
      </c>
      <c r="J1807" s="94" t="e">
        <f>+VLOOKUP(D1807,POA!$A$3:$AU$103,14,FALSE)</f>
        <v>#N/A</v>
      </c>
      <c r="K1807" s="44"/>
      <c r="L1807" s="100"/>
      <c r="M1807" s="101"/>
      <c r="N1807" s="79"/>
      <c r="O1807" s="102"/>
    </row>
    <row r="1808" spans="1:15" s="20" customFormat="1" ht="15" customHeight="1">
      <c r="A1808" s="46"/>
      <c r="B1808" s="45"/>
      <c r="C1808" s="47"/>
      <c r="D1808" s="46"/>
      <c r="E1808" s="97" t="e">
        <f>+VLOOKUP(D1808,POA!$A$3:$AU$103,7,FALSE)</f>
        <v>#N/A</v>
      </c>
      <c r="F1808" s="97" t="e">
        <f>+VLOOKUP(D1808,POA!$A$3:$AU$103,9,FALSE)</f>
        <v>#N/A</v>
      </c>
      <c r="G1808" s="97" t="e">
        <f>+VLOOKUP(D1808,POA!$A$3:$AU$103,3,FALSE)</f>
        <v>#N/A</v>
      </c>
      <c r="H1808" s="94" t="e">
        <f>+VLOOKUP(D1808,POA!$A$3:$AU$103,12,FALSE)</f>
        <v>#N/A</v>
      </c>
      <c r="I1808" s="98" t="e">
        <f>+VLOOKUP(D1808,POA!$A$3:$AU$103,15,FALSE)</f>
        <v>#N/A</v>
      </c>
      <c r="J1808" s="94" t="e">
        <f>+VLOOKUP(D1808,POA!$A$3:$AU$103,14,FALSE)</f>
        <v>#N/A</v>
      </c>
      <c r="K1808" s="44"/>
      <c r="L1808" s="100"/>
      <c r="M1808" s="101"/>
      <c r="N1808" s="79"/>
      <c r="O1808" s="102"/>
    </row>
    <row r="1809" spans="1:15" s="20" customFormat="1" ht="15" customHeight="1">
      <c r="A1809" s="46"/>
      <c r="B1809" s="45"/>
      <c r="C1809" s="47"/>
      <c r="D1809" s="46"/>
      <c r="E1809" s="97" t="e">
        <f>+VLOOKUP(D1809,POA!$A$3:$AU$103,7,FALSE)</f>
        <v>#N/A</v>
      </c>
      <c r="F1809" s="97" t="e">
        <f>+VLOOKUP(D1809,POA!$A$3:$AU$103,9,FALSE)</f>
        <v>#N/A</v>
      </c>
      <c r="G1809" s="97" t="e">
        <f>+VLOOKUP(D1809,POA!$A$3:$AU$103,3,FALSE)</f>
        <v>#N/A</v>
      </c>
      <c r="H1809" s="94" t="e">
        <f>+VLOOKUP(D1809,POA!$A$3:$AU$103,12,FALSE)</f>
        <v>#N/A</v>
      </c>
      <c r="I1809" s="98" t="e">
        <f>+VLOOKUP(D1809,POA!$A$3:$AU$103,15,FALSE)</f>
        <v>#N/A</v>
      </c>
      <c r="J1809" s="94" t="e">
        <f>+VLOOKUP(D1809,POA!$A$3:$AU$103,14,FALSE)</f>
        <v>#N/A</v>
      </c>
      <c r="K1809" s="44"/>
      <c r="L1809" s="100"/>
      <c r="M1809" s="101"/>
      <c r="N1809" s="79"/>
      <c r="O1809" s="102"/>
    </row>
    <row r="1810" spans="1:15" s="20" customFormat="1" ht="15" customHeight="1">
      <c r="A1810" s="46"/>
      <c r="B1810" s="45"/>
      <c r="C1810" s="47"/>
      <c r="D1810" s="46"/>
      <c r="E1810" s="97" t="e">
        <f>+VLOOKUP(D1810,POA!$A$3:$AU$103,7,FALSE)</f>
        <v>#N/A</v>
      </c>
      <c r="F1810" s="97" t="e">
        <f>+VLOOKUP(D1810,POA!$A$3:$AU$103,9,FALSE)</f>
        <v>#N/A</v>
      </c>
      <c r="G1810" s="97" t="e">
        <f>+VLOOKUP(D1810,POA!$A$3:$AU$103,3,FALSE)</f>
        <v>#N/A</v>
      </c>
      <c r="H1810" s="94" t="e">
        <f>+VLOOKUP(D1810,POA!$A$3:$AU$103,12,FALSE)</f>
        <v>#N/A</v>
      </c>
      <c r="I1810" s="98" t="e">
        <f>+VLOOKUP(D1810,POA!$A$3:$AU$103,15,FALSE)</f>
        <v>#N/A</v>
      </c>
      <c r="J1810" s="94" t="e">
        <f>+VLOOKUP(D1810,POA!$A$3:$AU$103,14,FALSE)</f>
        <v>#N/A</v>
      </c>
      <c r="K1810" s="44"/>
      <c r="L1810" s="100"/>
      <c r="M1810" s="101"/>
      <c r="N1810" s="79"/>
      <c r="O1810" s="102"/>
    </row>
    <row r="1811" spans="1:15" s="20" customFormat="1" ht="15" customHeight="1">
      <c r="A1811" s="46"/>
      <c r="B1811" s="45"/>
      <c r="C1811" s="47"/>
      <c r="D1811" s="46"/>
      <c r="E1811" s="97" t="e">
        <f>+VLOOKUP(D1811,POA!$A$3:$AU$103,7,FALSE)</f>
        <v>#N/A</v>
      </c>
      <c r="F1811" s="97" t="e">
        <f>+VLOOKUP(D1811,POA!$A$3:$AU$103,9,FALSE)</f>
        <v>#N/A</v>
      </c>
      <c r="G1811" s="97" t="e">
        <f>+VLOOKUP(D1811,POA!$A$3:$AU$103,3,FALSE)</f>
        <v>#N/A</v>
      </c>
      <c r="H1811" s="94" t="e">
        <f>+VLOOKUP(D1811,POA!$A$3:$AU$103,12,FALSE)</f>
        <v>#N/A</v>
      </c>
      <c r="I1811" s="98" t="e">
        <f>+VLOOKUP(D1811,POA!$A$3:$AU$103,15,FALSE)</f>
        <v>#N/A</v>
      </c>
      <c r="J1811" s="94" t="e">
        <f>+VLOOKUP(D1811,POA!$A$3:$AU$103,14,FALSE)</f>
        <v>#N/A</v>
      </c>
      <c r="K1811" s="44"/>
      <c r="L1811" s="100"/>
      <c r="M1811" s="101"/>
      <c r="N1811" s="79"/>
      <c r="O1811" s="102"/>
    </row>
    <row r="1812" spans="1:15" s="20" customFormat="1" ht="15" customHeight="1">
      <c r="A1812" s="46"/>
      <c r="B1812" s="45"/>
      <c r="C1812" s="47"/>
      <c r="D1812" s="46"/>
      <c r="E1812" s="97" t="e">
        <f>+VLOOKUP(D1812,POA!$A$3:$AU$103,7,FALSE)</f>
        <v>#N/A</v>
      </c>
      <c r="F1812" s="97" t="e">
        <f>+VLOOKUP(D1812,POA!$A$3:$AU$103,9,FALSE)</f>
        <v>#N/A</v>
      </c>
      <c r="G1812" s="97" t="e">
        <f>+VLOOKUP(D1812,POA!$A$3:$AU$103,3,FALSE)</f>
        <v>#N/A</v>
      </c>
      <c r="H1812" s="94" t="e">
        <f>+VLOOKUP(D1812,POA!$A$3:$AU$103,12,FALSE)</f>
        <v>#N/A</v>
      </c>
      <c r="I1812" s="98" t="e">
        <f>+VLOOKUP(D1812,POA!$A$3:$AU$103,15,FALSE)</f>
        <v>#N/A</v>
      </c>
      <c r="J1812" s="94" t="e">
        <f>+VLOOKUP(D1812,POA!$A$3:$AU$103,14,FALSE)</f>
        <v>#N/A</v>
      </c>
      <c r="K1812" s="44"/>
      <c r="L1812" s="100"/>
      <c r="M1812" s="101"/>
      <c r="N1812" s="79"/>
      <c r="O1812" s="102"/>
    </row>
    <row r="1813" spans="1:15" s="20" customFormat="1" ht="15" customHeight="1">
      <c r="A1813" s="46"/>
      <c r="B1813" s="45"/>
      <c r="C1813" s="47"/>
      <c r="D1813" s="46"/>
      <c r="E1813" s="97" t="e">
        <f>+VLOOKUP(D1813,POA!$A$3:$AU$103,7,FALSE)</f>
        <v>#N/A</v>
      </c>
      <c r="F1813" s="97" t="e">
        <f>+VLOOKUP(D1813,POA!$A$3:$AU$103,9,FALSE)</f>
        <v>#N/A</v>
      </c>
      <c r="G1813" s="97" t="e">
        <f>+VLOOKUP(D1813,POA!$A$3:$AU$103,3,FALSE)</f>
        <v>#N/A</v>
      </c>
      <c r="H1813" s="94" t="e">
        <f>+VLOOKUP(D1813,POA!$A$3:$AU$103,12,FALSE)</f>
        <v>#N/A</v>
      </c>
      <c r="I1813" s="98" t="e">
        <f>+VLOOKUP(D1813,POA!$A$3:$AU$103,15,FALSE)</f>
        <v>#N/A</v>
      </c>
      <c r="J1813" s="94" t="e">
        <f>+VLOOKUP(D1813,POA!$A$3:$AU$103,14,FALSE)</f>
        <v>#N/A</v>
      </c>
      <c r="K1813" s="44"/>
      <c r="L1813" s="100"/>
      <c r="M1813" s="101"/>
      <c r="N1813" s="79"/>
      <c r="O1813" s="102"/>
    </row>
    <row r="1814" spans="1:15" s="20" customFormat="1" ht="15" customHeight="1">
      <c r="A1814" s="46"/>
      <c r="B1814" s="45"/>
      <c r="C1814" s="47"/>
      <c r="D1814" s="46"/>
      <c r="E1814" s="97" t="e">
        <f>+VLOOKUP(D1814,POA!$A$3:$AU$103,7,FALSE)</f>
        <v>#N/A</v>
      </c>
      <c r="F1814" s="97" t="e">
        <f>+VLOOKUP(D1814,POA!$A$3:$AU$103,9,FALSE)</f>
        <v>#N/A</v>
      </c>
      <c r="G1814" s="97" t="e">
        <f>+VLOOKUP(D1814,POA!$A$3:$AU$103,3,FALSE)</f>
        <v>#N/A</v>
      </c>
      <c r="H1814" s="94" t="e">
        <f>+VLOOKUP(D1814,POA!$A$3:$AU$103,12,FALSE)</f>
        <v>#N/A</v>
      </c>
      <c r="I1814" s="98" t="e">
        <f>+VLOOKUP(D1814,POA!$A$3:$AU$103,15,FALSE)</f>
        <v>#N/A</v>
      </c>
      <c r="J1814" s="94" t="e">
        <f>+VLOOKUP(D1814,POA!$A$3:$AU$103,14,FALSE)</f>
        <v>#N/A</v>
      </c>
      <c r="K1814" s="44"/>
      <c r="L1814" s="100"/>
      <c r="M1814" s="101"/>
      <c r="N1814" s="79"/>
      <c r="O1814" s="102"/>
    </row>
    <row r="1815" spans="1:15" s="20" customFormat="1" ht="15" customHeight="1">
      <c r="A1815" s="46"/>
      <c r="B1815" s="45"/>
      <c r="C1815" s="47"/>
      <c r="D1815" s="46"/>
      <c r="E1815" s="97" t="e">
        <f>+VLOOKUP(D1815,POA!$A$3:$AU$103,7,FALSE)</f>
        <v>#N/A</v>
      </c>
      <c r="F1815" s="97" t="e">
        <f>+VLOOKUP(D1815,POA!$A$3:$AU$103,9,FALSE)</f>
        <v>#N/A</v>
      </c>
      <c r="G1815" s="97" t="e">
        <f>+VLOOKUP(D1815,POA!$A$3:$AU$103,3,FALSE)</f>
        <v>#N/A</v>
      </c>
      <c r="H1815" s="94" t="e">
        <f>+VLOOKUP(D1815,POA!$A$3:$AU$103,12,FALSE)</f>
        <v>#N/A</v>
      </c>
      <c r="I1815" s="98" t="e">
        <f>+VLOOKUP(D1815,POA!$A$3:$AU$103,15,FALSE)</f>
        <v>#N/A</v>
      </c>
      <c r="J1815" s="94" t="e">
        <f>+VLOOKUP(D1815,POA!$A$3:$AU$103,14,FALSE)</f>
        <v>#N/A</v>
      </c>
      <c r="K1815" s="44"/>
      <c r="L1815" s="100"/>
      <c r="M1815" s="101"/>
      <c r="N1815" s="79"/>
      <c r="O1815" s="102"/>
    </row>
    <row r="1816" spans="1:15" s="20" customFormat="1" ht="15" customHeight="1">
      <c r="A1816" s="46"/>
      <c r="B1816" s="45"/>
      <c r="C1816" s="47"/>
      <c r="D1816" s="46"/>
      <c r="E1816" s="97" t="e">
        <f>+VLOOKUP(D1816,POA!$A$3:$AU$103,7,FALSE)</f>
        <v>#N/A</v>
      </c>
      <c r="F1816" s="97" t="e">
        <f>+VLOOKUP(D1816,POA!$A$3:$AU$103,9,FALSE)</f>
        <v>#N/A</v>
      </c>
      <c r="G1816" s="97" t="e">
        <f>+VLOOKUP(D1816,POA!$A$3:$AU$103,3,FALSE)</f>
        <v>#N/A</v>
      </c>
      <c r="H1816" s="94" t="e">
        <f>+VLOOKUP(D1816,POA!$A$3:$AU$103,12,FALSE)</f>
        <v>#N/A</v>
      </c>
      <c r="I1816" s="98" t="e">
        <f>+VLOOKUP(D1816,POA!$A$3:$AU$103,15,FALSE)</f>
        <v>#N/A</v>
      </c>
      <c r="J1816" s="94" t="e">
        <f>+VLOOKUP(D1816,POA!$A$3:$AU$103,14,FALSE)</f>
        <v>#N/A</v>
      </c>
      <c r="K1816" s="44"/>
      <c r="L1816" s="100"/>
      <c r="M1816" s="101"/>
      <c r="N1816" s="79"/>
      <c r="O1816" s="102"/>
    </row>
    <row r="1817" spans="1:15" s="20" customFormat="1" ht="15" customHeight="1">
      <c r="A1817" s="46"/>
      <c r="B1817" s="45"/>
      <c r="C1817" s="47"/>
      <c r="D1817" s="46"/>
      <c r="E1817" s="97" t="e">
        <f>+VLOOKUP(D1817,POA!$A$3:$AU$103,7,FALSE)</f>
        <v>#N/A</v>
      </c>
      <c r="F1817" s="97" t="e">
        <f>+VLOOKUP(D1817,POA!$A$3:$AU$103,9,FALSE)</f>
        <v>#N/A</v>
      </c>
      <c r="G1817" s="97" t="e">
        <f>+VLOOKUP(D1817,POA!$A$3:$AU$103,3,FALSE)</f>
        <v>#N/A</v>
      </c>
      <c r="H1817" s="94" t="e">
        <f>+VLOOKUP(D1817,POA!$A$3:$AU$103,12,FALSE)</f>
        <v>#N/A</v>
      </c>
      <c r="I1817" s="98" t="e">
        <f>+VLOOKUP(D1817,POA!$A$3:$AU$103,15,FALSE)</f>
        <v>#N/A</v>
      </c>
      <c r="J1817" s="94" t="e">
        <f>+VLOOKUP(D1817,POA!$A$3:$AU$103,14,FALSE)</f>
        <v>#N/A</v>
      </c>
      <c r="K1817" s="44"/>
      <c r="L1817" s="100"/>
      <c r="M1817" s="101"/>
      <c r="N1817" s="79"/>
      <c r="O1817" s="102"/>
    </row>
    <row r="1818" spans="1:15" s="20" customFormat="1" ht="15" customHeight="1">
      <c r="A1818" s="46"/>
      <c r="B1818" s="45"/>
      <c r="C1818" s="47"/>
      <c r="D1818" s="46"/>
      <c r="E1818" s="97" t="e">
        <f>+VLOOKUP(D1818,POA!$A$3:$AU$103,7,FALSE)</f>
        <v>#N/A</v>
      </c>
      <c r="F1818" s="97" t="e">
        <f>+VLOOKUP(D1818,POA!$A$3:$AU$103,9,FALSE)</f>
        <v>#N/A</v>
      </c>
      <c r="G1818" s="97" t="e">
        <f>+VLOOKUP(D1818,POA!$A$3:$AU$103,3,FALSE)</f>
        <v>#N/A</v>
      </c>
      <c r="H1818" s="94" t="e">
        <f>+VLOOKUP(D1818,POA!$A$3:$AU$103,12,FALSE)</f>
        <v>#N/A</v>
      </c>
      <c r="I1818" s="98" t="e">
        <f>+VLOOKUP(D1818,POA!$A$3:$AU$103,15,FALSE)</f>
        <v>#N/A</v>
      </c>
      <c r="J1818" s="94" t="e">
        <f>+VLOOKUP(D1818,POA!$A$3:$AU$103,14,FALSE)</f>
        <v>#N/A</v>
      </c>
      <c r="K1818" s="44"/>
      <c r="L1818" s="100"/>
      <c r="M1818" s="101"/>
      <c r="N1818" s="79"/>
      <c r="O1818" s="102"/>
    </row>
    <row r="1819" spans="1:15" s="20" customFormat="1" ht="15" customHeight="1">
      <c r="A1819" s="46"/>
      <c r="B1819" s="45"/>
      <c r="C1819" s="47"/>
      <c r="D1819" s="46"/>
      <c r="E1819" s="97" t="e">
        <f>+VLOOKUP(D1819,POA!$A$3:$AU$103,7,FALSE)</f>
        <v>#N/A</v>
      </c>
      <c r="F1819" s="97" t="e">
        <f>+VLOOKUP(D1819,POA!$A$3:$AU$103,9,FALSE)</f>
        <v>#N/A</v>
      </c>
      <c r="G1819" s="97" t="e">
        <f>+VLOOKUP(D1819,POA!$A$3:$AU$103,3,FALSE)</f>
        <v>#N/A</v>
      </c>
      <c r="H1819" s="94" t="e">
        <f>+VLOOKUP(D1819,POA!$A$3:$AU$103,12,FALSE)</f>
        <v>#N/A</v>
      </c>
      <c r="I1819" s="98" t="e">
        <f>+VLOOKUP(D1819,POA!$A$3:$AU$103,15,FALSE)</f>
        <v>#N/A</v>
      </c>
      <c r="J1819" s="94" t="e">
        <f>+VLOOKUP(D1819,POA!$A$3:$AU$103,14,FALSE)</f>
        <v>#N/A</v>
      </c>
      <c r="K1819" s="44"/>
      <c r="L1819" s="100"/>
      <c r="M1819" s="101"/>
      <c r="N1819" s="79"/>
      <c r="O1819" s="102"/>
    </row>
    <row r="1820" spans="1:15" s="20" customFormat="1" ht="15" customHeight="1">
      <c r="A1820" s="46"/>
      <c r="B1820" s="45"/>
      <c r="C1820" s="47"/>
      <c r="D1820" s="46"/>
      <c r="E1820" s="97" t="e">
        <f>+VLOOKUP(D1820,POA!$A$3:$AU$103,7,FALSE)</f>
        <v>#N/A</v>
      </c>
      <c r="F1820" s="97" t="e">
        <f>+VLOOKUP(D1820,POA!$A$3:$AU$103,9,FALSE)</f>
        <v>#N/A</v>
      </c>
      <c r="G1820" s="97" t="e">
        <f>+VLOOKUP(D1820,POA!$A$3:$AU$103,3,FALSE)</f>
        <v>#N/A</v>
      </c>
      <c r="H1820" s="94" t="e">
        <f>+VLOOKUP(D1820,POA!$A$3:$AU$103,12,FALSE)</f>
        <v>#N/A</v>
      </c>
      <c r="I1820" s="98" t="e">
        <f>+VLOOKUP(D1820,POA!$A$3:$AU$103,15,FALSE)</f>
        <v>#N/A</v>
      </c>
      <c r="J1820" s="94" t="e">
        <f>+VLOOKUP(D1820,POA!$A$3:$AU$103,14,FALSE)</f>
        <v>#N/A</v>
      </c>
      <c r="K1820" s="44"/>
      <c r="L1820" s="100"/>
      <c r="M1820" s="101"/>
      <c r="N1820" s="79"/>
      <c r="O1820" s="102"/>
    </row>
    <row r="1821" spans="1:15" s="20" customFormat="1" ht="15" customHeight="1">
      <c r="A1821" s="46"/>
      <c r="B1821" s="45"/>
      <c r="C1821" s="47"/>
      <c r="D1821" s="46"/>
      <c r="E1821" s="97" t="e">
        <f>+VLOOKUP(D1821,POA!$A$3:$AU$103,7,FALSE)</f>
        <v>#N/A</v>
      </c>
      <c r="F1821" s="97" t="e">
        <f>+VLOOKUP(D1821,POA!$A$3:$AU$103,9,FALSE)</f>
        <v>#N/A</v>
      </c>
      <c r="G1821" s="97" t="e">
        <f>+VLOOKUP(D1821,POA!$A$3:$AU$103,3,FALSE)</f>
        <v>#N/A</v>
      </c>
      <c r="H1821" s="94" t="e">
        <f>+VLOOKUP(D1821,POA!$A$3:$AU$103,12,FALSE)</f>
        <v>#N/A</v>
      </c>
      <c r="I1821" s="98" t="e">
        <f>+VLOOKUP(D1821,POA!$A$3:$AU$103,15,FALSE)</f>
        <v>#N/A</v>
      </c>
      <c r="J1821" s="94" t="e">
        <f>+VLOOKUP(D1821,POA!$A$3:$AU$103,14,FALSE)</f>
        <v>#N/A</v>
      </c>
      <c r="K1821" s="44"/>
      <c r="L1821" s="100"/>
      <c r="M1821" s="101"/>
      <c r="N1821" s="79"/>
      <c r="O1821" s="102"/>
    </row>
    <row r="1822" spans="1:15" s="20" customFormat="1" ht="15" customHeight="1">
      <c r="A1822" s="46"/>
      <c r="B1822" s="45"/>
      <c r="C1822" s="47"/>
      <c r="D1822" s="46"/>
      <c r="E1822" s="97" t="e">
        <f>+VLOOKUP(D1822,POA!$A$3:$AU$103,7,FALSE)</f>
        <v>#N/A</v>
      </c>
      <c r="F1822" s="97" t="e">
        <f>+VLOOKUP(D1822,POA!$A$3:$AU$103,9,FALSE)</f>
        <v>#N/A</v>
      </c>
      <c r="G1822" s="97" t="e">
        <f>+VLOOKUP(D1822,POA!$A$3:$AU$103,3,FALSE)</f>
        <v>#N/A</v>
      </c>
      <c r="H1822" s="94" t="e">
        <f>+VLOOKUP(D1822,POA!$A$3:$AU$103,12,FALSE)</f>
        <v>#N/A</v>
      </c>
      <c r="I1822" s="98" t="e">
        <f>+VLOOKUP(D1822,POA!$A$3:$AU$103,15,FALSE)</f>
        <v>#N/A</v>
      </c>
      <c r="J1822" s="94" t="e">
        <f>+VLOOKUP(D1822,POA!$A$3:$AU$103,14,FALSE)</f>
        <v>#N/A</v>
      </c>
      <c r="K1822" s="44"/>
      <c r="L1822" s="100"/>
      <c r="M1822" s="101"/>
      <c r="N1822" s="79"/>
      <c r="O1822" s="102"/>
    </row>
    <row r="1823" spans="1:15" s="20" customFormat="1" ht="15" customHeight="1">
      <c r="A1823" s="46"/>
      <c r="B1823" s="45"/>
      <c r="C1823" s="47"/>
      <c r="D1823" s="46"/>
      <c r="E1823" s="97" t="e">
        <f>+VLOOKUP(D1823,POA!$A$3:$AU$103,7,FALSE)</f>
        <v>#N/A</v>
      </c>
      <c r="F1823" s="97" t="e">
        <f>+VLOOKUP(D1823,POA!$A$3:$AU$103,9,FALSE)</f>
        <v>#N/A</v>
      </c>
      <c r="G1823" s="97" t="e">
        <f>+VLOOKUP(D1823,POA!$A$3:$AU$103,3,FALSE)</f>
        <v>#N/A</v>
      </c>
      <c r="H1823" s="94" t="e">
        <f>+VLOOKUP(D1823,POA!$A$3:$AU$103,12,FALSE)</f>
        <v>#N/A</v>
      </c>
      <c r="I1823" s="98" t="e">
        <f>+VLOOKUP(D1823,POA!$A$3:$AU$103,15,FALSE)</f>
        <v>#N/A</v>
      </c>
      <c r="J1823" s="94" t="e">
        <f>+VLOOKUP(D1823,POA!$A$3:$AU$103,14,FALSE)</f>
        <v>#N/A</v>
      </c>
      <c r="K1823" s="44"/>
      <c r="L1823" s="100"/>
      <c r="M1823" s="101"/>
      <c r="N1823" s="79"/>
      <c r="O1823" s="102"/>
    </row>
    <row r="1824" spans="1:15" s="20" customFormat="1" ht="15" customHeight="1">
      <c r="A1824" s="46"/>
      <c r="B1824" s="45"/>
      <c r="C1824" s="47"/>
      <c r="D1824" s="46"/>
      <c r="E1824" s="97" t="e">
        <f>+VLOOKUP(D1824,POA!$A$3:$AU$103,7,FALSE)</f>
        <v>#N/A</v>
      </c>
      <c r="F1824" s="97" t="e">
        <f>+VLOOKUP(D1824,POA!$A$3:$AU$103,9,FALSE)</f>
        <v>#N/A</v>
      </c>
      <c r="G1824" s="97" t="e">
        <f>+VLOOKUP(D1824,POA!$A$3:$AU$103,3,FALSE)</f>
        <v>#N/A</v>
      </c>
      <c r="H1824" s="94" t="e">
        <f>+VLOOKUP(D1824,POA!$A$3:$AU$103,12,FALSE)</f>
        <v>#N/A</v>
      </c>
      <c r="I1824" s="98" t="e">
        <f>+VLOOKUP(D1824,POA!$A$3:$AU$103,15,FALSE)</f>
        <v>#N/A</v>
      </c>
      <c r="J1824" s="94" t="e">
        <f>+VLOOKUP(D1824,POA!$A$3:$AU$103,14,FALSE)</f>
        <v>#N/A</v>
      </c>
      <c r="K1824" s="44"/>
      <c r="L1824" s="100"/>
      <c r="M1824" s="101"/>
      <c r="N1824" s="79"/>
      <c r="O1824" s="102"/>
    </row>
    <row r="1825" spans="1:15" s="20" customFormat="1" ht="15" customHeight="1">
      <c r="A1825" s="46"/>
      <c r="B1825" s="45"/>
      <c r="C1825" s="47"/>
      <c r="D1825" s="46"/>
      <c r="E1825" s="97" t="e">
        <f>+VLOOKUP(D1825,POA!$A$3:$AU$103,7,FALSE)</f>
        <v>#N/A</v>
      </c>
      <c r="F1825" s="97" t="e">
        <f>+VLOOKUP(D1825,POA!$A$3:$AU$103,9,FALSE)</f>
        <v>#N/A</v>
      </c>
      <c r="G1825" s="97" t="e">
        <f>+VLOOKUP(D1825,POA!$A$3:$AU$103,3,FALSE)</f>
        <v>#N/A</v>
      </c>
      <c r="H1825" s="94" t="e">
        <f>+VLOOKUP(D1825,POA!$A$3:$AU$103,12,FALSE)</f>
        <v>#N/A</v>
      </c>
      <c r="I1825" s="98" t="e">
        <f>+VLOOKUP(D1825,POA!$A$3:$AU$103,15,FALSE)</f>
        <v>#N/A</v>
      </c>
      <c r="J1825" s="94" t="e">
        <f>+VLOOKUP(D1825,POA!$A$3:$AU$103,14,FALSE)</f>
        <v>#N/A</v>
      </c>
      <c r="K1825" s="44"/>
      <c r="L1825" s="100"/>
      <c r="M1825" s="101"/>
      <c r="N1825" s="79"/>
      <c r="O1825" s="102"/>
    </row>
    <row r="1826" spans="1:15" s="20" customFormat="1" ht="15" customHeight="1">
      <c r="A1826" s="46"/>
      <c r="B1826" s="45"/>
      <c r="C1826" s="47"/>
      <c r="D1826" s="46"/>
      <c r="E1826" s="97" t="e">
        <f>+VLOOKUP(D1826,POA!$A$3:$AU$103,7,FALSE)</f>
        <v>#N/A</v>
      </c>
      <c r="F1826" s="97" t="e">
        <f>+VLOOKUP(D1826,POA!$A$3:$AU$103,9,FALSE)</f>
        <v>#N/A</v>
      </c>
      <c r="G1826" s="97" t="e">
        <f>+VLOOKUP(D1826,POA!$A$3:$AU$103,3,FALSE)</f>
        <v>#N/A</v>
      </c>
      <c r="H1826" s="94" t="e">
        <f>+VLOOKUP(D1826,POA!$A$3:$AU$103,12,FALSE)</f>
        <v>#N/A</v>
      </c>
      <c r="I1826" s="98" t="e">
        <f>+VLOOKUP(D1826,POA!$A$3:$AU$103,15,FALSE)</f>
        <v>#N/A</v>
      </c>
      <c r="J1826" s="94" t="e">
        <f>+VLOOKUP(D1826,POA!$A$3:$AU$103,14,FALSE)</f>
        <v>#N/A</v>
      </c>
      <c r="K1826" s="44"/>
      <c r="L1826" s="100"/>
      <c r="M1826" s="101"/>
      <c r="N1826" s="79"/>
      <c r="O1826" s="102"/>
    </row>
    <row r="1827" spans="1:15" s="20" customFormat="1" ht="15" customHeight="1">
      <c r="A1827" s="46"/>
      <c r="B1827" s="45"/>
      <c r="C1827" s="47"/>
      <c r="D1827" s="46"/>
      <c r="E1827" s="97" t="e">
        <f>+VLOOKUP(D1827,POA!$A$3:$AU$103,7,FALSE)</f>
        <v>#N/A</v>
      </c>
      <c r="F1827" s="97" t="e">
        <f>+VLOOKUP(D1827,POA!$A$3:$AU$103,9,FALSE)</f>
        <v>#N/A</v>
      </c>
      <c r="G1827" s="97" t="e">
        <f>+VLOOKUP(D1827,POA!$A$3:$AU$103,3,FALSE)</f>
        <v>#N/A</v>
      </c>
      <c r="H1827" s="94" t="e">
        <f>+VLOOKUP(D1827,POA!$A$3:$AU$103,12,FALSE)</f>
        <v>#N/A</v>
      </c>
      <c r="I1827" s="98" t="e">
        <f>+VLOOKUP(D1827,POA!$A$3:$AU$103,15,FALSE)</f>
        <v>#N/A</v>
      </c>
      <c r="J1827" s="94" t="e">
        <f>+VLOOKUP(D1827,POA!$A$3:$AU$103,14,FALSE)</f>
        <v>#N/A</v>
      </c>
      <c r="K1827" s="44"/>
      <c r="L1827" s="100"/>
      <c r="M1827" s="101"/>
      <c r="N1827" s="79"/>
      <c r="O1827" s="102"/>
    </row>
    <row r="1828" spans="1:15" s="20" customFormat="1" ht="15" customHeight="1">
      <c r="A1828" s="46"/>
      <c r="B1828" s="45"/>
      <c r="C1828" s="47"/>
      <c r="D1828" s="46"/>
      <c r="E1828" s="97" t="e">
        <f>+VLOOKUP(D1828,POA!$A$3:$AU$103,7,FALSE)</f>
        <v>#N/A</v>
      </c>
      <c r="F1828" s="97" t="e">
        <f>+VLOOKUP(D1828,POA!$A$3:$AU$103,9,FALSE)</f>
        <v>#N/A</v>
      </c>
      <c r="G1828" s="97" t="e">
        <f>+VLOOKUP(D1828,POA!$A$3:$AU$103,3,FALSE)</f>
        <v>#N/A</v>
      </c>
      <c r="H1828" s="94" t="e">
        <f>+VLOOKUP(D1828,POA!$A$3:$AU$103,12,FALSE)</f>
        <v>#N/A</v>
      </c>
      <c r="I1828" s="98" t="e">
        <f>+VLOOKUP(D1828,POA!$A$3:$AU$103,15,FALSE)</f>
        <v>#N/A</v>
      </c>
      <c r="J1828" s="94" t="e">
        <f>+VLOOKUP(D1828,POA!$A$3:$AU$103,14,FALSE)</f>
        <v>#N/A</v>
      </c>
      <c r="K1828" s="44"/>
      <c r="L1828" s="100"/>
      <c r="M1828" s="101"/>
      <c r="N1828" s="79"/>
      <c r="O1828" s="102"/>
    </row>
    <row r="1829" spans="1:15" s="20" customFormat="1" ht="15" customHeight="1">
      <c r="A1829" s="46"/>
      <c r="B1829" s="45"/>
      <c r="C1829" s="47"/>
      <c r="D1829" s="46"/>
      <c r="E1829" s="97" t="e">
        <f>+VLOOKUP(D1829,POA!$A$3:$AU$103,7,FALSE)</f>
        <v>#N/A</v>
      </c>
      <c r="F1829" s="97" t="e">
        <f>+VLOOKUP(D1829,POA!$A$3:$AU$103,9,FALSE)</f>
        <v>#N/A</v>
      </c>
      <c r="G1829" s="97" t="e">
        <f>+VLOOKUP(D1829,POA!$A$3:$AU$103,3,FALSE)</f>
        <v>#N/A</v>
      </c>
      <c r="H1829" s="94" t="e">
        <f>+VLOOKUP(D1829,POA!$A$3:$AU$103,12,FALSE)</f>
        <v>#N/A</v>
      </c>
      <c r="I1829" s="98" t="e">
        <f>+VLOOKUP(D1829,POA!$A$3:$AU$103,15,FALSE)</f>
        <v>#N/A</v>
      </c>
      <c r="J1829" s="94" t="e">
        <f>+VLOOKUP(D1829,POA!$A$3:$AU$103,14,FALSE)</f>
        <v>#N/A</v>
      </c>
      <c r="K1829" s="44"/>
      <c r="L1829" s="100"/>
      <c r="M1829" s="101"/>
      <c r="N1829" s="79"/>
      <c r="O1829" s="102"/>
    </row>
    <row r="1830" spans="1:15" s="20" customFormat="1" ht="15" customHeight="1">
      <c r="A1830" s="46"/>
      <c r="B1830" s="45"/>
      <c r="C1830" s="47"/>
      <c r="D1830" s="46"/>
      <c r="E1830" s="97" t="e">
        <f>+VLOOKUP(D1830,POA!$A$3:$AU$103,7,FALSE)</f>
        <v>#N/A</v>
      </c>
      <c r="F1830" s="97" t="e">
        <f>+VLOOKUP(D1830,POA!$A$3:$AU$103,9,FALSE)</f>
        <v>#N/A</v>
      </c>
      <c r="G1830" s="97" t="e">
        <f>+VLOOKUP(D1830,POA!$A$3:$AU$103,3,FALSE)</f>
        <v>#N/A</v>
      </c>
      <c r="H1830" s="94" t="e">
        <f>+VLOOKUP(D1830,POA!$A$3:$AU$103,12,FALSE)</f>
        <v>#N/A</v>
      </c>
      <c r="I1830" s="98" t="e">
        <f>+VLOOKUP(D1830,POA!$A$3:$AU$103,15,FALSE)</f>
        <v>#N/A</v>
      </c>
      <c r="J1830" s="94" t="e">
        <f>+VLOOKUP(D1830,POA!$A$3:$AU$103,14,FALSE)</f>
        <v>#N/A</v>
      </c>
      <c r="K1830" s="44"/>
      <c r="L1830" s="100"/>
      <c r="M1830" s="101"/>
      <c r="N1830" s="79"/>
      <c r="O1830" s="102"/>
    </row>
    <row r="1831" spans="1:15" s="20" customFormat="1" ht="15" customHeight="1">
      <c r="A1831" s="46"/>
      <c r="B1831" s="45"/>
      <c r="C1831" s="47"/>
      <c r="D1831" s="46"/>
      <c r="E1831" s="97" t="e">
        <f>+VLOOKUP(D1831,POA!$A$3:$AU$103,7,FALSE)</f>
        <v>#N/A</v>
      </c>
      <c r="F1831" s="97" t="e">
        <f>+VLOOKUP(D1831,POA!$A$3:$AU$103,9,FALSE)</f>
        <v>#N/A</v>
      </c>
      <c r="G1831" s="97" t="e">
        <f>+VLOOKUP(D1831,POA!$A$3:$AU$103,3,FALSE)</f>
        <v>#N/A</v>
      </c>
      <c r="H1831" s="94" t="e">
        <f>+VLOOKUP(D1831,POA!$A$3:$AU$103,12,FALSE)</f>
        <v>#N/A</v>
      </c>
      <c r="I1831" s="98" t="e">
        <f>+VLOOKUP(D1831,POA!$A$3:$AU$103,15,FALSE)</f>
        <v>#N/A</v>
      </c>
      <c r="J1831" s="94" t="e">
        <f>+VLOOKUP(D1831,POA!$A$3:$AU$103,14,FALSE)</f>
        <v>#N/A</v>
      </c>
      <c r="K1831" s="44"/>
      <c r="L1831" s="100"/>
      <c r="M1831" s="101"/>
      <c r="N1831" s="79"/>
      <c r="O1831" s="102"/>
    </row>
    <row r="1832" spans="1:15" s="20" customFormat="1" ht="15" customHeight="1">
      <c r="A1832" s="46"/>
      <c r="B1832" s="45"/>
      <c r="C1832" s="47"/>
      <c r="D1832" s="46"/>
      <c r="E1832" s="97" t="e">
        <f>+VLOOKUP(D1832,POA!$A$3:$AU$103,7,FALSE)</f>
        <v>#N/A</v>
      </c>
      <c r="F1832" s="97" t="e">
        <f>+VLOOKUP(D1832,POA!$A$3:$AU$103,9,FALSE)</f>
        <v>#N/A</v>
      </c>
      <c r="G1832" s="97" t="e">
        <f>+VLOOKUP(D1832,POA!$A$3:$AU$103,3,FALSE)</f>
        <v>#N/A</v>
      </c>
      <c r="H1832" s="94" t="e">
        <f>+VLOOKUP(D1832,POA!$A$3:$AU$103,12,FALSE)</f>
        <v>#N/A</v>
      </c>
      <c r="I1832" s="98" t="e">
        <f>+VLOOKUP(D1832,POA!$A$3:$AU$103,15,FALSE)</f>
        <v>#N/A</v>
      </c>
      <c r="J1832" s="94" t="e">
        <f>+VLOOKUP(D1832,POA!$A$3:$AU$103,14,FALSE)</f>
        <v>#N/A</v>
      </c>
      <c r="K1832" s="44"/>
      <c r="L1832" s="100"/>
      <c r="M1832" s="101"/>
      <c r="N1832" s="79"/>
      <c r="O1832" s="102"/>
    </row>
    <row r="1833" spans="1:15" s="20" customFormat="1" ht="15" customHeight="1">
      <c r="A1833" s="46"/>
      <c r="B1833" s="45"/>
      <c r="C1833" s="47"/>
      <c r="D1833" s="46"/>
      <c r="E1833" s="97" t="e">
        <f>+VLOOKUP(D1833,POA!$A$3:$AU$103,7,FALSE)</f>
        <v>#N/A</v>
      </c>
      <c r="F1833" s="97" t="e">
        <f>+VLOOKUP(D1833,POA!$A$3:$AU$103,9,FALSE)</f>
        <v>#N/A</v>
      </c>
      <c r="G1833" s="97" t="e">
        <f>+VLOOKUP(D1833,POA!$A$3:$AU$103,3,FALSE)</f>
        <v>#N/A</v>
      </c>
      <c r="H1833" s="94" t="e">
        <f>+VLOOKUP(D1833,POA!$A$3:$AU$103,12,FALSE)</f>
        <v>#N/A</v>
      </c>
      <c r="I1833" s="98" t="e">
        <f>+VLOOKUP(D1833,POA!$A$3:$AU$103,15,FALSE)</f>
        <v>#N/A</v>
      </c>
      <c r="J1833" s="94" t="e">
        <f>+VLOOKUP(D1833,POA!$A$3:$AU$103,14,FALSE)</f>
        <v>#N/A</v>
      </c>
      <c r="K1833" s="44"/>
      <c r="L1833" s="100"/>
      <c r="M1833" s="101"/>
      <c r="N1833" s="79"/>
      <c r="O1833" s="102"/>
    </row>
    <row r="1834" spans="1:15" s="20" customFormat="1" ht="15" customHeight="1">
      <c r="A1834" s="46"/>
      <c r="B1834" s="45"/>
      <c r="C1834" s="47"/>
      <c r="D1834" s="46"/>
      <c r="E1834" s="97" t="e">
        <f>+VLOOKUP(D1834,POA!$A$3:$AU$103,7,FALSE)</f>
        <v>#N/A</v>
      </c>
      <c r="F1834" s="97" t="e">
        <f>+VLOOKUP(D1834,POA!$A$3:$AU$103,9,FALSE)</f>
        <v>#N/A</v>
      </c>
      <c r="G1834" s="97" t="e">
        <f>+VLOOKUP(D1834,POA!$A$3:$AU$103,3,FALSE)</f>
        <v>#N/A</v>
      </c>
      <c r="H1834" s="94" t="e">
        <f>+VLOOKUP(D1834,POA!$A$3:$AU$103,12,FALSE)</f>
        <v>#N/A</v>
      </c>
      <c r="I1834" s="98" t="e">
        <f>+VLOOKUP(D1834,POA!$A$3:$AU$103,15,FALSE)</f>
        <v>#N/A</v>
      </c>
      <c r="J1834" s="94" t="e">
        <f>+VLOOKUP(D1834,POA!$A$3:$AU$103,14,FALSE)</f>
        <v>#N/A</v>
      </c>
      <c r="K1834" s="44"/>
      <c r="L1834" s="100"/>
      <c r="M1834" s="101"/>
      <c r="N1834" s="79"/>
      <c r="O1834" s="102"/>
    </row>
    <row r="1835" spans="1:15" s="20" customFormat="1" ht="15" customHeight="1">
      <c r="A1835" s="46"/>
      <c r="B1835" s="45"/>
      <c r="C1835" s="47"/>
      <c r="D1835" s="46"/>
      <c r="E1835" s="97" t="e">
        <f>+VLOOKUP(D1835,POA!$A$3:$AU$103,7,FALSE)</f>
        <v>#N/A</v>
      </c>
      <c r="F1835" s="97" t="e">
        <f>+VLOOKUP(D1835,POA!$A$3:$AU$103,9,FALSE)</f>
        <v>#N/A</v>
      </c>
      <c r="G1835" s="97" t="e">
        <f>+VLOOKUP(D1835,POA!$A$3:$AU$103,3,FALSE)</f>
        <v>#N/A</v>
      </c>
      <c r="H1835" s="94" t="e">
        <f>+VLOOKUP(D1835,POA!$A$3:$AU$103,12,FALSE)</f>
        <v>#N/A</v>
      </c>
      <c r="I1835" s="98" t="e">
        <f>+VLOOKUP(D1835,POA!$A$3:$AU$103,15,FALSE)</f>
        <v>#N/A</v>
      </c>
      <c r="J1835" s="94" t="e">
        <f>+VLOOKUP(D1835,POA!$A$3:$AU$103,14,FALSE)</f>
        <v>#N/A</v>
      </c>
      <c r="K1835" s="44"/>
      <c r="L1835" s="100"/>
      <c r="M1835" s="101"/>
      <c r="N1835" s="79"/>
      <c r="O1835" s="102"/>
    </row>
    <row r="1836" spans="1:15" s="20" customFormat="1" ht="15" customHeight="1">
      <c r="A1836" s="46"/>
      <c r="B1836" s="45"/>
      <c r="C1836" s="47"/>
      <c r="D1836" s="46"/>
      <c r="E1836" s="97" t="e">
        <f>+VLOOKUP(D1836,POA!$A$3:$AU$103,7,FALSE)</f>
        <v>#N/A</v>
      </c>
      <c r="F1836" s="97" t="e">
        <f>+VLOOKUP(D1836,POA!$A$3:$AU$103,9,FALSE)</f>
        <v>#N/A</v>
      </c>
      <c r="G1836" s="97" t="e">
        <f>+VLOOKUP(D1836,POA!$A$3:$AU$103,3,FALSE)</f>
        <v>#N/A</v>
      </c>
      <c r="H1836" s="94" t="e">
        <f>+VLOOKUP(D1836,POA!$A$3:$AU$103,12,FALSE)</f>
        <v>#N/A</v>
      </c>
      <c r="I1836" s="98" t="e">
        <f>+VLOOKUP(D1836,POA!$A$3:$AU$103,15,FALSE)</f>
        <v>#N/A</v>
      </c>
      <c r="J1836" s="94" t="e">
        <f>+VLOOKUP(D1836,POA!$A$3:$AU$103,14,FALSE)</f>
        <v>#N/A</v>
      </c>
      <c r="K1836" s="44"/>
      <c r="L1836" s="100"/>
      <c r="M1836" s="101"/>
      <c r="N1836" s="79"/>
      <c r="O1836" s="102"/>
    </row>
    <row r="1837" spans="1:15" s="20" customFormat="1" ht="15" customHeight="1">
      <c r="A1837" s="46"/>
      <c r="B1837" s="45"/>
      <c r="C1837" s="47"/>
      <c r="D1837" s="46"/>
      <c r="E1837" s="97" t="e">
        <f>+VLOOKUP(D1837,POA!$A$3:$AU$103,7,FALSE)</f>
        <v>#N/A</v>
      </c>
      <c r="F1837" s="97" t="e">
        <f>+VLOOKUP(D1837,POA!$A$3:$AU$103,9,FALSE)</f>
        <v>#N/A</v>
      </c>
      <c r="G1837" s="97" t="e">
        <f>+VLOOKUP(D1837,POA!$A$3:$AU$103,3,FALSE)</f>
        <v>#N/A</v>
      </c>
      <c r="H1837" s="94" t="e">
        <f>+VLOOKUP(D1837,POA!$A$3:$AU$103,12,FALSE)</f>
        <v>#N/A</v>
      </c>
      <c r="I1837" s="98" t="e">
        <f>+VLOOKUP(D1837,POA!$A$3:$AU$103,15,FALSE)</f>
        <v>#N/A</v>
      </c>
      <c r="J1837" s="94" t="e">
        <f>+VLOOKUP(D1837,POA!$A$3:$AU$103,14,FALSE)</f>
        <v>#N/A</v>
      </c>
      <c r="K1837" s="44"/>
      <c r="L1837" s="100"/>
      <c r="M1837" s="101"/>
      <c r="N1837" s="79"/>
      <c r="O1837" s="102"/>
    </row>
    <row r="1838" spans="1:15" s="20" customFormat="1" ht="15" customHeight="1">
      <c r="A1838" s="46"/>
      <c r="B1838" s="45"/>
      <c r="C1838" s="47"/>
      <c r="D1838" s="46"/>
      <c r="E1838" s="97" t="e">
        <f>+VLOOKUP(D1838,POA!$A$3:$AU$103,7,FALSE)</f>
        <v>#N/A</v>
      </c>
      <c r="F1838" s="97" t="e">
        <f>+VLOOKUP(D1838,POA!$A$3:$AU$103,9,FALSE)</f>
        <v>#N/A</v>
      </c>
      <c r="G1838" s="97" t="e">
        <f>+VLOOKUP(D1838,POA!$A$3:$AU$103,3,FALSE)</f>
        <v>#N/A</v>
      </c>
      <c r="H1838" s="94" t="e">
        <f>+VLOOKUP(D1838,POA!$A$3:$AU$103,12,FALSE)</f>
        <v>#N/A</v>
      </c>
      <c r="I1838" s="98" t="e">
        <f>+VLOOKUP(D1838,POA!$A$3:$AU$103,15,FALSE)</f>
        <v>#N/A</v>
      </c>
      <c r="J1838" s="94" t="e">
        <f>+VLOOKUP(D1838,POA!$A$3:$AU$103,14,FALSE)</f>
        <v>#N/A</v>
      </c>
      <c r="K1838" s="44"/>
      <c r="L1838" s="100"/>
      <c r="M1838" s="101"/>
      <c r="N1838" s="79"/>
      <c r="O1838" s="102"/>
    </row>
    <row r="1839" spans="1:15" s="20" customFormat="1" ht="15" customHeight="1">
      <c r="A1839" s="46"/>
      <c r="B1839" s="45"/>
      <c r="C1839" s="47"/>
      <c r="D1839" s="46"/>
      <c r="E1839" s="97" t="e">
        <f>+VLOOKUP(D1839,POA!$A$3:$AU$103,7,FALSE)</f>
        <v>#N/A</v>
      </c>
      <c r="F1839" s="97" t="e">
        <f>+VLOOKUP(D1839,POA!$A$3:$AU$103,9,FALSE)</f>
        <v>#N/A</v>
      </c>
      <c r="G1839" s="97" t="e">
        <f>+VLOOKUP(D1839,POA!$A$3:$AU$103,3,FALSE)</f>
        <v>#N/A</v>
      </c>
      <c r="H1839" s="94" t="e">
        <f>+VLOOKUP(D1839,POA!$A$3:$AU$103,12,FALSE)</f>
        <v>#N/A</v>
      </c>
      <c r="I1839" s="98" t="e">
        <f>+VLOOKUP(D1839,POA!$A$3:$AU$103,15,FALSE)</f>
        <v>#N/A</v>
      </c>
      <c r="J1839" s="94" t="e">
        <f>+VLOOKUP(D1839,POA!$A$3:$AU$103,14,FALSE)</f>
        <v>#N/A</v>
      </c>
      <c r="K1839" s="44"/>
      <c r="L1839" s="100"/>
      <c r="M1839" s="101"/>
      <c r="N1839" s="79"/>
      <c r="O1839" s="102"/>
    </row>
    <row r="1840" spans="1:15" s="20" customFormat="1" ht="15" customHeight="1">
      <c r="A1840" s="46"/>
      <c r="B1840" s="45"/>
      <c r="C1840" s="47"/>
      <c r="D1840" s="46"/>
      <c r="E1840" s="97" t="e">
        <f>+VLOOKUP(D1840,POA!$A$3:$AU$103,7,FALSE)</f>
        <v>#N/A</v>
      </c>
      <c r="F1840" s="97" t="e">
        <f>+VLOOKUP(D1840,POA!$A$3:$AU$103,9,FALSE)</f>
        <v>#N/A</v>
      </c>
      <c r="G1840" s="97" t="e">
        <f>+VLOOKUP(D1840,POA!$A$3:$AU$103,3,FALSE)</f>
        <v>#N/A</v>
      </c>
      <c r="H1840" s="94" t="e">
        <f>+VLOOKUP(D1840,POA!$A$3:$AU$103,12,FALSE)</f>
        <v>#N/A</v>
      </c>
      <c r="I1840" s="98" t="e">
        <f>+VLOOKUP(D1840,POA!$A$3:$AU$103,15,FALSE)</f>
        <v>#N/A</v>
      </c>
      <c r="J1840" s="94" t="e">
        <f>+VLOOKUP(D1840,POA!$A$3:$AU$103,14,FALSE)</f>
        <v>#N/A</v>
      </c>
      <c r="K1840" s="44"/>
      <c r="L1840" s="100"/>
      <c r="M1840" s="101"/>
      <c r="N1840" s="79"/>
      <c r="O1840" s="102"/>
    </row>
    <row r="1841" spans="1:15" s="20" customFormat="1" ht="15" customHeight="1">
      <c r="A1841" s="46"/>
      <c r="B1841" s="45"/>
      <c r="C1841" s="47"/>
      <c r="D1841" s="46"/>
      <c r="E1841" s="97" t="e">
        <f>+VLOOKUP(D1841,POA!$A$3:$AU$103,7,FALSE)</f>
        <v>#N/A</v>
      </c>
      <c r="F1841" s="97" t="e">
        <f>+VLOOKUP(D1841,POA!$A$3:$AU$103,9,FALSE)</f>
        <v>#N/A</v>
      </c>
      <c r="G1841" s="97" t="e">
        <f>+VLOOKUP(D1841,POA!$A$3:$AU$103,3,FALSE)</f>
        <v>#N/A</v>
      </c>
      <c r="H1841" s="94" t="e">
        <f>+VLOOKUP(D1841,POA!$A$3:$AU$103,12,FALSE)</f>
        <v>#N/A</v>
      </c>
      <c r="I1841" s="98" t="e">
        <f>+VLOOKUP(D1841,POA!$A$3:$AU$103,15,FALSE)</f>
        <v>#N/A</v>
      </c>
      <c r="J1841" s="94" t="e">
        <f>+VLOOKUP(D1841,POA!$A$3:$AU$103,14,FALSE)</f>
        <v>#N/A</v>
      </c>
      <c r="K1841" s="44"/>
      <c r="L1841" s="100"/>
      <c r="M1841" s="101"/>
      <c r="N1841" s="79"/>
      <c r="O1841" s="102"/>
    </row>
    <row r="1842" spans="1:15" s="20" customFormat="1" ht="15" customHeight="1">
      <c r="A1842" s="46"/>
      <c r="B1842" s="45"/>
      <c r="C1842" s="47"/>
      <c r="D1842" s="46"/>
      <c r="E1842" s="97" t="e">
        <f>+VLOOKUP(D1842,POA!$A$3:$AU$103,7,FALSE)</f>
        <v>#N/A</v>
      </c>
      <c r="F1842" s="97" t="e">
        <f>+VLOOKUP(D1842,POA!$A$3:$AU$103,9,FALSE)</f>
        <v>#N/A</v>
      </c>
      <c r="G1842" s="97" t="e">
        <f>+VLOOKUP(D1842,POA!$A$3:$AU$103,3,FALSE)</f>
        <v>#N/A</v>
      </c>
      <c r="H1842" s="94" t="e">
        <f>+VLOOKUP(D1842,POA!$A$3:$AU$103,12,FALSE)</f>
        <v>#N/A</v>
      </c>
      <c r="I1842" s="98" t="e">
        <f>+VLOOKUP(D1842,POA!$A$3:$AU$103,15,FALSE)</f>
        <v>#N/A</v>
      </c>
      <c r="J1842" s="94" t="e">
        <f>+VLOOKUP(D1842,POA!$A$3:$AU$103,14,FALSE)</f>
        <v>#N/A</v>
      </c>
      <c r="K1842" s="44"/>
      <c r="L1842" s="100"/>
      <c r="M1842" s="101"/>
      <c r="N1842" s="79"/>
      <c r="O1842" s="102"/>
    </row>
    <row r="1843" spans="1:15" s="20" customFormat="1" ht="15" customHeight="1">
      <c r="A1843" s="46"/>
      <c r="B1843" s="45"/>
      <c r="C1843" s="47"/>
      <c r="D1843" s="46"/>
      <c r="E1843" s="97" t="e">
        <f>+VLOOKUP(D1843,POA!$A$3:$AU$103,7,FALSE)</f>
        <v>#N/A</v>
      </c>
      <c r="F1843" s="97" t="e">
        <f>+VLOOKUP(D1843,POA!$A$3:$AU$103,9,FALSE)</f>
        <v>#N/A</v>
      </c>
      <c r="G1843" s="97" t="e">
        <f>+VLOOKUP(D1843,POA!$A$3:$AU$103,3,FALSE)</f>
        <v>#N/A</v>
      </c>
      <c r="H1843" s="94" t="e">
        <f>+VLOOKUP(D1843,POA!$A$3:$AU$103,12,FALSE)</f>
        <v>#N/A</v>
      </c>
      <c r="I1843" s="98" t="e">
        <f>+VLOOKUP(D1843,POA!$A$3:$AU$103,15,FALSE)</f>
        <v>#N/A</v>
      </c>
      <c r="J1843" s="94" t="e">
        <f>+VLOOKUP(D1843,POA!$A$3:$AU$103,14,FALSE)</f>
        <v>#N/A</v>
      </c>
      <c r="K1843" s="44"/>
      <c r="L1843" s="100"/>
      <c r="M1843" s="101"/>
      <c r="N1843" s="79"/>
      <c r="O1843" s="102"/>
    </row>
    <row r="1844" spans="1:15" s="20" customFormat="1" ht="15" customHeight="1">
      <c r="A1844" s="46"/>
      <c r="B1844" s="45"/>
      <c r="C1844" s="47"/>
      <c r="D1844" s="46"/>
      <c r="E1844" s="97" t="e">
        <f>+VLOOKUP(D1844,POA!$A$3:$AU$103,7,FALSE)</f>
        <v>#N/A</v>
      </c>
      <c r="F1844" s="97" t="e">
        <f>+VLOOKUP(D1844,POA!$A$3:$AU$103,9,FALSE)</f>
        <v>#N/A</v>
      </c>
      <c r="G1844" s="97" t="e">
        <f>+VLOOKUP(D1844,POA!$A$3:$AU$103,3,FALSE)</f>
        <v>#N/A</v>
      </c>
      <c r="H1844" s="94" t="e">
        <f>+VLOOKUP(D1844,POA!$A$3:$AU$103,12,FALSE)</f>
        <v>#N/A</v>
      </c>
      <c r="I1844" s="98" t="e">
        <f>+VLOOKUP(D1844,POA!$A$3:$AU$103,15,FALSE)</f>
        <v>#N/A</v>
      </c>
      <c r="J1844" s="94" t="e">
        <f>+VLOOKUP(D1844,POA!$A$3:$AU$103,14,FALSE)</f>
        <v>#N/A</v>
      </c>
      <c r="K1844" s="44"/>
      <c r="L1844" s="100"/>
      <c r="M1844" s="101"/>
      <c r="N1844" s="79"/>
      <c r="O1844" s="102"/>
    </row>
    <row r="1845" spans="1:15" s="20" customFormat="1" ht="15" customHeight="1">
      <c r="A1845" s="46"/>
      <c r="B1845" s="45"/>
      <c r="C1845" s="47"/>
      <c r="D1845" s="46"/>
      <c r="E1845" s="97" t="e">
        <f>+VLOOKUP(D1845,POA!$A$3:$AU$103,7,FALSE)</f>
        <v>#N/A</v>
      </c>
      <c r="F1845" s="97" t="e">
        <f>+VLOOKUP(D1845,POA!$A$3:$AU$103,9,FALSE)</f>
        <v>#N/A</v>
      </c>
      <c r="G1845" s="97" t="e">
        <f>+VLOOKUP(D1845,POA!$A$3:$AU$103,3,FALSE)</f>
        <v>#N/A</v>
      </c>
      <c r="H1845" s="94" t="e">
        <f>+VLOOKUP(D1845,POA!$A$3:$AU$103,12,FALSE)</f>
        <v>#N/A</v>
      </c>
      <c r="I1845" s="98" t="e">
        <f>+VLOOKUP(D1845,POA!$A$3:$AU$103,15,FALSE)</f>
        <v>#N/A</v>
      </c>
      <c r="J1845" s="94" t="e">
        <f>+VLOOKUP(D1845,POA!$A$3:$AU$103,14,FALSE)</f>
        <v>#N/A</v>
      </c>
      <c r="K1845" s="44"/>
      <c r="L1845" s="100"/>
      <c r="M1845" s="101"/>
      <c r="N1845" s="79"/>
      <c r="O1845" s="102"/>
    </row>
    <row r="1846" spans="1:15" s="20" customFormat="1" ht="15" customHeight="1">
      <c r="A1846" s="46"/>
      <c r="B1846" s="45"/>
      <c r="C1846" s="47"/>
      <c r="D1846" s="46"/>
      <c r="E1846" s="97" t="e">
        <f>+VLOOKUP(D1846,POA!$A$3:$AU$103,7,FALSE)</f>
        <v>#N/A</v>
      </c>
      <c r="F1846" s="97" t="e">
        <f>+VLOOKUP(D1846,POA!$A$3:$AU$103,9,FALSE)</f>
        <v>#N/A</v>
      </c>
      <c r="G1846" s="97" t="e">
        <f>+VLOOKUP(D1846,POA!$A$3:$AU$103,3,FALSE)</f>
        <v>#N/A</v>
      </c>
      <c r="H1846" s="94" t="e">
        <f>+VLOOKUP(D1846,POA!$A$3:$AU$103,12,FALSE)</f>
        <v>#N/A</v>
      </c>
      <c r="I1846" s="98" t="e">
        <f>+VLOOKUP(D1846,POA!$A$3:$AU$103,15,FALSE)</f>
        <v>#N/A</v>
      </c>
      <c r="J1846" s="94" t="e">
        <f>+VLOOKUP(D1846,POA!$A$3:$AU$103,14,FALSE)</f>
        <v>#N/A</v>
      </c>
      <c r="K1846" s="44"/>
      <c r="L1846" s="100"/>
      <c r="M1846" s="101"/>
      <c r="N1846" s="79"/>
      <c r="O1846" s="102"/>
    </row>
    <row r="1847" spans="1:15" s="20" customFormat="1" ht="15" customHeight="1">
      <c r="A1847" s="46"/>
      <c r="B1847" s="45"/>
      <c r="C1847" s="47"/>
      <c r="D1847" s="46"/>
      <c r="E1847" s="97" t="e">
        <f>+VLOOKUP(D1847,POA!$A$3:$AU$103,7,FALSE)</f>
        <v>#N/A</v>
      </c>
      <c r="F1847" s="97" t="e">
        <f>+VLOOKUP(D1847,POA!$A$3:$AU$103,9,FALSE)</f>
        <v>#N/A</v>
      </c>
      <c r="G1847" s="97" t="e">
        <f>+VLOOKUP(D1847,POA!$A$3:$AU$103,3,FALSE)</f>
        <v>#N/A</v>
      </c>
      <c r="H1847" s="94" t="e">
        <f>+VLOOKUP(D1847,POA!$A$3:$AU$103,12,FALSE)</f>
        <v>#N/A</v>
      </c>
      <c r="I1847" s="98" t="e">
        <f>+VLOOKUP(D1847,POA!$A$3:$AU$103,15,FALSE)</f>
        <v>#N/A</v>
      </c>
      <c r="J1847" s="94" t="e">
        <f>+VLOOKUP(D1847,POA!$A$3:$AU$103,14,FALSE)</f>
        <v>#N/A</v>
      </c>
      <c r="K1847" s="44"/>
      <c r="L1847" s="100"/>
      <c r="M1847" s="101"/>
      <c r="N1847" s="79"/>
      <c r="O1847" s="102"/>
    </row>
    <row r="1848" spans="1:15" s="20" customFormat="1" ht="15" customHeight="1">
      <c r="A1848" s="46"/>
      <c r="B1848" s="45"/>
      <c r="C1848" s="47"/>
      <c r="D1848" s="46"/>
      <c r="E1848" s="97" t="e">
        <f>+VLOOKUP(D1848,POA!$A$3:$AU$103,7,FALSE)</f>
        <v>#N/A</v>
      </c>
      <c r="F1848" s="97" t="e">
        <f>+VLOOKUP(D1848,POA!$A$3:$AU$103,9,FALSE)</f>
        <v>#N/A</v>
      </c>
      <c r="G1848" s="97" t="e">
        <f>+VLOOKUP(D1848,POA!$A$3:$AU$103,3,FALSE)</f>
        <v>#N/A</v>
      </c>
      <c r="H1848" s="94" t="e">
        <f>+VLOOKUP(D1848,POA!$A$3:$AU$103,12,FALSE)</f>
        <v>#N/A</v>
      </c>
      <c r="I1848" s="98" t="e">
        <f>+VLOOKUP(D1848,POA!$A$3:$AU$103,15,FALSE)</f>
        <v>#N/A</v>
      </c>
      <c r="J1848" s="94" t="e">
        <f>+VLOOKUP(D1848,POA!$A$3:$AU$103,14,FALSE)</f>
        <v>#N/A</v>
      </c>
      <c r="K1848" s="44"/>
      <c r="L1848" s="100"/>
      <c r="M1848" s="101"/>
      <c r="N1848" s="79"/>
      <c r="O1848" s="102"/>
    </row>
    <row r="1849" spans="1:15" s="20" customFormat="1" ht="15" customHeight="1">
      <c r="A1849" s="46"/>
      <c r="B1849" s="45"/>
      <c r="C1849" s="47"/>
      <c r="D1849" s="46"/>
      <c r="E1849" s="97" t="e">
        <f>+VLOOKUP(D1849,POA!$A$3:$AU$103,7,FALSE)</f>
        <v>#N/A</v>
      </c>
      <c r="F1849" s="97" t="e">
        <f>+VLOOKUP(D1849,POA!$A$3:$AU$103,9,FALSE)</f>
        <v>#N/A</v>
      </c>
      <c r="G1849" s="97" t="e">
        <f>+VLOOKUP(D1849,POA!$A$3:$AU$103,3,FALSE)</f>
        <v>#N/A</v>
      </c>
      <c r="H1849" s="94" t="e">
        <f>+VLOOKUP(D1849,POA!$A$3:$AU$103,12,FALSE)</f>
        <v>#N/A</v>
      </c>
      <c r="I1849" s="98" t="e">
        <f>+VLOOKUP(D1849,POA!$A$3:$AU$103,15,FALSE)</f>
        <v>#N/A</v>
      </c>
      <c r="J1849" s="94" t="e">
        <f>+VLOOKUP(D1849,POA!$A$3:$AU$103,14,FALSE)</f>
        <v>#N/A</v>
      </c>
      <c r="K1849" s="44"/>
      <c r="L1849" s="100"/>
      <c r="M1849" s="101"/>
      <c r="N1849" s="79"/>
      <c r="O1849" s="102"/>
    </row>
    <row r="1850" spans="1:15" s="20" customFormat="1" ht="15" customHeight="1">
      <c r="A1850" s="46"/>
      <c r="B1850" s="45"/>
      <c r="C1850" s="47"/>
      <c r="D1850" s="46"/>
      <c r="E1850" s="97" t="e">
        <f>+VLOOKUP(D1850,POA!$A$3:$AU$103,7,FALSE)</f>
        <v>#N/A</v>
      </c>
      <c r="F1850" s="97" t="e">
        <f>+VLOOKUP(D1850,POA!$A$3:$AU$103,9,FALSE)</f>
        <v>#N/A</v>
      </c>
      <c r="G1850" s="97" t="e">
        <f>+VLOOKUP(D1850,POA!$A$3:$AU$103,3,FALSE)</f>
        <v>#N/A</v>
      </c>
      <c r="H1850" s="94" t="e">
        <f>+VLOOKUP(D1850,POA!$A$3:$AU$103,12,FALSE)</f>
        <v>#N/A</v>
      </c>
      <c r="I1850" s="98" t="e">
        <f>+VLOOKUP(D1850,POA!$A$3:$AU$103,15,FALSE)</f>
        <v>#N/A</v>
      </c>
      <c r="J1850" s="94" t="e">
        <f>+VLOOKUP(D1850,POA!$A$3:$AU$103,14,FALSE)</f>
        <v>#N/A</v>
      </c>
      <c r="K1850" s="44"/>
      <c r="L1850" s="100"/>
      <c r="M1850" s="101"/>
      <c r="N1850" s="79"/>
      <c r="O1850" s="102"/>
    </row>
    <row r="1851" spans="1:15" s="20" customFormat="1" ht="15" customHeight="1">
      <c r="A1851" s="46"/>
      <c r="B1851" s="45"/>
      <c r="C1851" s="47"/>
      <c r="D1851" s="46"/>
      <c r="E1851" s="97" t="e">
        <f>+VLOOKUP(D1851,POA!$A$3:$AU$103,7,FALSE)</f>
        <v>#N/A</v>
      </c>
      <c r="F1851" s="97" t="e">
        <f>+VLOOKUP(D1851,POA!$A$3:$AU$103,9,FALSE)</f>
        <v>#N/A</v>
      </c>
      <c r="G1851" s="97" t="e">
        <f>+VLOOKUP(D1851,POA!$A$3:$AU$103,3,FALSE)</f>
        <v>#N/A</v>
      </c>
      <c r="H1851" s="94" t="e">
        <f>+VLOOKUP(D1851,POA!$A$3:$AU$103,12,FALSE)</f>
        <v>#N/A</v>
      </c>
      <c r="I1851" s="98" t="e">
        <f>+VLOOKUP(D1851,POA!$A$3:$AU$103,15,FALSE)</f>
        <v>#N/A</v>
      </c>
      <c r="J1851" s="94" t="e">
        <f>+VLOOKUP(D1851,POA!$A$3:$AU$103,14,FALSE)</f>
        <v>#N/A</v>
      </c>
      <c r="K1851" s="44"/>
      <c r="L1851" s="100"/>
      <c r="M1851" s="101"/>
      <c r="N1851" s="79"/>
      <c r="O1851" s="102"/>
    </row>
    <row r="1852" spans="1:15" s="20" customFormat="1" ht="15" customHeight="1">
      <c r="A1852" s="46"/>
      <c r="B1852" s="45"/>
      <c r="C1852" s="47"/>
      <c r="D1852" s="46"/>
      <c r="E1852" s="97" t="e">
        <f>+VLOOKUP(D1852,POA!$A$3:$AU$103,7,FALSE)</f>
        <v>#N/A</v>
      </c>
      <c r="F1852" s="97" t="e">
        <f>+VLOOKUP(D1852,POA!$A$3:$AU$103,9,FALSE)</f>
        <v>#N/A</v>
      </c>
      <c r="G1852" s="97" t="e">
        <f>+VLOOKUP(D1852,POA!$A$3:$AU$103,3,FALSE)</f>
        <v>#N/A</v>
      </c>
      <c r="H1852" s="94" t="e">
        <f>+VLOOKUP(D1852,POA!$A$3:$AU$103,12,FALSE)</f>
        <v>#N/A</v>
      </c>
      <c r="I1852" s="98" t="e">
        <f>+VLOOKUP(D1852,POA!$A$3:$AU$103,15,FALSE)</f>
        <v>#N/A</v>
      </c>
      <c r="J1852" s="94" t="e">
        <f>+VLOOKUP(D1852,POA!$A$3:$AU$103,14,FALSE)</f>
        <v>#N/A</v>
      </c>
      <c r="K1852" s="44"/>
      <c r="L1852" s="100"/>
      <c r="M1852" s="101"/>
      <c r="N1852" s="79"/>
      <c r="O1852" s="102"/>
    </row>
    <row r="1853" spans="1:15" s="20" customFormat="1" ht="15" customHeight="1">
      <c r="A1853" s="46"/>
      <c r="B1853" s="45"/>
      <c r="C1853" s="47"/>
      <c r="D1853" s="46"/>
      <c r="E1853" s="97" t="e">
        <f>+VLOOKUP(D1853,POA!$A$3:$AU$103,7,FALSE)</f>
        <v>#N/A</v>
      </c>
      <c r="F1853" s="97" t="e">
        <f>+VLOOKUP(D1853,POA!$A$3:$AU$103,9,FALSE)</f>
        <v>#N/A</v>
      </c>
      <c r="G1853" s="97" t="e">
        <f>+VLOOKUP(D1853,POA!$A$3:$AU$103,3,FALSE)</f>
        <v>#N/A</v>
      </c>
      <c r="H1853" s="94" t="e">
        <f>+VLOOKUP(D1853,POA!$A$3:$AU$103,12,FALSE)</f>
        <v>#N/A</v>
      </c>
      <c r="I1853" s="98" t="e">
        <f>+VLOOKUP(D1853,POA!$A$3:$AU$103,15,FALSE)</f>
        <v>#N/A</v>
      </c>
      <c r="J1853" s="94" t="e">
        <f>+VLOOKUP(D1853,POA!$A$3:$AU$103,14,FALSE)</f>
        <v>#N/A</v>
      </c>
      <c r="K1853" s="44"/>
      <c r="L1853" s="100"/>
      <c r="M1853" s="101"/>
      <c r="N1853" s="79"/>
      <c r="O1853" s="102"/>
    </row>
    <row r="1854" spans="1:15" s="20" customFormat="1" ht="15" customHeight="1">
      <c r="A1854" s="46"/>
      <c r="B1854" s="45"/>
      <c r="C1854" s="47"/>
      <c r="D1854" s="46"/>
      <c r="E1854" s="97" t="e">
        <f>+VLOOKUP(D1854,POA!$A$3:$AU$103,7,FALSE)</f>
        <v>#N/A</v>
      </c>
      <c r="F1854" s="97" t="e">
        <f>+VLOOKUP(D1854,POA!$A$3:$AU$103,9,FALSE)</f>
        <v>#N/A</v>
      </c>
      <c r="G1854" s="97" t="e">
        <f>+VLOOKUP(D1854,POA!$A$3:$AU$103,3,FALSE)</f>
        <v>#N/A</v>
      </c>
      <c r="H1854" s="94" t="e">
        <f>+VLOOKUP(D1854,POA!$A$3:$AU$103,12,FALSE)</f>
        <v>#N/A</v>
      </c>
      <c r="I1854" s="98" t="e">
        <f>+VLOOKUP(D1854,POA!$A$3:$AU$103,15,FALSE)</f>
        <v>#N/A</v>
      </c>
      <c r="J1854" s="94" t="e">
        <f>+VLOOKUP(D1854,POA!$A$3:$AU$103,14,FALSE)</f>
        <v>#N/A</v>
      </c>
      <c r="K1854" s="44"/>
      <c r="L1854" s="100"/>
      <c r="M1854" s="101"/>
      <c r="N1854" s="79"/>
      <c r="O1854" s="102"/>
    </row>
    <row r="1855" spans="1:15" s="20" customFormat="1" ht="15" customHeight="1">
      <c r="A1855" s="46"/>
      <c r="B1855" s="45"/>
      <c r="C1855" s="47"/>
      <c r="D1855" s="46"/>
      <c r="E1855" s="97" t="e">
        <f>+VLOOKUP(D1855,POA!$A$3:$AU$103,7,FALSE)</f>
        <v>#N/A</v>
      </c>
      <c r="F1855" s="97" t="e">
        <f>+VLOOKUP(D1855,POA!$A$3:$AU$103,9,FALSE)</f>
        <v>#N/A</v>
      </c>
      <c r="G1855" s="97" t="e">
        <f>+VLOOKUP(D1855,POA!$A$3:$AU$103,3,FALSE)</f>
        <v>#N/A</v>
      </c>
      <c r="H1855" s="94" t="e">
        <f>+VLOOKUP(D1855,POA!$A$3:$AU$103,12,FALSE)</f>
        <v>#N/A</v>
      </c>
      <c r="I1855" s="98" t="e">
        <f>+VLOOKUP(D1855,POA!$A$3:$AU$103,15,FALSE)</f>
        <v>#N/A</v>
      </c>
      <c r="J1855" s="94" t="e">
        <f>+VLOOKUP(D1855,POA!$A$3:$AU$103,14,FALSE)</f>
        <v>#N/A</v>
      </c>
      <c r="K1855" s="44"/>
      <c r="L1855" s="100"/>
      <c r="M1855" s="101"/>
      <c r="N1855" s="79"/>
      <c r="O1855" s="102"/>
    </row>
    <row r="1856" spans="1:15" s="20" customFormat="1" ht="15" customHeight="1">
      <c r="A1856" s="46"/>
      <c r="B1856" s="45"/>
      <c r="C1856" s="47"/>
      <c r="D1856" s="46"/>
      <c r="E1856" s="97" t="e">
        <f>+VLOOKUP(D1856,POA!$A$3:$AU$103,7,FALSE)</f>
        <v>#N/A</v>
      </c>
      <c r="F1856" s="97" t="e">
        <f>+VLOOKUP(D1856,POA!$A$3:$AU$103,9,FALSE)</f>
        <v>#N/A</v>
      </c>
      <c r="G1856" s="97" t="e">
        <f>+VLOOKUP(D1856,POA!$A$3:$AU$103,3,FALSE)</f>
        <v>#N/A</v>
      </c>
      <c r="H1856" s="94" t="e">
        <f>+VLOOKUP(D1856,POA!$A$3:$AU$103,12,FALSE)</f>
        <v>#N/A</v>
      </c>
      <c r="I1856" s="98" t="e">
        <f>+VLOOKUP(D1856,POA!$A$3:$AU$103,15,FALSE)</f>
        <v>#N/A</v>
      </c>
      <c r="J1856" s="94" t="e">
        <f>+VLOOKUP(D1856,POA!$A$3:$AU$103,14,FALSE)</f>
        <v>#N/A</v>
      </c>
      <c r="K1856" s="44"/>
      <c r="L1856" s="100"/>
      <c r="M1856" s="101"/>
      <c r="N1856" s="79"/>
      <c r="O1856" s="102"/>
    </row>
    <row r="1857" spans="1:15" s="20" customFormat="1" ht="15" customHeight="1">
      <c r="A1857" s="46"/>
      <c r="B1857" s="45"/>
      <c r="C1857" s="47"/>
      <c r="D1857" s="46"/>
      <c r="E1857" s="97" t="e">
        <f>+VLOOKUP(D1857,POA!$A$3:$AU$103,7,FALSE)</f>
        <v>#N/A</v>
      </c>
      <c r="F1857" s="97" t="e">
        <f>+VLOOKUP(D1857,POA!$A$3:$AU$103,9,FALSE)</f>
        <v>#N/A</v>
      </c>
      <c r="G1857" s="97" t="e">
        <f>+VLOOKUP(D1857,POA!$A$3:$AU$103,3,FALSE)</f>
        <v>#N/A</v>
      </c>
      <c r="H1857" s="94" t="e">
        <f>+VLOOKUP(D1857,POA!$A$3:$AU$103,12,FALSE)</f>
        <v>#N/A</v>
      </c>
      <c r="I1857" s="98" t="e">
        <f>+VLOOKUP(D1857,POA!$A$3:$AU$103,15,FALSE)</f>
        <v>#N/A</v>
      </c>
      <c r="J1857" s="94" t="e">
        <f>+VLOOKUP(D1857,POA!$A$3:$AU$103,14,FALSE)</f>
        <v>#N/A</v>
      </c>
      <c r="K1857" s="44"/>
      <c r="L1857" s="100"/>
      <c r="M1857" s="101"/>
      <c r="N1857" s="79"/>
      <c r="O1857" s="102"/>
    </row>
    <row r="1858" spans="1:15" s="20" customFormat="1" ht="15" customHeight="1">
      <c r="A1858" s="46"/>
      <c r="B1858" s="45"/>
      <c r="C1858" s="47"/>
      <c r="D1858" s="46"/>
      <c r="E1858" s="97" t="e">
        <f>+VLOOKUP(D1858,POA!$A$3:$AU$103,7,FALSE)</f>
        <v>#N/A</v>
      </c>
      <c r="F1858" s="97" t="e">
        <f>+VLOOKUP(D1858,POA!$A$3:$AU$103,9,FALSE)</f>
        <v>#N/A</v>
      </c>
      <c r="G1858" s="97" t="e">
        <f>+VLOOKUP(D1858,POA!$A$3:$AU$103,3,FALSE)</f>
        <v>#N/A</v>
      </c>
      <c r="H1858" s="94" t="e">
        <f>+VLOOKUP(D1858,POA!$A$3:$AU$103,12,FALSE)</f>
        <v>#N/A</v>
      </c>
      <c r="I1858" s="98" t="e">
        <f>+VLOOKUP(D1858,POA!$A$3:$AU$103,15,FALSE)</f>
        <v>#N/A</v>
      </c>
      <c r="J1858" s="94" t="e">
        <f>+VLOOKUP(D1858,POA!$A$3:$AU$103,14,FALSE)</f>
        <v>#N/A</v>
      </c>
      <c r="K1858" s="44"/>
      <c r="L1858" s="100"/>
      <c r="M1858" s="101"/>
      <c r="N1858" s="79"/>
      <c r="O1858" s="102"/>
    </row>
    <row r="1859" spans="1:15" s="20" customFormat="1" ht="15" customHeight="1">
      <c r="A1859" s="46"/>
      <c r="B1859" s="45"/>
      <c r="C1859" s="47"/>
      <c r="D1859" s="46"/>
      <c r="E1859" s="97" t="e">
        <f>+VLOOKUP(D1859,POA!$A$3:$AU$103,7,FALSE)</f>
        <v>#N/A</v>
      </c>
      <c r="F1859" s="97" t="e">
        <f>+VLOOKUP(D1859,POA!$A$3:$AU$103,9,FALSE)</f>
        <v>#N/A</v>
      </c>
      <c r="G1859" s="97" t="e">
        <f>+VLOOKUP(D1859,POA!$A$3:$AU$103,3,FALSE)</f>
        <v>#N/A</v>
      </c>
      <c r="H1859" s="94" t="e">
        <f>+VLOOKUP(D1859,POA!$A$3:$AU$103,12,FALSE)</f>
        <v>#N/A</v>
      </c>
      <c r="I1859" s="98" t="e">
        <f>+VLOOKUP(D1859,POA!$A$3:$AU$103,15,FALSE)</f>
        <v>#N/A</v>
      </c>
      <c r="J1859" s="94" t="e">
        <f>+VLOOKUP(D1859,POA!$A$3:$AU$103,14,FALSE)</f>
        <v>#N/A</v>
      </c>
      <c r="K1859" s="44"/>
      <c r="L1859" s="100"/>
      <c r="M1859" s="101"/>
      <c r="N1859" s="79"/>
      <c r="O1859" s="102"/>
    </row>
    <row r="1860" spans="1:15" s="20" customFormat="1" ht="15" customHeight="1">
      <c r="A1860" s="46"/>
      <c r="B1860" s="45"/>
      <c r="C1860" s="47"/>
      <c r="D1860" s="46"/>
      <c r="E1860" s="97" t="e">
        <f>+VLOOKUP(D1860,POA!$A$3:$AU$103,7,FALSE)</f>
        <v>#N/A</v>
      </c>
      <c r="F1860" s="97" t="e">
        <f>+VLOOKUP(D1860,POA!$A$3:$AU$103,9,FALSE)</f>
        <v>#N/A</v>
      </c>
      <c r="G1860" s="97" t="e">
        <f>+VLOOKUP(D1860,POA!$A$3:$AU$103,3,FALSE)</f>
        <v>#N/A</v>
      </c>
      <c r="H1860" s="94" t="e">
        <f>+VLOOKUP(D1860,POA!$A$3:$AU$103,12,FALSE)</f>
        <v>#N/A</v>
      </c>
      <c r="I1860" s="98" t="e">
        <f>+VLOOKUP(D1860,POA!$A$3:$AU$103,15,FALSE)</f>
        <v>#N/A</v>
      </c>
      <c r="J1860" s="94" t="e">
        <f>+VLOOKUP(D1860,POA!$A$3:$AU$103,14,FALSE)</f>
        <v>#N/A</v>
      </c>
      <c r="K1860" s="44"/>
      <c r="L1860" s="100"/>
      <c r="M1860" s="101"/>
      <c r="N1860" s="79"/>
      <c r="O1860" s="102"/>
    </row>
    <row r="1861" spans="1:15" s="20" customFormat="1" ht="15" customHeight="1">
      <c r="A1861" s="46"/>
      <c r="B1861" s="45"/>
      <c r="C1861" s="47"/>
      <c r="D1861" s="46"/>
      <c r="E1861" s="97" t="e">
        <f>+VLOOKUP(D1861,POA!$A$3:$AU$103,7,FALSE)</f>
        <v>#N/A</v>
      </c>
      <c r="F1861" s="97" t="e">
        <f>+VLOOKUP(D1861,POA!$A$3:$AU$103,9,FALSE)</f>
        <v>#N/A</v>
      </c>
      <c r="G1861" s="97" t="e">
        <f>+VLOOKUP(D1861,POA!$A$3:$AU$103,3,FALSE)</f>
        <v>#N/A</v>
      </c>
      <c r="H1861" s="94" t="e">
        <f>+VLOOKUP(D1861,POA!$A$3:$AU$103,12,FALSE)</f>
        <v>#N/A</v>
      </c>
      <c r="I1861" s="98" t="e">
        <f>+VLOOKUP(D1861,POA!$A$3:$AU$103,15,FALSE)</f>
        <v>#N/A</v>
      </c>
      <c r="J1861" s="94" t="e">
        <f>+VLOOKUP(D1861,POA!$A$3:$AU$103,14,FALSE)</f>
        <v>#N/A</v>
      </c>
      <c r="K1861" s="44"/>
      <c r="L1861" s="100"/>
      <c r="M1861" s="101"/>
      <c r="N1861" s="79"/>
      <c r="O1861" s="102"/>
    </row>
    <row r="1862" spans="1:15" s="20" customFormat="1" ht="15" customHeight="1">
      <c r="A1862" s="46"/>
      <c r="B1862" s="45"/>
      <c r="C1862" s="47"/>
      <c r="D1862" s="46"/>
      <c r="E1862" s="97" t="e">
        <f>+VLOOKUP(D1862,POA!$A$3:$AU$103,7,FALSE)</f>
        <v>#N/A</v>
      </c>
      <c r="F1862" s="97" t="e">
        <f>+VLOOKUP(D1862,POA!$A$3:$AU$103,9,FALSE)</f>
        <v>#N/A</v>
      </c>
      <c r="G1862" s="97" t="e">
        <f>+VLOOKUP(D1862,POA!$A$3:$AU$103,3,FALSE)</f>
        <v>#N/A</v>
      </c>
      <c r="H1862" s="94" t="e">
        <f>+VLOOKUP(D1862,POA!$A$3:$AU$103,12,FALSE)</f>
        <v>#N/A</v>
      </c>
      <c r="I1862" s="98" t="e">
        <f>+VLOOKUP(D1862,POA!$A$3:$AU$103,15,FALSE)</f>
        <v>#N/A</v>
      </c>
      <c r="J1862" s="94" t="e">
        <f>+VLOOKUP(D1862,POA!$A$3:$AU$103,14,FALSE)</f>
        <v>#N/A</v>
      </c>
      <c r="K1862" s="44"/>
      <c r="L1862" s="100"/>
      <c r="M1862" s="101"/>
      <c r="N1862" s="79"/>
      <c r="O1862" s="102"/>
    </row>
    <row r="1863" spans="1:15" s="20" customFormat="1" ht="15" customHeight="1">
      <c r="A1863" s="46"/>
      <c r="B1863" s="45"/>
      <c r="C1863" s="47"/>
      <c r="D1863" s="46"/>
      <c r="E1863" s="97" t="e">
        <f>+VLOOKUP(D1863,POA!$A$3:$AU$103,7,FALSE)</f>
        <v>#N/A</v>
      </c>
      <c r="F1863" s="97" t="e">
        <f>+VLOOKUP(D1863,POA!$A$3:$AU$103,9,FALSE)</f>
        <v>#N/A</v>
      </c>
      <c r="G1863" s="97" t="e">
        <f>+VLOOKUP(D1863,POA!$A$3:$AU$103,3,FALSE)</f>
        <v>#N/A</v>
      </c>
      <c r="H1863" s="94" t="e">
        <f>+VLOOKUP(D1863,POA!$A$3:$AU$103,12,FALSE)</f>
        <v>#N/A</v>
      </c>
      <c r="I1863" s="98" t="e">
        <f>+VLOOKUP(D1863,POA!$A$3:$AU$103,15,FALSE)</f>
        <v>#N/A</v>
      </c>
      <c r="J1863" s="94" t="e">
        <f>+VLOOKUP(D1863,POA!$A$3:$AU$103,14,FALSE)</f>
        <v>#N/A</v>
      </c>
      <c r="K1863" s="44"/>
      <c r="L1863" s="100"/>
      <c r="M1863" s="101"/>
      <c r="N1863" s="79"/>
      <c r="O1863" s="102"/>
    </row>
    <row r="1864" spans="1:15" s="20" customFormat="1" ht="15" customHeight="1">
      <c r="A1864" s="46"/>
      <c r="B1864" s="45"/>
      <c r="C1864" s="47"/>
      <c r="D1864" s="46"/>
      <c r="E1864" s="97" t="e">
        <f>+VLOOKUP(D1864,POA!$A$3:$AU$103,7,FALSE)</f>
        <v>#N/A</v>
      </c>
      <c r="F1864" s="97" t="e">
        <f>+VLOOKUP(D1864,POA!$A$3:$AU$103,9,FALSE)</f>
        <v>#N/A</v>
      </c>
      <c r="G1864" s="97" t="e">
        <f>+VLOOKUP(D1864,POA!$A$3:$AU$103,3,FALSE)</f>
        <v>#N/A</v>
      </c>
      <c r="H1864" s="94" t="e">
        <f>+VLOOKUP(D1864,POA!$A$3:$AU$103,12,FALSE)</f>
        <v>#N/A</v>
      </c>
      <c r="I1864" s="98" t="e">
        <f>+VLOOKUP(D1864,POA!$A$3:$AU$103,15,FALSE)</f>
        <v>#N/A</v>
      </c>
      <c r="J1864" s="94" t="e">
        <f>+VLOOKUP(D1864,POA!$A$3:$AU$103,14,FALSE)</f>
        <v>#N/A</v>
      </c>
      <c r="K1864" s="44"/>
      <c r="L1864" s="100"/>
      <c r="M1864" s="101"/>
      <c r="N1864" s="79"/>
      <c r="O1864" s="102"/>
    </row>
    <row r="1865" spans="1:15" s="20" customFormat="1" ht="15" customHeight="1">
      <c r="A1865" s="46"/>
      <c r="B1865" s="45"/>
      <c r="C1865" s="47"/>
      <c r="D1865" s="46"/>
      <c r="E1865" s="97" t="e">
        <f>+VLOOKUP(D1865,POA!$A$3:$AU$103,7,FALSE)</f>
        <v>#N/A</v>
      </c>
      <c r="F1865" s="97" t="e">
        <f>+VLOOKUP(D1865,POA!$A$3:$AU$103,9,FALSE)</f>
        <v>#N/A</v>
      </c>
      <c r="G1865" s="97" t="e">
        <f>+VLOOKUP(D1865,POA!$A$3:$AU$103,3,FALSE)</f>
        <v>#N/A</v>
      </c>
      <c r="H1865" s="94" t="e">
        <f>+VLOOKUP(D1865,POA!$A$3:$AU$103,12,FALSE)</f>
        <v>#N/A</v>
      </c>
      <c r="I1865" s="98" t="e">
        <f>+VLOOKUP(D1865,POA!$A$3:$AU$103,15,FALSE)</f>
        <v>#N/A</v>
      </c>
      <c r="J1865" s="94" t="e">
        <f>+VLOOKUP(D1865,POA!$A$3:$AU$103,14,FALSE)</f>
        <v>#N/A</v>
      </c>
      <c r="K1865" s="44"/>
      <c r="L1865" s="100"/>
      <c r="M1865" s="101"/>
      <c r="N1865" s="79"/>
      <c r="O1865" s="102"/>
    </row>
    <row r="1866" spans="1:15" s="20" customFormat="1" ht="15" customHeight="1">
      <c r="A1866" s="46"/>
      <c r="B1866" s="45"/>
      <c r="C1866" s="47"/>
      <c r="D1866" s="46"/>
      <c r="E1866" s="97" t="e">
        <f>+VLOOKUP(D1866,POA!$A$3:$AU$103,7,FALSE)</f>
        <v>#N/A</v>
      </c>
      <c r="F1866" s="97" t="e">
        <f>+VLOOKUP(D1866,POA!$A$3:$AU$103,9,FALSE)</f>
        <v>#N/A</v>
      </c>
      <c r="G1866" s="97" t="e">
        <f>+VLOOKUP(D1866,POA!$A$3:$AU$103,3,FALSE)</f>
        <v>#N/A</v>
      </c>
      <c r="H1866" s="94" t="e">
        <f>+VLOOKUP(D1866,POA!$A$3:$AU$103,12,FALSE)</f>
        <v>#N/A</v>
      </c>
      <c r="I1866" s="98" t="e">
        <f>+VLOOKUP(D1866,POA!$A$3:$AU$103,15,FALSE)</f>
        <v>#N/A</v>
      </c>
      <c r="J1866" s="94" t="e">
        <f>+VLOOKUP(D1866,POA!$A$3:$AU$103,14,FALSE)</f>
        <v>#N/A</v>
      </c>
      <c r="K1866" s="44"/>
      <c r="L1866" s="100"/>
      <c r="M1866" s="101"/>
      <c r="N1866" s="79"/>
      <c r="O1866" s="102"/>
    </row>
    <row r="1867" spans="1:15" s="20" customFormat="1" ht="15" customHeight="1">
      <c r="A1867" s="46"/>
      <c r="B1867" s="45"/>
      <c r="C1867" s="47"/>
      <c r="D1867" s="46"/>
      <c r="E1867" s="97" t="e">
        <f>+VLOOKUP(D1867,POA!$A$3:$AU$103,7,FALSE)</f>
        <v>#N/A</v>
      </c>
      <c r="F1867" s="97" t="e">
        <f>+VLOOKUP(D1867,POA!$A$3:$AU$103,9,FALSE)</f>
        <v>#N/A</v>
      </c>
      <c r="G1867" s="97" t="e">
        <f>+VLOOKUP(D1867,POA!$A$3:$AU$103,3,FALSE)</f>
        <v>#N/A</v>
      </c>
      <c r="H1867" s="94" t="e">
        <f>+VLOOKUP(D1867,POA!$A$3:$AU$103,12,FALSE)</f>
        <v>#N/A</v>
      </c>
      <c r="I1867" s="98" t="e">
        <f>+VLOOKUP(D1867,POA!$A$3:$AU$103,15,FALSE)</f>
        <v>#N/A</v>
      </c>
      <c r="J1867" s="94" t="e">
        <f>+VLOOKUP(D1867,POA!$A$3:$AU$103,14,FALSE)</f>
        <v>#N/A</v>
      </c>
      <c r="K1867" s="44"/>
      <c r="L1867" s="100"/>
      <c r="M1867" s="101"/>
      <c r="N1867" s="79"/>
      <c r="O1867" s="102"/>
    </row>
    <row r="1868" spans="1:15" s="20" customFormat="1" ht="15" customHeight="1">
      <c r="A1868" s="46"/>
      <c r="B1868" s="45"/>
      <c r="C1868" s="47"/>
      <c r="D1868" s="46"/>
      <c r="E1868" s="97" t="e">
        <f>+VLOOKUP(D1868,POA!$A$3:$AU$103,7,FALSE)</f>
        <v>#N/A</v>
      </c>
      <c r="F1868" s="97" t="e">
        <f>+VLOOKUP(D1868,POA!$A$3:$AU$103,9,FALSE)</f>
        <v>#N/A</v>
      </c>
      <c r="G1868" s="97" t="e">
        <f>+VLOOKUP(D1868,POA!$A$3:$AU$103,3,FALSE)</f>
        <v>#N/A</v>
      </c>
      <c r="H1868" s="94" t="e">
        <f>+VLOOKUP(D1868,POA!$A$3:$AU$103,12,FALSE)</f>
        <v>#N/A</v>
      </c>
      <c r="I1868" s="98" t="e">
        <f>+VLOOKUP(D1868,POA!$A$3:$AU$103,15,FALSE)</f>
        <v>#N/A</v>
      </c>
      <c r="J1868" s="94" t="e">
        <f>+VLOOKUP(D1868,POA!$A$3:$AU$103,14,FALSE)</f>
        <v>#N/A</v>
      </c>
      <c r="K1868" s="44"/>
      <c r="L1868" s="100"/>
      <c r="M1868" s="101"/>
      <c r="N1868" s="79"/>
      <c r="O1868" s="102"/>
    </row>
    <row r="1869" spans="1:15" s="20" customFormat="1" ht="15" customHeight="1">
      <c r="A1869" s="46"/>
      <c r="B1869" s="45"/>
      <c r="C1869" s="47"/>
      <c r="D1869" s="46"/>
      <c r="E1869" s="97" t="e">
        <f>+VLOOKUP(D1869,POA!$A$3:$AU$103,7,FALSE)</f>
        <v>#N/A</v>
      </c>
      <c r="F1869" s="97" t="e">
        <f>+VLOOKUP(D1869,POA!$A$3:$AU$103,9,FALSE)</f>
        <v>#N/A</v>
      </c>
      <c r="G1869" s="97" t="e">
        <f>+VLOOKUP(D1869,POA!$A$3:$AU$103,3,FALSE)</f>
        <v>#N/A</v>
      </c>
      <c r="H1869" s="94" t="e">
        <f>+VLOOKUP(D1869,POA!$A$3:$AU$103,12,FALSE)</f>
        <v>#N/A</v>
      </c>
      <c r="I1869" s="98" t="e">
        <f>+VLOOKUP(D1869,POA!$A$3:$AU$103,15,FALSE)</f>
        <v>#N/A</v>
      </c>
      <c r="J1869" s="94" t="e">
        <f>+VLOOKUP(D1869,POA!$A$3:$AU$103,14,FALSE)</f>
        <v>#N/A</v>
      </c>
      <c r="K1869" s="44"/>
      <c r="L1869" s="100"/>
      <c r="M1869" s="101"/>
      <c r="N1869" s="79"/>
      <c r="O1869" s="102"/>
    </row>
    <row r="1870" spans="1:15" s="20" customFormat="1" ht="15" customHeight="1">
      <c r="A1870" s="46"/>
      <c r="B1870" s="45"/>
      <c r="C1870" s="47"/>
      <c r="D1870" s="46"/>
      <c r="E1870" s="97" t="e">
        <f>+VLOOKUP(D1870,POA!$A$3:$AU$103,7,FALSE)</f>
        <v>#N/A</v>
      </c>
      <c r="F1870" s="97" t="e">
        <f>+VLOOKUP(D1870,POA!$A$3:$AU$103,9,FALSE)</f>
        <v>#N/A</v>
      </c>
      <c r="G1870" s="97" t="e">
        <f>+VLOOKUP(D1870,POA!$A$3:$AU$103,3,FALSE)</f>
        <v>#N/A</v>
      </c>
      <c r="H1870" s="94" t="e">
        <f>+VLOOKUP(D1870,POA!$A$3:$AU$103,12,FALSE)</f>
        <v>#N/A</v>
      </c>
      <c r="I1870" s="98" t="e">
        <f>+VLOOKUP(D1870,POA!$A$3:$AU$103,15,FALSE)</f>
        <v>#N/A</v>
      </c>
      <c r="J1870" s="94" t="e">
        <f>+VLOOKUP(D1870,POA!$A$3:$AU$103,14,FALSE)</f>
        <v>#N/A</v>
      </c>
      <c r="K1870" s="44"/>
      <c r="L1870" s="100"/>
      <c r="M1870" s="101"/>
      <c r="N1870" s="79"/>
      <c r="O1870" s="102"/>
    </row>
    <row r="1871" spans="1:15" s="20" customFormat="1" ht="15" customHeight="1">
      <c r="A1871" s="46"/>
      <c r="B1871" s="45"/>
      <c r="C1871" s="47"/>
      <c r="D1871" s="46"/>
      <c r="E1871" s="97" t="e">
        <f>+VLOOKUP(D1871,POA!$A$3:$AU$103,7,FALSE)</f>
        <v>#N/A</v>
      </c>
      <c r="F1871" s="97" t="e">
        <f>+VLOOKUP(D1871,POA!$A$3:$AU$103,9,FALSE)</f>
        <v>#N/A</v>
      </c>
      <c r="G1871" s="97" t="e">
        <f>+VLOOKUP(D1871,POA!$A$3:$AU$103,3,FALSE)</f>
        <v>#N/A</v>
      </c>
      <c r="H1871" s="94" t="e">
        <f>+VLOOKUP(D1871,POA!$A$3:$AU$103,12,FALSE)</f>
        <v>#N/A</v>
      </c>
      <c r="I1871" s="98" t="e">
        <f>+VLOOKUP(D1871,POA!$A$3:$AU$103,15,FALSE)</f>
        <v>#N/A</v>
      </c>
      <c r="J1871" s="94" t="e">
        <f>+VLOOKUP(D1871,POA!$A$3:$AU$103,14,FALSE)</f>
        <v>#N/A</v>
      </c>
      <c r="K1871" s="44"/>
      <c r="L1871" s="100"/>
      <c r="M1871" s="101"/>
      <c r="N1871" s="79"/>
      <c r="O1871" s="102"/>
    </row>
    <row r="1872" spans="1:15" s="20" customFormat="1" ht="15" customHeight="1">
      <c r="A1872" s="46"/>
      <c r="B1872" s="45"/>
      <c r="C1872" s="47"/>
      <c r="D1872" s="46"/>
      <c r="E1872" s="97" t="e">
        <f>+VLOOKUP(D1872,POA!$A$3:$AU$103,7,FALSE)</f>
        <v>#N/A</v>
      </c>
      <c r="F1872" s="97" t="e">
        <f>+VLOOKUP(D1872,POA!$A$3:$AU$103,9,FALSE)</f>
        <v>#N/A</v>
      </c>
      <c r="G1872" s="97" t="e">
        <f>+VLOOKUP(D1872,POA!$A$3:$AU$103,3,FALSE)</f>
        <v>#N/A</v>
      </c>
      <c r="H1872" s="94" t="e">
        <f>+VLOOKUP(D1872,POA!$A$3:$AU$103,12,FALSE)</f>
        <v>#N/A</v>
      </c>
      <c r="I1872" s="98" t="e">
        <f>+VLOOKUP(D1872,POA!$A$3:$AU$103,15,FALSE)</f>
        <v>#N/A</v>
      </c>
      <c r="J1872" s="94" t="e">
        <f>+VLOOKUP(D1872,POA!$A$3:$AU$103,14,FALSE)</f>
        <v>#N/A</v>
      </c>
      <c r="K1872" s="44"/>
      <c r="L1872" s="100"/>
      <c r="M1872" s="101"/>
      <c r="N1872" s="79"/>
      <c r="O1872" s="102"/>
    </row>
    <row r="1873" spans="1:15" s="20" customFormat="1" ht="15" customHeight="1">
      <c r="A1873" s="46"/>
      <c r="B1873" s="45"/>
      <c r="C1873" s="47"/>
      <c r="D1873" s="46"/>
      <c r="E1873" s="97" t="e">
        <f>+VLOOKUP(D1873,POA!$A$3:$AU$103,7,FALSE)</f>
        <v>#N/A</v>
      </c>
      <c r="F1873" s="97" t="e">
        <f>+VLOOKUP(D1873,POA!$A$3:$AU$103,9,FALSE)</f>
        <v>#N/A</v>
      </c>
      <c r="G1873" s="97" t="e">
        <f>+VLOOKUP(D1873,POA!$A$3:$AU$103,3,FALSE)</f>
        <v>#N/A</v>
      </c>
      <c r="H1873" s="94" t="e">
        <f>+VLOOKUP(D1873,POA!$A$3:$AU$103,12,FALSE)</f>
        <v>#N/A</v>
      </c>
      <c r="I1873" s="98" t="e">
        <f>+VLOOKUP(D1873,POA!$A$3:$AU$103,15,FALSE)</f>
        <v>#N/A</v>
      </c>
      <c r="J1873" s="94" t="e">
        <f>+VLOOKUP(D1873,POA!$A$3:$AU$103,14,FALSE)</f>
        <v>#N/A</v>
      </c>
      <c r="K1873" s="44"/>
      <c r="L1873" s="100"/>
      <c r="M1873" s="101"/>
      <c r="N1873" s="79"/>
      <c r="O1873" s="102"/>
    </row>
    <row r="1874" spans="1:15" s="20" customFormat="1" ht="15" customHeight="1">
      <c r="A1874" s="46"/>
      <c r="B1874" s="45"/>
      <c r="C1874" s="47"/>
      <c r="D1874" s="46"/>
      <c r="E1874" s="97" t="e">
        <f>+VLOOKUP(D1874,POA!$A$3:$AU$103,7,FALSE)</f>
        <v>#N/A</v>
      </c>
      <c r="F1874" s="97" t="e">
        <f>+VLOOKUP(D1874,POA!$A$3:$AU$103,9,FALSE)</f>
        <v>#N/A</v>
      </c>
      <c r="G1874" s="97" t="e">
        <f>+VLOOKUP(D1874,POA!$A$3:$AU$103,3,FALSE)</f>
        <v>#N/A</v>
      </c>
      <c r="H1874" s="94" t="e">
        <f>+VLOOKUP(D1874,POA!$A$3:$AU$103,12,FALSE)</f>
        <v>#N/A</v>
      </c>
      <c r="I1874" s="98" t="e">
        <f>+VLOOKUP(D1874,POA!$A$3:$AU$103,15,FALSE)</f>
        <v>#N/A</v>
      </c>
      <c r="J1874" s="94" t="e">
        <f>+VLOOKUP(D1874,POA!$A$3:$AU$103,14,FALSE)</f>
        <v>#N/A</v>
      </c>
      <c r="K1874" s="44"/>
      <c r="L1874" s="100"/>
      <c r="M1874" s="101"/>
      <c r="N1874" s="79"/>
      <c r="O1874" s="102"/>
    </row>
    <row r="1875" spans="1:15" s="20" customFormat="1" ht="15" customHeight="1">
      <c r="A1875" s="46"/>
      <c r="B1875" s="45"/>
      <c r="C1875" s="47"/>
      <c r="D1875" s="46"/>
      <c r="E1875" s="97" t="e">
        <f>+VLOOKUP(D1875,POA!$A$3:$AU$103,7,FALSE)</f>
        <v>#N/A</v>
      </c>
      <c r="F1875" s="97" t="e">
        <f>+VLOOKUP(D1875,POA!$A$3:$AU$103,9,FALSE)</f>
        <v>#N/A</v>
      </c>
      <c r="G1875" s="97" t="e">
        <f>+VLOOKUP(D1875,POA!$A$3:$AU$103,3,FALSE)</f>
        <v>#N/A</v>
      </c>
      <c r="H1875" s="94" t="e">
        <f>+VLOOKUP(D1875,POA!$A$3:$AU$103,12,FALSE)</f>
        <v>#N/A</v>
      </c>
      <c r="I1875" s="98" t="e">
        <f>+VLOOKUP(D1875,POA!$A$3:$AU$103,15,FALSE)</f>
        <v>#N/A</v>
      </c>
      <c r="J1875" s="94" t="e">
        <f>+VLOOKUP(D1875,POA!$A$3:$AU$103,14,FALSE)</f>
        <v>#N/A</v>
      </c>
      <c r="K1875" s="44"/>
      <c r="L1875" s="100"/>
      <c r="M1875" s="101"/>
      <c r="N1875" s="79"/>
      <c r="O1875" s="102"/>
    </row>
    <row r="1876" spans="1:15" s="20" customFormat="1" ht="15" customHeight="1">
      <c r="A1876" s="46"/>
      <c r="B1876" s="45"/>
      <c r="C1876" s="47"/>
      <c r="D1876" s="46"/>
      <c r="E1876" s="97" t="e">
        <f>+VLOOKUP(D1876,POA!$A$3:$AU$103,7,FALSE)</f>
        <v>#N/A</v>
      </c>
      <c r="F1876" s="97" t="e">
        <f>+VLOOKUP(D1876,POA!$A$3:$AU$103,9,FALSE)</f>
        <v>#N/A</v>
      </c>
      <c r="G1876" s="97" t="e">
        <f>+VLOOKUP(D1876,POA!$A$3:$AU$103,3,FALSE)</f>
        <v>#N/A</v>
      </c>
      <c r="H1876" s="94" t="e">
        <f>+VLOOKUP(D1876,POA!$A$3:$AU$103,12,FALSE)</f>
        <v>#N/A</v>
      </c>
      <c r="I1876" s="98" t="e">
        <f>+VLOOKUP(D1876,POA!$A$3:$AU$103,15,FALSE)</f>
        <v>#N/A</v>
      </c>
      <c r="J1876" s="94" t="e">
        <f>+VLOOKUP(D1876,POA!$A$3:$AU$103,14,FALSE)</f>
        <v>#N/A</v>
      </c>
      <c r="K1876" s="44"/>
      <c r="L1876" s="100"/>
      <c r="M1876" s="101"/>
      <c r="N1876" s="79"/>
      <c r="O1876" s="102"/>
    </row>
    <row r="1877" spans="1:15" s="20" customFormat="1" ht="15" customHeight="1">
      <c r="A1877" s="46"/>
      <c r="B1877" s="45"/>
      <c r="C1877" s="47"/>
      <c r="D1877" s="46"/>
      <c r="E1877" s="97" t="e">
        <f>+VLOOKUP(D1877,POA!$A$3:$AU$103,7,FALSE)</f>
        <v>#N/A</v>
      </c>
      <c r="F1877" s="97" t="e">
        <f>+VLOOKUP(D1877,POA!$A$3:$AU$103,9,FALSE)</f>
        <v>#N/A</v>
      </c>
      <c r="G1877" s="97" t="e">
        <f>+VLOOKUP(D1877,POA!$A$3:$AU$103,3,FALSE)</f>
        <v>#N/A</v>
      </c>
      <c r="H1877" s="94" t="e">
        <f>+VLOOKUP(D1877,POA!$A$3:$AU$103,12,FALSE)</f>
        <v>#N/A</v>
      </c>
      <c r="I1877" s="98" t="e">
        <f>+VLOOKUP(D1877,POA!$A$3:$AU$103,15,FALSE)</f>
        <v>#N/A</v>
      </c>
      <c r="J1877" s="94" t="e">
        <f>+VLOOKUP(D1877,POA!$A$3:$AU$103,14,FALSE)</f>
        <v>#N/A</v>
      </c>
      <c r="K1877" s="44"/>
      <c r="L1877" s="100"/>
      <c r="M1877" s="101"/>
      <c r="N1877" s="79"/>
      <c r="O1877" s="102"/>
    </row>
    <row r="1878" spans="1:15" s="20" customFormat="1" ht="15" customHeight="1">
      <c r="A1878" s="46"/>
      <c r="B1878" s="45"/>
      <c r="C1878" s="47"/>
      <c r="D1878" s="46"/>
      <c r="E1878" s="97" t="e">
        <f>+VLOOKUP(D1878,POA!$A$3:$AU$103,7,FALSE)</f>
        <v>#N/A</v>
      </c>
      <c r="F1878" s="97" t="e">
        <f>+VLOOKUP(D1878,POA!$A$3:$AU$103,9,FALSE)</f>
        <v>#N/A</v>
      </c>
      <c r="G1878" s="97" t="e">
        <f>+VLOOKUP(D1878,POA!$A$3:$AU$103,3,FALSE)</f>
        <v>#N/A</v>
      </c>
      <c r="H1878" s="94" t="e">
        <f>+VLOOKUP(D1878,POA!$A$3:$AU$103,12,FALSE)</f>
        <v>#N/A</v>
      </c>
      <c r="I1878" s="98" t="e">
        <f>+VLOOKUP(D1878,POA!$A$3:$AU$103,15,FALSE)</f>
        <v>#N/A</v>
      </c>
      <c r="J1878" s="94" t="e">
        <f>+VLOOKUP(D1878,POA!$A$3:$AU$103,14,FALSE)</f>
        <v>#N/A</v>
      </c>
      <c r="K1878" s="44"/>
      <c r="L1878" s="100"/>
      <c r="M1878" s="101"/>
      <c r="N1878" s="79"/>
      <c r="O1878" s="102"/>
    </row>
    <row r="1879" spans="1:15" s="20" customFormat="1" ht="15" customHeight="1">
      <c r="A1879" s="46"/>
      <c r="B1879" s="45"/>
      <c r="C1879" s="47"/>
      <c r="D1879" s="46"/>
      <c r="E1879" s="97" t="e">
        <f>+VLOOKUP(D1879,POA!$A$3:$AU$103,7,FALSE)</f>
        <v>#N/A</v>
      </c>
      <c r="F1879" s="97" t="e">
        <f>+VLOOKUP(D1879,POA!$A$3:$AU$103,9,FALSE)</f>
        <v>#N/A</v>
      </c>
      <c r="G1879" s="97" t="e">
        <f>+VLOOKUP(D1879,POA!$A$3:$AU$103,3,FALSE)</f>
        <v>#N/A</v>
      </c>
      <c r="H1879" s="94" t="e">
        <f>+VLOOKUP(D1879,POA!$A$3:$AU$103,12,FALSE)</f>
        <v>#N/A</v>
      </c>
      <c r="I1879" s="98" t="e">
        <f>+VLOOKUP(D1879,POA!$A$3:$AU$103,15,FALSE)</f>
        <v>#N/A</v>
      </c>
      <c r="J1879" s="94" t="e">
        <f>+VLOOKUP(D1879,POA!$A$3:$AU$103,14,FALSE)</f>
        <v>#N/A</v>
      </c>
      <c r="K1879" s="44"/>
      <c r="L1879" s="100"/>
      <c r="M1879" s="101"/>
      <c r="N1879" s="79"/>
      <c r="O1879" s="102"/>
    </row>
    <row r="1880" spans="1:15" s="20" customFormat="1" ht="15" customHeight="1">
      <c r="A1880" s="46"/>
      <c r="B1880" s="45"/>
      <c r="C1880" s="47"/>
      <c r="D1880" s="46"/>
      <c r="E1880" s="97" t="e">
        <f>+VLOOKUP(D1880,POA!$A$3:$AU$103,7,FALSE)</f>
        <v>#N/A</v>
      </c>
      <c r="F1880" s="97" t="e">
        <f>+VLOOKUP(D1880,POA!$A$3:$AU$103,9,FALSE)</f>
        <v>#N/A</v>
      </c>
      <c r="G1880" s="97" t="e">
        <f>+VLOOKUP(D1880,POA!$A$3:$AU$103,3,FALSE)</f>
        <v>#N/A</v>
      </c>
      <c r="H1880" s="94" t="e">
        <f>+VLOOKUP(D1880,POA!$A$3:$AU$103,12,FALSE)</f>
        <v>#N/A</v>
      </c>
      <c r="I1880" s="98" t="e">
        <f>+VLOOKUP(D1880,POA!$A$3:$AU$103,15,FALSE)</f>
        <v>#N/A</v>
      </c>
      <c r="J1880" s="94" t="e">
        <f>+VLOOKUP(D1880,POA!$A$3:$AU$103,14,FALSE)</f>
        <v>#N/A</v>
      </c>
      <c r="K1880" s="44"/>
      <c r="L1880" s="100"/>
      <c r="M1880" s="101"/>
      <c r="N1880" s="79"/>
      <c r="O1880" s="102"/>
    </row>
    <row r="1881" spans="1:15" s="20" customFormat="1" ht="15" customHeight="1">
      <c r="A1881" s="46"/>
      <c r="B1881" s="45"/>
      <c r="C1881" s="47"/>
      <c r="D1881" s="46"/>
      <c r="E1881" s="97" t="e">
        <f>+VLOOKUP(D1881,POA!$A$3:$AU$103,7,FALSE)</f>
        <v>#N/A</v>
      </c>
      <c r="F1881" s="97" t="e">
        <f>+VLOOKUP(D1881,POA!$A$3:$AU$103,9,FALSE)</f>
        <v>#N/A</v>
      </c>
      <c r="G1881" s="97" t="e">
        <f>+VLOOKUP(D1881,POA!$A$3:$AU$103,3,FALSE)</f>
        <v>#N/A</v>
      </c>
      <c r="H1881" s="94" t="e">
        <f>+VLOOKUP(D1881,POA!$A$3:$AU$103,12,FALSE)</f>
        <v>#N/A</v>
      </c>
      <c r="I1881" s="98" t="e">
        <f>+VLOOKUP(D1881,POA!$A$3:$AU$103,15,FALSE)</f>
        <v>#N/A</v>
      </c>
      <c r="J1881" s="94" t="e">
        <f>+VLOOKUP(D1881,POA!$A$3:$AU$103,14,FALSE)</f>
        <v>#N/A</v>
      </c>
      <c r="K1881" s="44"/>
      <c r="L1881" s="100"/>
      <c r="M1881" s="101"/>
      <c r="N1881" s="79"/>
      <c r="O1881" s="102"/>
    </row>
    <row r="1882" spans="1:15" s="20" customFormat="1" ht="15" customHeight="1">
      <c r="A1882" s="46"/>
      <c r="B1882" s="45"/>
      <c r="C1882" s="47"/>
      <c r="D1882" s="46"/>
      <c r="E1882" s="97" t="e">
        <f>+VLOOKUP(D1882,POA!$A$3:$AU$103,7,FALSE)</f>
        <v>#N/A</v>
      </c>
      <c r="F1882" s="97" t="e">
        <f>+VLOOKUP(D1882,POA!$A$3:$AU$103,9,FALSE)</f>
        <v>#N/A</v>
      </c>
      <c r="G1882" s="97" t="e">
        <f>+VLOOKUP(D1882,POA!$A$3:$AU$103,3,FALSE)</f>
        <v>#N/A</v>
      </c>
      <c r="H1882" s="94" t="e">
        <f>+VLOOKUP(D1882,POA!$A$3:$AU$103,12,FALSE)</f>
        <v>#N/A</v>
      </c>
      <c r="I1882" s="98" t="e">
        <f>+VLOOKUP(D1882,POA!$A$3:$AU$103,15,FALSE)</f>
        <v>#N/A</v>
      </c>
      <c r="J1882" s="94" t="e">
        <f>+VLOOKUP(D1882,POA!$A$3:$AU$103,14,FALSE)</f>
        <v>#N/A</v>
      </c>
      <c r="K1882" s="44"/>
      <c r="L1882" s="100"/>
      <c r="M1882" s="101"/>
      <c r="N1882" s="79"/>
      <c r="O1882" s="102"/>
    </row>
    <row r="1883" spans="1:15" s="20" customFormat="1" ht="15" customHeight="1">
      <c r="A1883" s="46"/>
      <c r="B1883" s="45"/>
      <c r="C1883" s="47"/>
      <c r="D1883" s="46"/>
      <c r="E1883" s="97" t="e">
        <f>+VLOOKUP(D1883,POA!$A$3:$AU$103,7,FALSE)</f>
        <v>#N/A</v>
      </c>
      <c r="F1883" s="97" t="e">
        <f>+VLOOKUP(D1883,POA!$A$3:$AU$103,9,FALSE)</f>
        <v>#N/A</v>
      </c>
      <c r="G1883" s="97" t="e">
        <f>+VLOOKUP(D1883,POA!$A$3:$AU$103,3,FALSE)</f>
        <v>#N/A</v>
      </c>
      <c r="H1883" s="94" t="e">
        <f>+VLOOKUP(D1883,POA!$A$3:$AU$103,12,FALSE)</f>
        <v>#N/A</v>
      </c>
      <c r="I1883" s="98" t="e">
        <f>+VLOOKUP(D1883,POA!$A$3:$AU$103,15,FALSE)</f>
        <v>#N/A</v>
      </c>
      <c r="J1883" s="94" t="e">
        <f>+VLOOKUP(D1883,POA!$A$3:$AU$103,14,FALSE)</f>
        <v>#N/A</v>
      </c>
      <c r="K1883" s="44"/>
      <c r="L1883" s="100"/>
      <c r="M1883" s="101"/>
      <c r="N1883" s="79"/>
      <c r="O1883" s="102"/>
    </row>
    <row r="1884" spans="1:15" s="20" customFormat="1" ht="15" customHeight="1">
      <c r="A1884" s="46"/>
      <c r="B1884" s="45"/>
      <c r="C1884" s="47"/>
      <c r="D1884" s="46"/>
      <c r="E1884" s="97" t="e">
        <f>+VLOOKUP(D1884,POA!$A$3:$AU$103,7,FALSE)</f>
        <v>#N/A</v>
      </c>
      <c r="F1884" s="97" t="e">
        <f>+VLOOKUP(D1884,POA!$A$3:$AU$103,9,FALSE)</f>
        <v>#N/A</v>
      </c>
      <c r="G1884" s="97" t="e">
        <f>+VLOOKUP(D1884,POA!$A$3:$AU$103,3,FALSE)</f>
        <v>#N/A</v>
      </c>
      <c r="H1884" s="94" t="e">
        <f>+VLOOKUP(D1884,POA!$A$3:$AU$103,12,FALSE)</f>
        <v>#N/A</v>
      </c>
      <c r="I1884" s="98" t="e">
        <f>+VLOOKUP(D1884,POA!$A$3:$AU$103,15,FALSE)</f>
        <v>#N/A</v>
      </c>
      <c r="J1884" s="94" t="e">
        <f>+VLOOKUP(D1884,POA!$A$3:$AU$103,14,FALSE)</f>
        <v>#N/A</v>
      </c>
      <c r="K1884" s="44"/>
      <c r="L1884" s="100"/>
      <c r="M1884" s="101"/>
      <c r="N1884" s="79"/>
      <c r="O1884" s="102"/>
    </row>
    <row r="1885" spans="1:15" s="20" customFormat="1" ht="15" customHeight="1">
      <c r="A1885" s="46"/>
      <c r="B1885" s="45"/>
      <c r="C1885" s="47"/>
      <c r="D1885" s="46"/>
      <c r="E1885" s="97" t="e">
        <f>+VLOOKUP(D1885,POA!$A$3:$AU$103,7,FALSE)</f>
        <v>#N/A</v>
      </c>
      <c r="F1885" s="97" t="e">
        <f>+VLOOKUP(D1885,POA!$A$3:$AU$103,9,FALSE)</f>
        <v>#N/A</v>
      </c>
      <c r="G1885" s="97" t="e">
        <f>+VLOOKUP(D1885,POA!$A$3:$AU$103,3,FALSE)</f>
        <v>#N/A</v>
      </c>
      <c r="H1885" s="94" t="e">
        <f>+VLOOKUP(D1885,POA!$A$3:$AU$103,12,FALSE)</f>
        <v>#N/A</v>
      </c>
      <c r="I1885" s="98" t="e">
        <f>+VLOOKUP(D1885,POA!$A$3:$AU$103,15,FALSE)</f>
        <v>#N/A</v>
      </c>
      <c r="J1885" s="94" t="e">
        <f>+VLOOKUP(D1885,POA!$A$3:$AU$103,14,FALSE)</f>
        <v>#N/A</v>
      </c>
      <c r="K1885" s="44"/>
      <c r="L1885" s="100"/>
      <c r="M1885" s="101"/>
      <c r="N1885" s="79"/>
      <c r="O1885" s="102"/>
    </row>
    <row r="1886" spans="1:15" s="20" customFormat="1" ht="15" customHeight="1">
      <c r="A1886" s="46"/>
      <c r="B1886" s="45"/>
      <c r="C1886" s="47"/>
      <c r="D1886" s="46"/>
      <c r="E1886" s="97" t="e">
        <f>+VLOOKUP(D1886,POA!$A$3:$AU$103,7,FALSE)</f>
        <v>#N/A</v>
      </c>
      <c r="F1886" s="97" t="e">
        <f>+VLOOKUP(D1886,POA!$A$3:$AU$103,9,FALSE)</f>
        <v>#N/A</v>
      </c>
      <c r="G1886" s="97" t="e">
        <f>+VLOOKUP(D1886,POA!$A$3:$AU$103,3,FALSE)</f>
        <v>#N/A</v>
      </c>
      <c r="H1886" s="94" t="e">
        <f>+VLOOKUP(D1886,POA!$A$3:$AU$103,12,FALSE)</f>
        <v>#N/A</v>
      </c>
      <c r="I1886" s="98" t="e">
        <f>+VLOOKUP(D1886,POA!$A$3:$AU$103,15,FALSE)</f>
        <v>#N/A</v>
      </c>
      <c r="J1886" s="94" t="e">
        <f>+VLOOKUP(D1886,POA!$A$3:$AU$103,14,FALSE)</f>
        <v>#N/A</v>
      </c>
      <c r="K1886" s="44"/>
      <c r="L1886" s="100"/>
      <c r="M1886" s="101"/>
      <c r="N1886" s="79"/>
      <c r="O1886" s="102"/>
    </row>
    <row r="1887" spans="1:15" s="20" customFormat="1" ht="15" customHeight="1">
      <c r="A1887" s="46"/>
      <c r="B1887" s="45"/>
      <c r="C1887" s="47"/>
      <c r="D1887" s="46"/>
      <c r="E1887" s="97" t="e">
        <f>+VLOOKUP(D1887,POA!$A$3:$AU$103,7,FALSE)</f>
        <v>#N/A</v>
      </c>
      <c r="F1887" s="97" t="e">
        <f>+VLOOKUP(D1887,POA!$A$3:$AU$103,9,FALSE)</f>
        <v>#N/A</v>
      </c>
      <c r="G1887" s="97" t="e">
        <f>+VLOOKUP(D1887,POA!$A$3:$AU$103,3,FALSE)</f>
        <v>#N/A</v>
      </c>
      <c r="H1887" s="94" t="e">
        <f>+VLOOKUP(D1887,POA!$A$3:$AU$103,12,FALSE)</f>
        <v>#N/A</v>
      </c>
      <c r="I1887" s="98" t="e">
        <f>+VLOOKUP(D1887,POA!$A$3:$AU$103,15,FALSE)</f>
        <v>#N/A</v>
      </c>
      <c r="J1887" s="94" t="e">
        <f>+VLOOKUP(D1887,POA!$A$3:$AU$103,14,FALSE)</f>
        <v>#N/A</v>
      </c>
      <c r="K1887" s="44"/>
      <c r="L1887" s="100"/>
      <c r="M1887" s="101"/>
      <c r="N1887" s="79"/>
      <c r="O1887" s="102"/>
    </row>
    <row r="1888" spans="1:15" s="20" customFormat="1" ht="15" customHeight="1">
      <c r="A1888" s="46"/>
      <c r="B1888" s="45"/>
      <c r="C1888" s="47"/>
      <c r="D1888" s="46"/>
      <c r="E1888" s="97" t="e">
        <f>+VLOOKUP(D1888,POA!$A$3:$AU$103,7,FALSE)</f>
        <v>#N/A</v>
      </c>
      <c r="F1888" s="97" t="e">
        <f>+VLOOKUP(D1888,POA!$A$3:$AU$103,9,FALSE)</f>
        <v>#N/A</v>
      </c>
      <c r="G1888" s="97" t="e">
        <f>+VLOOKUP(D1888,POA!$A$3:$AU$103,3,FALSE)</f>
        <v>#N/A</v>
      </c>
      <c r="H1888" s="94" t="e">
        <f>+VLOOKUP(D1888,POA!$A$3:$AU$103,12,FALSE)</f>
        <v>#N/A</v>
      </c>
      <c r="I1888" s="98" t="e">
        <f>+VLOOKUP(D1888,POA!$A$3:$AU$103,15,FALSE)</f>
        <v>#N/A</v>
      </c>
      <c r="J1888" s="94" t="e">
        <f>+VLOOKUP(D1888,POA!$A$3:$AU$103,14,FALSE)</f>
        <v>#N/A</v>
      </c>
      <c r="K1888" s="44"/>
      <c r="L1888" s="100"/>
      <c r="M1888" s="101"/>
      <c r="N1888" s="79"/>
      <c r="O1888" s="102"/>
    </row>
    <row r="1889" spans="1:15" s="20" customFormat="1" ht="15" customHeight="1">
      <c r="A1889" s="46"/>
      <c r="B1889" s="45"/>
      <c r="C1889" s="47"/>
      <c r="D1889" s="46"/>
      <c r="E1889" s="97" t="e">
        <f>+VLOOKUP(D1889,POA!$A$3:$AU$103,7,FALSE)</f>
        <v>#N/A</v>
      </c>
      <c r="F1889" s="97" t="e">
        <f>+VLOOKUP(D1889,POA!$A$3:$AU$103,9,FALSE)</f>
        <v>#N/A</v>
      </c>
      <c r="G1889" s="97" t="e">
        <f>+VLOOKUP(D1889,POA!$A$3:$AU$103,3,FALSE)</f>
        <v>#N/A</v>
      </c>
      <c r="H1889" s="94" t="e">
        <f>+VLOOKUP(D1889,POA!$A$3:$AU$103,12,FALSE)</f>
        <v>#N/A</v>
      </c>
      <c r="I1889" s="98" t="e">
        <f>+VLOOKUP(D1889,POA!$A$3:$AU$103,15,FALSE)</f>
        <v>#N/A</v>
      </c>
      <c r="J1889" s="94" t="e">
        <f>+VLOOKUP(D1889,POA!$A$3:$AU$103,14,FALSE)</f>
        <v>#N/A</v>
      </c>
      <c r="K1889" s="44"/>
      <c r="L1889" s="100"/>
      <c r="M1889" s="101"/>
      <c r="N1889" s="79"/>
      <c r="O1889" s="102"/>
    </row>
    <row r="1890" spans="1:15" s="20" customFormat="1" ht="15" customHeight="1">
      <c r="A1890" s="46"/>
      <c r="B1890" s="45"/>
      <c r="C1890" s="47"/>
      <c r="D1890" s="46"/>
      <c r="E1890" s="97" t="e">
        <f>+VLOOKUP(D1890,POA!$A$3:$AU$103,7,FALSE)</f>
        <v>#N/A</v>
      </c>
      <c r="F1890" s="97" t="e">
        <f>+VLOOKUP(D1890,POA!$A$3:$AU$103,9,FALSE)</f>
        <v>#N/A</v>
      </c>
      <c r="G1890" s="97" t="e">
        <f>+VLOOKUP(D1890,POA!$A$3:$AU$103,3,FALSE)</f>
        <v>#N/A</v>
      </c>
      <c r="H1890" s="94" t="e">
        <f>+VLOOKUP(D1890,POA!$A$3:$AU$103,12,FALSE)</f>
        <v>#N/A</v>
      </c>
      <c r="I1890" s="98" t="e">
        <f>+VLOOKUP(D1890,POA!$A$3:$AU$103,15,FALSE)</f>
        <v>#N/A</v>
      </c>
      <c r="J1890" s="94" t="e">
        <f>+VLOOKUP(D1890,POA!$A$3:$AU$103,14,FALSE)</f>
        <v>#N/A</v>
      </c>
      <c r="K1890" s="44"/>
      <c r="L1890" s="100"/>
      <c r="M1890" s="101"/>
      <c r="N1890" s="79"/>
      <c r="O1890" s="102"/>
    </row>
    <row r="1891" spans="1:15" s="20" customFormat="1" ht="15" customHeight="1">
      <c r="A1891" s="46"/>
      <c r="B1891" s="45"/>
      <c r="C1891" s="47"/>
      <c r="D1891" s="46"/>
      <c r="E1891" s="97" t="e">
        <f>+VLOOKUP(D1891,POA!$A$3:$AU$103,7,FALSE)</f>
        <v>#N/A</v>
      </c>
      <c r="F1891" s="97" t="e">
        <f>+VLOOKUP(D1891,POA!$A$3:$AU$103,9,FALSE)</f>
        <v>#N/A</v>
      </c>
      <c r="G1891" s="97" t="e">
        <f>+VLOOKUP(D1891,POA!$A$3:$AU$103,3,FALSE)</f>
        <v>#N/A</v>
      </c>
      <c r="H1891" s="94" t="e">
        <f>+VLOOKUP(D1891,POA!$A$3:$AU$103,12,FALSE)</f>
        <v>#N/A</v>
      </c>
      <c r="I1891" s="98" t="e">
        <f>+VLOOKUP(D1891,POA!$A$3:$AU$103,15,FALSE)</f>
        <v>#N/A</v>
      </c>
      <c r="J1891" s="94" t="e">
        <f>+VLOOKUP(D1891,POA!$A$3:$AU$103,14,FALSE)</f>
        <v>#N/A</v>
      </c>
      <c r="K1891" s="44"/>
      <c r="L1891" s="100"/>
      <c r="M1891" s="101"/>
      <c r="N1891" s="79"/>
      <c r="O1891" s="102"/>
    </row>
    <row r="1892" spans="1:15" s="20" customFormat="1" ht="15" customHeight="1">
      <c r="A1892" s="46"/>
      <c r="B1892" s="45"/>
      <c r="C1892" s="47"/>
      <c r="D1892" s="46"/>
      <c r="E1892" s="97" t="e">
        <f>+VLOOKUP(D1892,POA!$A$3:$AU$103,7,FALSE)</f>
        <v>#N/A</v>
      </c>
      <c r="F1892" s="97" t="e">
        <f>+VLOOKUP(D1892,POA!$A$3:$AU$103,9,FALSE)</f>
        <v>#N/A</v>
      </c>
      <c r="G1892" s="97" t="e">
        <f>+VLOOKUP(D1892,POA!$A$3:$AU$103,3,FALSE)</f>
        <v>#N/A</v>
      </c>
      <c r="H1892" s="94" t="e">
        <f>+VLOOKUP(D1892,POA!$A$3:$AU$103,12,FALSE)</f>
        <v>#N/A</v>
      </c>
      <c r="I1892" s="98" t="e">
        <f>+VLOOKUP(D1892,POA!$A$3:$AU$103,15,FALSE)</f>
        <v>#N/A</v>
      </c>
      <c r="J1892" s="94" t="e">
        <f>+VLOOKUP(D1892,POA!$A$3:$AU$103,14,FALSE)</f>
        <v>#N/A</v>
      </c>
      <c r="K1892" s="44"/>
      <c r="L1892" s="100"/>
      <c r="M1892" s="101"/>
      <c r="N1892" s="79"/>
      <c r="O1892" s="102"/>
    </row>
    <row r="1893" spans="1:15" s="20" customFormat="1" ht="15" customHeight="1">
      <c r="A1893" s="46"/>
      <c r="B1893" s="45"/>
      <c r="C1893" s="47"/>
      <c r="D1893" s="46"/>
      <c r="E1893" s="97" t="e">
        <f>+VLOOKUP(D1893,POA!$A$3:$AU$103,7,FALSE)</f>
        <v>#N/A</v>
      </c>
      <c r="F1893" s="97" t="e">
        <f>+VLOOKUP(D1893,POA!$A$3:$AU$103,9,FALSE)</f>
        <v>#N/A</v>
      </c>
      <c r="G1893" s="97" t="e">
        <f>+VLOOKUP(D1893,POA!$A$3:$AU$103,3,FALSE)</f>
        <v>#N/A</v>
      </c>
      <c r="H1893" s="94" t="e">
        <f>+VLOOKUP(D1893,POA!$A$3:$AU$103,12,FALSE)</f>
        <v>#N/A</v>
      </c>
      <c r="I1893" s="98" t="e">
        <f>+VLOOKUP(D1893,POA!$A$3:$AU$103,15,FALSE)</f>
        <v>#N/A</v>
      </c>
      <c r="J1893" s="94" t="e">
        <f>+VLOOKUP(D1893,POA!$A$3:$AU$103,14,FALSE)</f>
        <v>#N/A</v>
      </c>
      <c r="K1893" s="44"/>
      <c r="L1893" s="100"/>
      <c r="M1893" s="101"/>
      <c r="N1893" s="79"/>
      <c r="O1893" s="102"/>
    </row>
    <row r="1894" spans="1:15" s="20" customFormat="1" ht="15" customHeight="1">
      <c r="A1894" s="46"/>
      <c r="B1894" s="45"/>
      <c r="C1894" s="47"/>
      <c r="D1894" s="46"/>
      <c r="E1894" s="97" t="e">
        <f>+VLOOKUP(D1894,POA!$A$3:$AU$103,7,FALSE)</f>
        <v>#N/A</v>
      </c>
      <c r="F1894" s="97" t="e">
        <f>+VLOOKUP(D1894,POA!$A$3:$AU$103,9,FALSE)</f>
        <v>#N/A</v>
      </c>
      <c r="G1894" s="97" t="e">
        <f>+VLOOKUP(D1894,POA!$A$3:$AU$103,3,FALSE)</f>
        <v>#N/A</v>
      </c>
      <c r="H1894" s="94" t="e">
        <f>+VLOOKUP(D1894,POA!$A$3:$AU$103,12,FALSE)</f>
        <v>#N/A</v>
      </c>
      <c r="I1894" s="98" t="e">
        <f>+VLOOKUP(D1894,POA!$A$3:$AU$103,15,FALSE)</f>
        <v>#N/A</v>
      </c>
      <c r="J1894" s="94" t="e">
        <f>+VLOOKUP(D1894,POA!$A$3:$AU$103,14,FALSE)</f>
        <v>#N/A</v>
      </c>
      <c r="K1894" s="44"/>
      <c r="L1894" s="100"/>
      <c r="M1894" s="101"/>
      <c r="N1894" s="79"/>
      <c r="O1894" s="102"/>
    </row>
    <row r="1895" spans="1:15" s="20" customFormat="1" ht="15" customHeight="1">
      <c r="A1895" s="46"/>
      <c r="B1895" s="45"/>
      <c r="C1895" s="47"/>
      <c r="D1895" s="46"/>
      <c r="E1895" s="97" t="e">
        <f>+VLOOKUP(D1895,POA!$A$3:$AU$103,7,FALSE)</f>
        <v>#N/A</v>
      </c>
      <c r="F1895" s="97" t="e">
        <f>+VLOOKUP(D1895,POA!$A$3:$AU$103,9,FALSE)</f>
        <v>#N/A</v>
      </c>
      <c r="G1895" s="97" t="e">
        <f>+VLOOKUP(D1895,POA!$A$3:$AU$103,3,FALSE)</f>
        <v>#N/A</v>
      </c>
      <c r="H1895" s="94" t="e">
        <f>+VLOOKUP(D1895,POA!$A$3:$AU$103,12,FALSE)</f>
        <v>#N/A</v>
      </c>
      <c r="I1895" s="98" t="e">
        <f>+VLOOKUP(D1895,POA!$A$3:$AU$103,15,FALSE)</f>
        <v>#N/A</v>
      </c>
      <c r="J1895" s="94" t="e">
        <f>+VLOOKUP(D1895,POA!$A$3:$AU$103,14,FALSE)</f>
        <v>#N/A</v>
      </c>
      <c r="K1895" s="44"/>
      <c r="L1895" s="100"/>
      <c r="M1895" s="101"/>
      <c r="N1895" s="79"/>
      <c r="O1895" s="102"/>
    </row>
    <row r="1896" spans="1:15" s="20" customFormat="1" ht="15" customHeight="1">
      <c r="A1896" s="46"/>
      <c r="B1896" s="45"/>
      <c r="C1896" s="47"/>
      <c r="D1896" s="46"/>
      <c r="E1896" s="97" t="e">
        <f>+VLOOKUP(D1896,POA!$A$3:$AU$103,7,FALSE)</f>
        <v>#N/A</v>
      </c>
      <c r="F1896" s="97" t="e">
        <f>+VLOOKUP(D1896,POA!$A$3:$AU$103,9,FALSE)</f>
        <v>#N/A</v>
      </c>
      <c r="G1896" s="97" t="e">
        <f>+VLOOKUP(D1896,POA!$A$3:$AU$103,3,FALSE)</f>
        <v>#N/A</v>
      </c>
      <c r="H1896" s="94" t="e">
        <f>+VLOOKUP(D1896,POA!$A$3:$AU$103,12,FALSE)</f>
        <v>#N/A</v>
      </c>
      <c r="I1896" s="98" t="e">
        <f>+VLOOKUP(D1896,POA!$A$3:$AU$103,15,FALSE)</f>
        <v>#N/A</v>
      </c>
      <c r="J1896" s="94" t="e">
        <f>+VLOOKUP(D1896,POA!$A$3:$AU$103,14,FALSE)</f>
        <v>#N/A</v>
      </c>
      <c r="K1896" s="44"/>
      <c r="L1896" s="100"/>
      <c r="M1896" s="101"/>
      <c r="N1896" s="79"/>
      <c r="O1896" s="102"/>
    </row>
    <row r="1897" spans="1:15" s="20" customFormat="1" ht="15" customHeight="1">
      <c r="A1897" s="46"/>
      <c r="B1897" s="45"/>
      <c r="C1897" s="47"/>
      <c r="D1897" s="46"/>
      <c r="E1897" s="97" t="e">
        <f>+VLOOKUP(D1897,POA!$A$3:$AU$103,7,FALSE)</f>
        <v>#N/A</v>
      </c>
      <c r="F1897" s="97" t="e">
        <f>+VLOOKUP(D1897,POA!$A$3:$AU$103,9,FALSE)</f>
        <v>#N/A</v>
      </c>
      <c r="G1897" s="97" t="e">
        <f>+VLOOKUP(D1897,POA!$A$3:$AU$103,3,FALSE)</f>
        <v>#N/A</v>
      </c>
      <c r="H1897" s="94" t="e">
        <f>+VLOOKUP(D1897,POA!$A$3:$AU$103,12,FALSE)</f>
        <v>#N/A</v>
      </c>
      <c r="I1897" s="98" t="e">
        <f>+VLOOKUP(D1897,POA!$A$3:$AU$103,15,FALSE)</f>
        <v>#N/A</v>
      </c>
      <c r="J1897" s="94" t="e">
        <f>+VLOOKUP(D1897,POA!$A$3:$AU$103,14,FALSE)</f>
        <v>#N/A</v>
      </c>
      <c r="K1897" s="44"/>
      <c r="L1897" s="100"/>
      <c r="M1897" s="101"/>
      <c r="N1897" s="79"/>
      <c r="O1897" s="102"/>
    </row>
    <row r="1898" spans="1:15" s="20" customFormat="1" ht="15" customHeight="1">
      <c r="A1898" s="46"/>
      <c r="B1898" s="45"/>
      <c r="C1898" s="47"/>
      <c r="D1898" s="46"/>
      <c r="E1898" s="97" t="e">
        <f>+VLOOKUP(D1898,POA!$A$3:$AU$103,7,FALSE)</f>
        <v>#N/A</v>
      </c>
      <c r="F1898" s="97" t="e">
        <f>+VLOOKUP(D1898,POA!$A$3:$AU$103,9,FALSE)</f>
        <v>#N/A</v>
      </c>
      <c r="G1898" s="97" t="e">
        <f>+VLOOKUP(D1898,POA!$A$3:$AU$103,3,FALSE)</f>
        <v>#N/A</v>
      </c>
      <c r="H1898" s="94" t="e">
        <f>+VLOOKUP(D1898,POA!$A$3:$AU$103,12,FALSE)</f>
        <v>#N/A</v>
      </c>
      <c r="I1898" s="98" t="e">
        <f>+VLOOKUP(D1898,POA!$A$3:$AU$103,15,FALSE)</f>
        <v>#N/A</v>
      </c>
      <c r="J1898" s="94" t="e">
        <f>+VLOOKUP(D1898,POA!$A$3:$AU$103,14,FALSE)</f>
        <v>#N/A</v>
      </c>
      <c r="K1898" s="44"/>
      <c r="L1898" s="100"/>
      <c r="M1898" s="101"/>
      <c r="N1898" s="79"/>
      <c r="O1898" s="102"/>
    </row>
    <row r="1899" spans="1:15" s="20" customFormat="1" ht="15" customHeight="1">
      <c r="A1899" s="46"/>
      <c r="B1899" s="45"/>
      <c r="C1899" s="47"/>
      <c r="D1899" s="46"/>
      <c r="E1899" s="97" t="e">
        <f>+VLOOKUP(D1899,POA!$A$3:$AU$103,7,FALSE)</f>
        <v>#N/A</v>
      </c>
      <c r="F1899" s="97" t="e">
        <f>+VLOOKUP(D1899,POA!$A$3:$AU$103,9,FALSE)</f>
        <v>#N/A</v>
      </c>
      <c r="G1899" s="97" t="e">
        <f>+VLOOKUP(D1899,POA!$A$3:$AU$103,3,FALSE)</f>
        <v>#N/A</v>
      </c>
      <c r="H1899" s="94" t="e">
        <f>+VLOOKUP(D1899,POA!$A$3:$AU$103,12,FALSE)</f>
        <v>#N/A</v>
      </c>
      <c r="I1899" s="98" t="e">
        <f>+VLOOKUP(D1899,POA!$A$3:$AU$103,15,FALSE)</f>
        <v>#N/A</v>
      </c>
      <c r="J1899" s="94" t="e">
        <f>+VLOOKUP(D1899,POA!$A$3:$AU$103,14,FALSE)</f>
        <v>#N/A</v>
      </c>
      <c r="K1899" s="44"/>
      <c r="L1899" s="100"/>
      <c r="M1899" s="101"/>
      <c r="N1899" s="79"/>
      <c r="O1899" s="102"/>
    </row>
    <row r="1900" spans="1:15" s="20" customFormat="1" ht="15" customHeight="1">
      <c r="A1900" s="46"/>
      <c r="B1900" s="45"/>
      <c r="C1900" s="47"/>
      <c r="D1900" s="46"/>
      <c r="E1900" s="97" t="e">
        <f>+VLOOKUP(D1900,POA!$A$3:$AU$103,7,FALSE)</f>
        <v>#N/A</v>
      </c>
      <c r="F1900" s="97" t="e">
        <f>+VLOOKUP(D1900,POA!$A$3:$AU$103,9,FALSE)</f>
        <v>#N/A</v>
      </c>
      <c r="G1900" s="97" t="e">
        <f>+VLOOKUP(D1900,POA!$A$3:$AU$103,3,FALSE)</f>
        <v>#N/A</v>
      </c>
      <c r="H1900" s="94" t="e">
        <f>+VLOOKUP(D1900,POA!$A$3:$AU$103,12,FALSE)</f>
        <v>#N/A</v>
      </c>
      <c r="I1900" s="98" t="e">
        <f>+VLOOKUP(D1900,POA!$A$3:$AU$103,15,FALSE)</f>
        <v>#N/A</v>
      </c>
      <c r="J1900" s="94" t="e">
        <f>+VLOOKUP(D1900,POA!$A$3:$AU$103,14,FALSE)</f>
        <v>#N/A</v>
      </c>
      <c r="K1900" s="44"/>
      <c r="L1900" s="100"/>
      <c r="M1900" s="101"/>
      <c r="N1900" s="79"/>
      <c r="O1900" s="102"/>
    </row>
    <row r="1901" spans="1:15" s="20" customFormat="1" ht="15" customHeight="1">
      <c r="A1901" s="46"/>
      <c r="B1901" s="45"/>
      <c r="C1901" s="47"/>
      <c r="D1901" s="46"/>
      <c r="E1901" s="97" t="e">
        <f>+VLOOKUP(D1901,POA!$A$3:$AU$103,7,FALSE)</f>
        <v>#N/A</v>
      </c>
      <c r="F1901" s="97" t="e">
        <f>+VLOOKUP(D1901,POA!$A$3:$AU$103,9,FALSE)</f>
        <v>#N/A</v>
      </c>
      <c r="G1901" s="97" t="e">
        <f>+VLOOKUP(D1901,POA!$A$3:$AU$103,3,FALSE)</f>
        <v>#N/A</v>
      </c>
      <c r="H1901" s="94" t="e">
        <f>+VLOOKUP(D1901,POA!$A$3:$AU$103,12,FALSE)</f>
        <v>#N/A</v>
      </c>
      <c r="I1901" s="98" t="e">
        <f>+VLOOKUP(D1901,POA!$A$3:$AU$103,15,FALSE)</f>
        <v>#N/A</v>
      </c>
      <c r="J1901" s="94" t="e">
        <f>+VLOOKUP(D1901,POA!$A$3:$AU$103,14,FALSE)</f>
        <v>#N/A</v>
      </c>
      <c r="K1901" s="44"/>
      <c r="L1901" s="100"/>
      <c r="M1901" s="101"/>
      <c r="N1901" s="79"/>
      <c r="O1901" s="102"/>
    </row>
    <row r="1902" spans="1:15" s="20" customFormat="1" ht="15" customHeight="1">
      <c r="A1902" s="46"/>
      <c r="B1902" s="45"/>
      <c r="C1902" s="47"/>
      <c r="D1902" s="46"/>
      <c r="E1902" s="97" t="e">
        <f>+VLOOKUP(D1902,POA!$A$3:$AU$103,7,FALSE)</f>
        <v>#N/A</v>
      </c>
      <c r="F1902" s="97" t="e">
        <f>+VLOOKUP(D1902,POA!$A$3:$AU$103,9,FALSE)</f>
        <v>#N/A</v>
      </c>
      <c r="G1902" s="97" t="e">
        <f>+VLOOKUP(D1902,POA!$A$3:$AU$103,3,FALSE)</f>
        <v>#N/A</v>
      </c>
      <c r="H1902" s="94" t="e">
        <f>+VLOOKUP(D1902,POA!$A$3:$AU$103,12,FALSE)</f>
        <v>#N/A</v>
      </c>
      <c r="I1902" s="98" t="e">
        <f>+VLOOKUP(D1902,POA!$A$3:$AU$103,15,FALSE)</f>
        <v>#N/A</v>
      </c>
      <c r="J1902" s="94" t="e">
        <f>+VLOOKUP(D1902,POA!$A$3:$AU$103,14,FALSE)</f>
        <v>#N/A</v>
      </c>
      <c r="K1902" s="44"/>
      <c r="L1902" s="100"/>
      <c r="M1902" s="101"/>
      <c r="N1902" s="79"/>
      <c r="O1902" s="102"/>
    </row>
    <row r="1903" spans="1:15" s="20" customFormat="1" ht="15" customHeight="1">
      <c r="A1903" s="46"/>
      <c r="B1903" s="45"/>
      <c r="C1903" s="47"/>
      <c r="D1903" s="46"/>
      <c r="E1903" s="97" t="e">
        <f>+VLOOKUP(D1903,POA!$A$3:$AU$103,7,FALSE)</f>
        <v>#N/A</v>
      </c>
      <c r="F1903" s="97" t="e">
        <f>+VLOOKUP(D1903,POA!$A$3:$AU$103,9,FALSE)</f>
        <v>#N/A</v>
      </c>
      <c r="G1903" s="97" t="e">
        <f>+VLOOKUP(D1903,POA!$A$3:$AU$103,3,FALSE)</f>
        <v>#N/A</v>
      </c>
      <c r="H1903" s="94" t="e">
        <f>+VLOOKUP(D1903,POA!$A$3:$AU$103,12,FALSE)</f>
        <v>#N/A</v>
      </c>
      <c r="I1903" s="98" t="e">
        <f>+VLOOKUP(D1903,POA!$A$3:$AU$103,15,FALSE)</f>
        <v>#N/A</v>
      </c>
      <c r="J1903" s="94" t="e">
        <f>+VLOOKUP(D1903,POA!$A$3:$AU$103,14,FALSE)</f>
        <v>#N/A</v>
      </c>
      <c r="K1903" s="44"/>
      <c r="L1903" s="100"/>
      <c r="M1903" s="101"/>
      <c r="N1903" s="79"/>
      <c r="O1903" s="102"/>
    </row>
    <row r="1904" spans="1:15" s="20" customFormat="1" ht="15" customHeight="1">
      <c r="A1904" s="46"/>
      <c r="B1904" s="45"/>
      <c r="C1904" s="47"/>
      <c r="D1904" s="46"/>
      <c r="E1904" s="97" t="e">
        <f>+VLOOKUP(D1904,POA!$A$3:$AU$103,7,FALSE)</f>
        <v>#N/A</v>
      </c>
      <c r="F1904" s="97" t="e">
        <f>+VLOOKUP(D1904,POA!$A$3:$AU$103,9,FALSE)</f>
        <v>#N/A</v>
      </c>
      <c r="G1904" s="97" t="e">
        <f>+VLOOKUP(D1904,POA!$A$3:$AU$103,3,FALSE)</f>
        <v>#N/A</v>
      </c>
      <c r="H1904" s="94" t="e">
        <f>+VLOOKUP(D1904,POA!$A$3:$AU$103,12,FALSE)</f>
        <v>#N/A</v>
      </c>
      <c r="I1904" s="98" t="e">
        <f>+VLOOKUP(D1904,POA!$A$3:$AU$103,15,FALSE)</f>
        <v>#N/A</v>
      </c>
      <c r="J1904" s="94" t="e">
        <f>+VLOOKUP(D1904,POA!$A$3:$AU$103,14,FALSE)</f>
        <v>#N/A</v>
      </c>
      <c r="K1904" s="44"/>
      <c r="L1904" s="100"/>
      <c r="M1904" s="101"/>
      <c r="N1904" s="79"/>
      <c r="O1904" s="102"/>
    </row>
    <row r="1905" spans="1:15" s="20" customFormat="1" ht="15" customHeight="1">
      <c r="A1905" s="46"/>
      <c r="B1905" s="45"/>
      <c r="C1905" s="47"/>
      <c r="D1905" s="46"/>
      <c r="E1905" s="97" t="e">
        <f>+VLOOKUP(D1905,POA!$A$3:$AU$103,7,FALSE)</f>
        <v>#N/A</v>
      </c>
      <c r="F1905" s="97" t="e">
        <f>+VLOOKUP(D1905,POA!$A$3:$AU$103,9,FALSE)</f>
        <v>#N/A</v>
      </c>
      <c r="G1905" s="97" t="e">
        <f>+VLOOKUP(D1905,POA!$A$3:$AU$103,3,FALSE)</f>
        <v>#N/A</v>
      </c>
      <c r="H1905" s="94" t="e">
        <f>+VLOOKUP(D1905,POA!$A$3:$AU$103,12,FALSE)</f>
        <v>#N/A</v>
      </c>
      <c r="I1905" s="98" t="e">
        <f>+VLOOKUP(D1905,POA!$A$3:$AU$103,15,FALSE)</f>
        <v>#N/A</v>
      </c>
      <c r="J1905" s="94" t="e">
        <f>+VLOOKUP(D1905,POA!$A$3:$AU$103,14,FALSE)</f>
        <v>#N/A</v>
      </c>
      <c r="K1905" s="44"/>
      <c r="L1905" s="100"/>
      <c r="M1905" s="101"/>
      <c r="N1905" s="79"/>
      <c r="O1905" s="102"/>
    </row>
    <row r="1906" spans="1:15" s="20" customFormat="1" ht="15" customHeight="1">
      <c r="A1906" s="46"/>
      <c r="B1906" s="45"/>
      <c r="C1906" s="47"/>
      <c r="D1906" s="46"/>
      <c r="E1906" s="97" t="e">
        <f>+VLOOKUP(D1906,POA!$A$3:$AU$103,7,FALSE)</f>
        <v>#N/A</v>
      </c>
      <c r="F1906" s="97" t="e">
        <f>+VLOOKUP(D1906,POA!$A$3:$AU$103,9,FALSE)</f>
        <v>#N/A</v>
      </c>
      <c r="G1906" s="97" t="e">
        <f>+VLOOKUP(D1906,POA!$A$3:$AU$103,3,FALSE)</f>
        <v>#N/A</v>
      </c>
      <c r="H1906" s="94" t="e">
        <f>+VLOOKUP(D1906,POA!$A$3:$AU$103,12,FALSE)</f>
        <v>#N/A</v>
      </c>
      <c r="I1906" s="98" t="e">
        <f>+VLOOKUP(D1906,POA!$A$3:$AU$103,15,FALSE)</f>
        <v>#N/A</v>
      </c>
      <c r="J1906" s="94" t="e">
        <f>+VLOOKUP(D1906,POA!$A$3:$AU$103,14,FALSE)</f>
        <v>#N/A</v>
      </c>
      <c r="K1906" s="44"/>
      <c r="L1906" s="100"/>
      <c r="M1906" s="101"/>
      <c r="N1906" s="79"/>
      <c r="O1906" s="102"/>
    </row>
    <row r="1907" spans="1:15" s="20" customFormat="1" ht="15" customHeight="1">
      <c r="A1907" s="46"/>
      <c r="B1907" s="45"/>
      <c r="C1907" s="47"/>
      <c r="D1907" s="46"/>
      <c r="E1907" s="97" t="e">
        <f>+VLOOKUP(D1907,POA!$A$3:$AU$103,7,FALSE)</f>
        <v>#N/A</v>
      </c>
      <c r="F1907" s="97" t="e">
        <f>+VLOOKUP(D1907,POA!$A$3:$AU$103,9,FALSE)</f>
        <v>#N/A</v>
      </c>
      <c r="G1907" s="97" t="e">
        <f>+VLOOKUP(D1907,POA!$A$3:$AU$103,3,FALSE)</f>
        <v>#N/A</v>
      </c>
      <c r="H1907" s="94" t="e">
        <f>+VLOOKUP(D1907,POA!$A$3:$AU$103,12,FALSE)</f>
        <v>#N/A</v>
      </c>
      <c r="I1907" s="98" t="e">
        <f>+VLOOKUP(D1907,POA!$A$3:$AU$103,15,FALSE)</f>
        <v>#N/A</v>
      </c>
      <c r="J1907" s="94" t="e">
        <f>+VLOOKUP(D1907,POA!$A$3:$AU$103,14,FALSE)</f>
        <v>#N/A</v>
      </c>
      <c r="K1907" s="44"/>
      <c r="L1907" s="100"/>
      <c r="M1907" s="101"/>
      <c r="N1907" s="79"/>
      <c r="O1907" s="102"/>
    </row>
    <row r="1908" spans="1:15" s="20" customFormat="1" ht="15" customHeight="1">
      <c r="A1908" s="46"/>
      <c r="B1908" s="45"/>
      <c r="C1908" s="47"/>
      <c r="D1908" s="46"/>
      <c r="E1908" s="97" t="e">
        <f>+VLOOKUP(D1908,POA!$A$3:$AU$103,7,FALSE)</f>
        <v>#N/A</v>
      </c>
      <c r="F1908" s="97" t="e">
        <f>+VLOOKUP(D1908,POA!$A$3:$AU$103,9,FALSE)</f>
        <v>#N/A</v>
      </c>
      <c r="G1908" s="97" t="e">
        <f>+VLOOKUP(D1908,POA!$A$3:$AU$103,3,FALSE)</f>
        <v>#N/A</v>
      </c>
      <c r="H1908" s="94" t="e">
        <f>+VLOOKUP(D1908,POA!$A$3:$AU$103,12,FALSE)</f>
        <v>#N/A</v>
      </c>
      <c r="I1908" s="98" t="e">
        <f>+VLOOKUP(D1908,POA!$A$3:$AU$103,15,FALSE)</f>
        <v>#N/A</v>
      </c>
      <c r="J1908" s="94" t="e">
        <f>+VLOOKUP(D1908,POA!$A$3:$AU$103,14,FALSE)</f>
        <v>#N/A</v>
      </c>
      <c r="K1908" s="44"/>
      <c r="L1908" s="100"/>
      <c r="M1908" s="101"/>
      <c r="N1908" s="79"/>
      <c r="O1908" s="102"/>
    </row>
    <row r="1909" spans="1:15" s="20" customFormat="1" ht="15" customHeight="1">
      <c r="A1909" s="46"/>
      <c r="B1909" s="45"/>
      <c r="C1909" s="47"/>
      <c r="D1909" s="46"/>
      <c r="E1909" s="97" t="e">
        <f>+VLOOKUP(D1909,POA!$A$3:$AU$103,7,FALSE)</f>
        <v>#N/A</v>
      </c>
      <c r="F1909" s="97" t="e">
        <f>+VLOOKUP(D1909,POA!$A$3:$AU$103,9,FALSE)</f>
        <v>#N/A</v>
      </c>
      <c r="G1909" s="97" t="e">
        <f>+VLOOKUP(D1909,POA!$A$3:$AU$103,3,FALSE)</f>
        <v>#N/A</v>
      </c>
      <c r="H1909" s="94" t="e">
        <f>+VLOOKUP(D1909,POA!$A$3:$AU$103,12,FALSE)</f>
        <v>#N/A</v>
      </c>
      <c r="I1909" s="98" t="e">
        <f>+VLOOKUP(D1909,POA!$A$3:$AU$103,15,FALSE)</f>
        <v>#N/A</v>
      </c>
      <c r="J1909" s="94" t="e">
        <f>+VLOOKUP(D1909,POA!$A$3:$AU$103,14,FALSE)</f>
        <v>#N/A</v>
      </c>
      <c r="K1909" s="44"/>
      <c r="L1909" s="100"/>
      <c r="M1909" s="101"/>
      <c r="N1909" s="79"/>
      <c r="O1909" s="102"/>
    </row>
    <row r="1910" spans="1:15" s="20" customFormat="1" ht="15" customHeight="1">
      <c r="A1910" s="46"/>
      <c r="B1910" s="45"/>
      <c r="C1910" s="47"/>
      <c r="D1910" s="46"/>
      <c r="E1910" s="97" t="e">
        <f>+VLOOKUP(D1910,POA!$A$3:$AU$103,7,FALSE)</f>
        <v>#N/A</v>
      </c>
      <c r="F1910" s="97" t="e">
        <f>+VLOOKUP(D1910,POA!$A$3:$AU$103,9,FALSE)</f>
        <v>#N/A</v>
      </c>
      <c r="G1910" s="97" t="e">
        <f>+VLOOKUP(D1910,POA!$A$3:$AU$103,3,FALSE)</f>
        <v>#N/A</v>
      </c>
      <c r="H1910" s="94" t="e">
        <f>+VLOOKUP(D1910,POA!$A$3:$AU$103,12,FALSE)</f>
        <v>#N/A</v>
      </c>
      <c r="I1910" s="98" t="e">
        <f>+VLOOKUP(D1910,POA!$A$3:$AU$103,15,FALSE)</f>
        <v>#N/A</v>
      </c>
      <c r="J1910" s="94" t="e">
        <f>+VLOOKUP(D1910,POA!$A$3:$AU$103,14,FALSE)</f>
        <v>#N/A</v>
      </c>
      <c r="K1910" s="44"/>
      <c r="L1910" s="100"/>
      <c r="M1910" s="101"/>
      <c r="N1910" s="79"/>
      <c r="O1910" s="102"/>
    </row>
    <row r="1911" spans="1:15" s="20" customFormat="1" ht="15" customHeight="1">
      <c r="A1911" s="46"/>
      <c r="B1911" s="45"/>
      <c r="C1911" s="47"/>
      <c r="D1911" s="46"/>
      <c r="E1911" s="97" t="e">
        <f>+VLOOKUP(D1911,POA!$A$3:$AU$103,7,FALSE)</f>
        <v>#N/A</v>
      </c>
      <c r="F1911" s="97" t="e">
        <f>+VLOOKUP(D1911,POA!$A$3:$AU$103,9,FALSE)</f>
        <v>#N/A</v>
      </c>
      <c r="G1911" s="97" t="e">
        <f>+VLOOKUP(D1911,POA!$A$3:$AU$103,3,FALSE)</f>
        <v>#N/A</v>
      </c>
      <c r="H1911" s="94" t="e">
        <f>+VLOOKUP(D1911,POA!$A$3:$AU$103,12,FALSE)</f>
        <v>#N/A</v>
      </c>
      <c r="I1911" s="98" t="e">
        <f>+VLOOKUP(D1911,POA!$A$3:$AU$103,15,FALSE)</f>
        <v>#N/A</v>
      </c>
      <c r="J1911" s="94" t="e">
        <f>+VLOOKUP(D1911,POA!$A$3:$AU$103,14,FALSE)</f>
        <v>#N/A</v>
      </c>
      <c r="K1911" s="44"/>
      <c r="L1911" s="100"/>
      <c r="M1911" s="101"/>
      <c r="N1911" s="79"/>
      <c r="O1911" s="102"/>
    </row>
    <row r="1912" spans="1:15" s="20" customFormat="1" ht="15" customHeight="1">
      <c r="A1912" s="46"/>
      <c r="B1912" s="45"/>
      <c r="C1912" s="47"/>
      <c r="D1912" s="46"/>
      <c r="E1912" s="97" t="e">
        <f>+VLOOKUP(D1912,POA!$A$3:$AU$103,7,FALSE)</f>
        <v>#N/A</v>
      </c>
      <c r="F1912" s="97" t="e">
        <f>+VLOOKUP(D1912,POA!$A$3:$AU$103,9,FALSE)</f>
        <v>#N/A</v>
      </c>
      <c r="G1912" s="97" t="e">
        <f>+VLOOKUP(D1912,POA!$A$3:$AU$103,3,FALSE)</f>
        <v>#N/A</v>
      </c>
      <c r="H1912" s="94" t="e">
        <f>+VLOOKUP(D1912,POA!$A$3:$AU$103,12,FALSE)</f>
        <v>#N/A</v>
      </c>
      <c r="I1912" s="98" t="e">
        <f>+VLOOKUP(D1912,POA!$A$3:$AU$103,15,FALSE)</f>
        <v>#N/A</v>
      </c>
      <c r="J1912" s="94" t="e">
        <f>+VLOOKUP(D1912,POA!$A$3:$AU$103,14,FALSE)</f>
        <v>#N/A</v>
      </c>
      <c r="K1912" s="44"/>
      <c r="L1912" s="100"/>
      <c r="M1912" s="101"/>
      <c r="N1912" s="79"/>
      <c r="O1912" s="102"/>
    </row>
    <row r="1913" spans="1:15" s="20" customFormat="1" ht="15" customHeight="1">
      <c r="A1913" s="46"/>
      <c r="B1913" s="45"/>
      <c r="C1913" s="47"/>
      <c r="D1913" s="46"/>
      <c r="E1913" s="97" t="e">
        <f>+VLOOKUP(D1913,POA!$A$3:$AU$103,7,FALSE)</f>
        <v>#N/A</v>
      </c>
      <c r="F1913" s="97" t="e">
        <f>+VLOOKUP(D1913,POA!$A$3:$AU$103,9,FALSE)</f>
        <v>#N/A</v>
      </c>
      <c r="G1913" s="97" t="e">
        <f>+VLOOKUP(D1913,POA!$A$3:$AU$103,3,FALSE)</f>
        <v>#N/A</v>
      </c>
      <c r="H1913" s="94" t="e">
        <f>+VLOOKUP(D1913,POA!$A$3:$AU$103,12,FALSE)</f>
        <v>#N/A</v>
      </c>
      <c r="I1913" s="98" t="e">
        <f>+VLOOKUP(D1913,POA!$A$3:$AU$103,15,FALSE)</f>
        <v>#N/A</v>
      </c>
      <c r="J1913" s="94" t="e">
        <f>+VLOOKUP(D1913,POA!$A$3:$AU$103,14,FALSE)</f>
        <v>#N/A</v>
      </c>
      <c r="K1913" s="44"/>
      <c r="L1913" s="100"/>
      <c r="M1913" s="101"/>
      <c r="N1913" s="79"/>
      <c r="O1913" s="102"/>
    </row>
    <row r="1914" spans="1:15" s="20" customFormat="1" ht="15" customHeight="1">
      <c r="A1914" s="46"/>
      <c r="B1914" s="45"/>
      <c r="C1914" s="47"/>
      <c r="D1914" s="46"/>
      <c r="E1914" s="97" t="e">
        <f>+VLOOKUP(D1914,POA!$A$3:$AU$103,7,FALSE)</f>
        <v>#N/A</v>
      </c>
      <c r="F1914" s="97" t="e">
        <f>+VLOOKUP(D1914,POA!$A$3:$AU$103,9,FALSE)</f>
        <v>#N/A</v>
      </c>
      <c r="G1914" s="97" t="e">
        <f>+VLOOKUP(D1914,POA!$A$3:$AU$103,3,FALSE)</f>
        <v>#N/A</v>
      </c>
      <c r="H1914" s="94" t="e">
        <f>+VLOOKUP(D1914,POA!$A$3:$AU$103,12,FALSE)</f>
        <v>#N/A</v>
      </c>
      <c r="I1914" s="98" t="e">
        <f>+VLOOKUP(D1914,POA!$A$3:$AU$103,15,FALSE)</f>
        <v>#N/A</v>
      </c>
      <c r="J1914" s="94" t="e">
        <f>+VLOOKUP(D1914,POA!$A$3:$AU$103,14,FALSE)</f>
        <v>#N/A</v>
      </c>
      <c r="K1914" s="44"/>
      <c r="L1914" s="100"/>
      <c r="M1914" s="101"/>
      <c r="N1914" s="79"/>
      <c r="O1914" s="102"/>
    </row>
    <row r="1915" spans="1:15" s="20" customFormat="1" ht="15" customHeight="1">
      <c r="A1915" s="46"/>
      <c r="B1915" s="45"/>
      <c r="C1915" s="47"/>
      <c r="D1915" s="46"/>
      <c r="E1915" s="97" t="e">
        <f>+VLOOKUP(D1915,POA!$A$3:$AU$103,7,FALSE)</f>
        <v>#N/A</v>
      </c>
      <c r="F1915" s="97" t="e">
        <f>+VLOOKUP(D1915,POA!$A$3:$AU$103,9,FALSE)</f>
        <v>#N/A</v>
      </c>
      <c r="G1915" s="97" t="e">
        <f>+VLOOKUP(D1915,POA!$A$3:$AU$103,3,FALSE)</f>
        <v>#N/A</v>
      </c>
      <c r="H1915" s="94" t="e">
        <f>+VLOOKUP(D1915,POA!$A$3:$AU$103,12,FALSE)</f>
        <v>#N/A</v>
      </c>
      <c r="I1915" s="98" t="e">
        <f>+VLOOKUP(D1915,POA!$A$3:$AU$103,15,FALSE)</f>
        <v>#N/A</v>
      </c>
      <c r="J1915" s="94" t="e">
        <f>+VLOOKUP(D1915,POA!$A$3:$AU$103,14,FALSE)</f>
        <v>#N/A</v>
      </c>
      <c r="K1915" s="44"/>
      <c r="L1915" s="100"/>
      <c r="M1915" s="101"/>
      <c r="N1915" s="79"/>
      <c r="O1915" s="102"/>
    </row>
    <row r="1916" spans="1:15" s="20" customFormat="1" ht="15" customHeight="1">
      <c r="A1916" s="46"/>
      <c r="B1916" s="45"/>
      <c r="C1916" s="47"/>
      <c r="D1916" s="46"/>
      <c r="E1916" s="97" t="e">
        <f>+VLOOKUP(D1916,POA!$A$3:$AU$103,7,FALSE)</f>
        <v>#N/A</v>
      </c>
      <c r="F1916" s="97" t="e">
        <f>+VLOOKUP(D1916,POA!$A$3:$AU$103,9,FALSE)</f>
        <v>#N/A</v>
      </c>
      <c r="G1916" s="97" t="e">
        <f>+VLOOKUP(D1916,POA!$A$3:$AU$103,3,FALSE)</f>
        <v>#N/A</v>
      </c>
      <c r="H1916" s="94" t="e">
        <f>+VLOOKUP(D1916,POA!$A$3:$AU$103,12,FALSE)</f>
        <v>#N/A</v>
      </c>
      <c r="I1916" s="98" t="e">
        <f>+VLOOKUP(D1916,POA!$A$3:$AU$103,15,FALSE)</f>
        <v>#N/A</v>
      </c>
      <c r="J1916" s="94" t="e">
        <f>+VLOOKUP(D1916,POA!$A$3:$AU$103,14,FALSE)</f>
        <v>#N/A</v>
      </c>
      <c r="K1916" s="44"/>
      <c r="L1916" s="100"/>
      <c r="M1916" s="101"/>
      <c r="N1916" s="79"/>
      <c r="O1916" s="102"/>
    </row>
    <row r="1917" spans="1:15" s="20" customFormat="1" ht="15" customHeight="1">
      <c r="A1917" s="46"/>
      <c r="B1917" s="45"/>
      <c r="C1917" s="47"/>
      <c r="D1917" s="46"/>
      <c r="E1917" s="97" t="e">
        <f>+VLOOKUP(D1917,POA!$A$3:$AU$103,7,FALSE)</f>
        <v>#N/A</v>
      </c>
      <c r="F1917" s="97" t="e">
        <f>+VLOOKUP(D1917,POA!$A$3:$AU$103,9,FALSE)</f>
        <v>#N/A</v>
      </c>
      <c r="G1917" s="97" t="e">
        <f>+VLOOKUP(D1917,POA!$A$3:$AU$103,3,FALSE)</f>
        <v>#N/A</v>
      </c>
      <c r="H1917" s="94" t="e">
        <f>+VLOOKUP(D1917,POA!$A$3:$AU$103,12,FALSE)</f>
        <v>#N/A</v>
      </c>
      <c r="I1917" s="98" t="e">
        <f>+VLOOKUP(D1917,POA!$A$3:$AU$103,15,FALSE)</f>
        <v>#N/A</v>
      </c>
      <c r="J1917" s="94" t="e">
        <f>+VLOOKUP(D1917,POA!$A$3:$AU$103,14,FALSE)</f>
        <v>#N/A</v>
      </c>
      <c r="K1917" s="44"/>
      <c r="L1917" s="100"/>
      <c r="M1917" s="101"/>
      <c r="N1917" s="79"/>
      <c r="O1917" s="102"/>
    </row>
    <row r="1918" spans="1:15" s="20" customFormat="1" ht="15" customHeight="1">
      <c r="A1918" s="46"/>
      <c r="B1918" s="45"/>
      <c r="C1918" s="47"/>
      <c r="D1918" s="46"/>
      <c r="E1918" s="97" t="e">
        <f>+VLOOKUP(D1918,POA!$A$3:$AU$103,7,FALSE)</f>
        <v>#N/A</v>
      </c>
      <c r="F1918" s="97" t="e">
        <f>+VLOOKUP(D1918,POA!$A$3:$AU$103,9,FALSE)</f>
        <v>#N/A</v>
      </c>
      <c r="G1918" s="97" t="e">
        <f>+VLOOKUP(D1918,POA!$A$3:$AU$103,3,FALSE)</f>
        <v>#N/A</v>
      </c>
      <c r="H1918" s="94" t="e">
        <f>+VLOOKUP(D1918,POA!$A$3:$AU$103,12,FALSE)</f>
        <v>#N/A</v>
      </c>
      <c r="I1918" s="98" t="e">
        <f>+VLOOKUP(D1918,POA!$A$3:$AU$103,15,FALSE)</f>
        <v>#N/A</v>
      </c>
      <c r="J1918" s="94" t="e">
        <f>+VLOOKUP(D1918,POA!$A$3:$AU$103,14,FALSE)</f>
        <v>#N/A</v>
      </c>
      <c r="K1918" s="44"/>
      <c r="L1918" s="100"/>
      <c r="M1918" s="101"/>
      <c r="N1918" s="79"/>
      <c r="O1918" s="102"/>
    </row>
    <row r="1919" spans="1:15" s="20" customFormat="1" ht="15" customHeight="1">
      <c r="A1919" s="46"/>
      <c r="B1919" s="45"/>
      <c r="C1919" s="47"/>
      <c r="D1919" s="46"/>
      <c r="E1919" s="97" t="e">
        <f>+VLOOKUP(D1919,POA!$A$3:$AU$103,7,FALSE)</f>
        <v>#N/A</v>
      </c>
      <c r="F1919" s="97" t="e">
        <f>+VLOOKUP(D1919,POA!$A$3:$AU$103,9,FALSE)</f>
        <v>#N/A</v>
      </c>
      <c r="G1919" s="97" t="e">
        <f>+VLOOKUP(D1919,POA!$A$3:$AU$103,3,FALSE)</f>
        <v>#N/A</v>
      </c>
      <c r="H1919" s="94" t="e">
        <f>+VLOOKUP(D1919,POA!$A$3:$AU$103,12,FALSE)</f>
        <v>#N/A</v>
      </c>
      <c r="I1919" s="98" t="e">
        <f>+VLOOKUP(D1919,POA!$A$3:$AU$103,15,FALSE)</f>
        <v>#N/A</v>
      </c>
      <c r="J1919" s="94" t="e">
        <f>+VLOOKUP(D1919,POA!$A$3:$AU$103,14,FALSE)</f>
        <v>#N/A</v>
      </c>
      <c r="K1919" s="44"/>
      <c r="L1919" s="100"/>
      <c r="M1919" s="101"/>
      <c r="N1919" s="79"/>
      <c r="O1919" s="102"/>
    </row>
    <row r="1920" spans="1:15" s="20" customFormat="1" ht="15" customHeight="1">
      <c r="A1920" s="46"/>
      <c r="B1920" s="45"/>
      <c r="C1920" s="47"/>
      <c r="D1920" s="46"/>
      <c r="E1920" s="97" t="e">
        <f>+VLOOKUP(D1920,POA!$A$3:$AU$103,7,FALSE)</f>
        <v>#N/A</v>
      </c>
      <c r="F1920" s="97" t="e">
        <f>+VLOOKUP(D1920,POA!$A$3:$AU$103,9,FALSE)</f>
        <v>#N/A</v>
      </c>
      <c r="G1920" s="97" t="e">
        <f>+VLOOKUP(D1920,POA!$A$3:$AU$103,3,FALSE)</f>
        <v>#N/A</v>
      </c>
      <c r="H1920" s="94" t="e">
        <f>+VLOOKUP(D1920,POA!$A$3:$AU$103,12,FALSE)</f>
        <v>#N/A</v>
      </c>
      <c r="I1920" s="98" t="e">
        <f>+VLOOKUP(D1920,POA!$A$3:$AU$103,15,FALSE)</f>
        <v>#N/A</v>
      </c>
      <c r="J1920" s="94" t="e">
        <f>+VLOOKUP(D1920,POA!$A$3:$AU$103,14,FALSE)</f>
        <v>#N/A</v>
      </c>
      <c r="K1920" s="44"/>
      <c r="L1920" s="100"/>
      <c r="M1920" s="101"/>
      <c r="N1920" s="79"/>
      <c r="O1920" s="102"/>
    </row>
    <row r="1921" spans="1:15" s="20" customFormat="1" ht="15" customHeight="1">
      <c r="A1921" s="46"/>
      <c r="B1921" s="45"/>
      <c r="C1921" s="47"/>
      <c r="D1921" s="46"/>
      <c r="E1921" s="97" t="e">
        <f>+VLOOKUP(D1921,POA!$A$3:$AU$103,7,FALSE)</f>
        <v>#N/A</v>
      </c>
      <c r="F1921" s="97" t="e">
        <f>+VLOOKUP(D1921,POA!$A$3:$AU$103,9,FALSE)</f>
        <v>#N/A</v>
      </c>
      <c r="G1921" s="97" t="e">
        <f>+VLOOKUP(D1921,POA!$A$3:$AU$103,3,FALSE)</f>
        <v>#N/A</v>
      </c>
      <c r="H1921" s="94" t="e">
        <f>+VLOOKUP(D1921,POA!$A$3:$AU$103,12,FALSE)</f>
        <v>#N/A</v>
      </c>
      <c r="I1921" s="98" t="e">
        <f>+VLOOKUP(D1921,POA!$A$3:$AU$103,15,FALSE)</f>
        <v>#N/A</v>
      </c>
      <c r="J1921" s="94" t="e">
        <f>+VLOOKUP(D1921,POA!$A$3:$AU$103,14,FALSE)</f>
        <v>#N/A</v>
      </c>
      <c r="K1921" s="44"/>
      <c r="L1921" s="100"/>
      <c r="M1921" s="101"/>
      <c r="N1921" s="79"/>
      <c r="O1921" s="102"/>
    </row>
    <row r="1922" spans="1:15" s="20" customFormat="1" ht="15" customHeight="1">
      <c r="A1922" s="46"/>
      <c r="B1922" s="45"/>
      <c r="C1922" s="47"/>
      <c r="D1922" s="46"/>
      <c r="E1922" s="97" t="e">
        <f>+VLOOKUP(D1922,POA!$A$3:$AU$103,7,FALSE)</f>
        <v>#N/A</v>
      </c>
      <c r="F1922" s="97" t="e">
        <f>+VLOOKUP(D1922,POA!$A$3:$AU$103,9,FALSE)</f>
        <v>#N/A</v>
      </c>
      <c r="G1922" s="97" t="e">
        <f>+VLOOKUP(D1922,POA!$A$3:$AU$103,3,FALSE)</f>
        <v>#N/A</v>
      </c>
      <c r="H1922" s="94" t="e">
        <f>+VLOOKUP(D1922,POA!$A$3:$AU$103,12,FALSE)</f>
        <v>#N/A</v>
      </c>
      <c r="I1922" s="98" t="e">
        <f>+VLOOKUP(D1922,POA!$A$3:$AU$103,15,FALSE)</f>
        <v>#N/A</v>
      </c>
      <c r="J1922" s="94" t="e">
        <f>+VLOOKUP(D1922,POA!$A$3:$AU$103,14,FALSE)</f>
        <v>#N/A</v>
      </c>
      <c r="K1922" s="44"/>
      <c r="L1922" s="100"/>
      <c r="M1922" s="101"/>
      <c r="N1922" s="79"/>
      <c r="O1922" s="102"/>
    </row>
    <row r="1923" spans="1:15" s="20" customFormat="1" ht="15" customHeight="1">
      <c r="A1923" s="46"/>
      <c r="B1923" s="45"/>
      <c r="C1923" s="47"/>
      <c r="D1923" s="46"/>
      <c r="E1923" s="97" t="e">
        <f>+VLOOKUP(D1923,POA!$A$3:$AU$103,7,FALSE)</f>
        <v>#N/A</v>
      </c>
      <c r="F1923" s="97" t="e">
        <f>+VLOOKUP(D1923,POA!$A$3:$AU$103,9,FALSE)</f>
        <v>#N/A</v>
      </c>
      <c r="G1923" s="97" t="e">
        <f>+VLOOKUP(D1923,POA!$A$3:$AU$103,3,FALSE)</f>
        <v>#N/A</v>
      </c>
      <c r="H1923" s="94" t="e">
        <f>+VLOOKUP(D1923,POA!$A$3:$AU$103,12,FALSE)</f>
        <v>#N/A</v>
      </c>
      <c r="I1923" s="98" t="e">
        <f>+VLOOKUP(D1923,POA!$A$3:$AU$103,15,FALSE)</f>
        <v>#N/A</v>
      </c>
      <c r="J1923" s="94" t="e">
        <f>+VLOOKUP(D1923,POA!$A$3:$AU$103,14,FALSE)</f>
        <v>#N/A</v>
      </c>
      <c r="K1923" s="44"/>
      <c r="L1923" s="100"/>
      <c r="M1923" s="101"/>
      <c r="N1923" s="79"/>
      <c r="O1923" s="102"/>
    </row>
    <row r="1924" spans="1:15" s="20" customFormat="1" ht="15" customHeight="1">
      <c r="A1924" s="46"/>
      <c r="B1924" s="45"/>
      <c r="C1924" s="47"/>
      <c r="D1924" s="46"/>
      <c r="E1924" s="97" t="e">
        <f>+VLOOKUP(D1924,POA!$A$3:$AU$103,7,FALSE)</f>
        <v>#N/A</v>
      </c>
      <c r="F1924" s="97" t="e">
        <f>+VLOOKUP(D1924,POA!$A$3:$AU$103,9,FALSE)</f>
        <v>#N/A</v>
      </c>
      <c r="G1924" s="97" t="e">
        <f>+VLOOKUP(D1924,POA!$A$3:$AU$103,3,FALSE)</f>
        <v>#N/A</v>
      </c>
      <c r="H1924" s="94" t="e">
        <f>+VLOOKUP(D1924,POA!$A$3:$AU$103,12,FALSE)</f>
        <v>#N/A</v>
      </c>
      <c r="I1924" s="98" t="e">
        <f>+VLOOKUP(D1924,POA!$A$3:$AU$103,15,FALSE)</f>
        <v>#N/A</v>
      </c>
      <c r="J1924" s="94" t="e">
        <f>+VLOOKUP(D1924,POA!$A$3:$AU$103,14,FALSE)</f>
        <v>#N/A</v>
      </c>
      <c r="K1924" s="44"/>
      <c r="L1924" s="100"/>
      <c r="M1924" s="101"/>
      <c r="N1924" s="79"/>
      <c r="O1924" s="102"/>
    </row>
    <row r="1925" spans="1:15" s="20" customFormat="1" ht="15" customHeight="1">
      <c r="A1925" s="46"/>
      <c r="B1925" s="45"/>
      <c r="C1925" s="47"/>
      <c r="D1925" s="46"/>
      <c r="E1925" s="97" t="e">
        <f>+VLOOKUP(D1925,POA!$A$3:$AU$103,7,FALSE)</f>
        <v>#N/A</v>
      </c>
      <c r="F1925" s="97" t="e">
        <f>+VLOOKUP(D1925,POA!$A$3:$AU$103,9,FALSE)</f>
        <v>#N/A</v>
      </c>
      <c r="G1925" s="97" t="e">
        <f>+VLOOKUP(D1925,POA!$A$3:$AU$103,3,FALSE)</f>
        <v>#N/A</v>
      </c>
      <c r="H1925" s="94" t="e">
        <f>+VLOOKUP(D1925,POA!$A$3:$AU$103,12,FALSE)</f>
        <v>#N/A</v>
      </c>
      <c r="I1925" s="98" t="e">
        <f>+VLOOKUP(D1925,POA!$A$3:$AU$103,15,FALSE)</f>
        <v>#N/A</v>
      </c>
      <c r="J1925" s="94" t="e">
        <f>+VLOOKUP(D1925,POA!$A$3:$AU$103,14,FALSE)</f>
        <v>#N/A</v>
      </c>
      <c r="K1925" s="44"/>
      <c r="L1925" s="100"/>
      <c r="M1925" s="101"/>
      <c r="N1925" s="79"/>
      <c r="O1925" s="102"/>
    </row>
    <row r="1926" spans="1:15" s="20" customFormat="1" ht="15" customHeight="1">
      <c r="A1926" s="46"/>
      <c r="B1926" s="45"/>
      <c r="C1926" s="47"/>
      <c r="D1926" s="46"/>
      <c r="E1926" s="97" t="e">
        <f>+VLOOKUP(D1926,POA!$A$3:$AU$103,7,FALSE)</f>
        <v>#N/A</v>
      </c>
      <c r="F1926" s="97" t="e">
        <f>+VLOOKUP(D1926,POA!$A$3:$AU$103,9,FALSE)</f>
        <v>#N/A</v>
      </c>
      <c r="G1926" s="97" t="e">
        <f>+VLOOKUP(D1926,POA!$A$3:$AU$103,3,FALSE)</f>
        <v>#N/A</v>
      </c>
      <c r="H1926" s="94" t="e">
        <f>+VLOOKUP(D1926,POA!$A$3:$AU$103,12,FALSE)</f>
        <v>#N/A</v>
      </c>
      <c r="I1926" s="98" t="e">
        <f>+VLOOKUP(D1926,POA!$A$3:$AU$103,15,FALSE)</f>
        <v>#N/A</v>
      </c>
      <c r="J1926" s="94" t="e">
        <f>+VLOOKUP(D1926,POA!$A$3:$AU$103,14,FALSE)</f>
        <v>#N/A</v>
      </c>
      <c r="K1926" s="44"/>
      <c r="L1926" s="100"/>
      <c r="M1926" s="101"/>
      <c r="N1926" s="79"/>
      <c r="O1926" s="102"/>
    </row>
    <row r="1927" spans="1:15" s="20" customFormat="1" ht="15" customHeight="1">
      <c r="A1927" s="46"/>
      <c r="B1927" s="45"/>
      <c r="C1927" s="47"/>
      <c r="D1927" s="46"/>
      <c r="E1927" s="97" t="e">
        <f>+VLOOKUP(D1927,POA!$A$3:$AU$103,7,FALSE)</f>
        <v>#N/A</v>
      </c>
      <c r="F1927" s="97" t="e">
        <f>+VLOOKUP(D1927,POA!$A$3:$AU$103,9,FALSE)</f>
        <v>#N/A</v>
      </c>
      <c r="G1927" s="97" t="e">
        <f>+VLOOKUP(D1927,POA!$A$3:$AU$103,3,FALSE)</f>
        <v>#N/A</v>
      </c>
      <c r="H1927" s="94" t="e">
        <f>+VLOOKUP(D1927,POA!$A$3:$AU$103,12,FALSE)</f>
        <v>#N/A</v>
      </c>
      <c r="I1927" s="98" t="e">
        <f>+VLOOKUP(D1927,POA!$A$3:$AU$103,15,FALSE)</f>
        <v>#N/A</v>
      </c>
      <c r="J1927" s="94" t="e">
        <f>+VLOOKUP(D1927,POA!$A$3:$AU$103,14,FALSE)</f>
        <v>#N/A</v>
      </c>
      <c r="K1927" s="44"/>
      <c r="L1927" s="100"/>
      <c r="M1927" s="101"/>
      <c r="N1927" s="79"/>
      <c r="O1927" s="102"/>
    </row>
    <row r="1928" spans="1:15" s="20" customFormat="1" ht="15" customHeight="1">
      <c r="A1928" s="46"/>
      <c r="B1928" s="45"/>
      <c r="C1928" s="47"/>
      <c r="D1928" s="46"/>
      <c r="E1928" s="97" t="e">
        <f>+VLOOKUP(D1928,POA!$A$3:$AU$103,7,FALSE)</f>
        <v>#N/A</v>
      </c>
      <c r="F1928" s="97" t="e">
        <f>+VLOOKUP(D1928,POA!$A$3:$AU$103,9,FALSE)</f>
        <v>#N/A</v>
      </c>
      <c r="G1928" s="97" t="e">
        <f>+VLOOKUP(D1928,POA!$A$3:$AU$103,3,FALSE)</f>
        <v>#N/A</v>
      </c>
      <c r="H1928" s="94" t="e">
        <f>+VLOOKUP(D1928,POA!$A$3:$AU$103,12,FALSE)</f>
        <v>#N/A</v>
      </c>
      <c r="I1928" s="98" t="e">
        <f>+VLOOKUP(D1928,POA!$A$3:$AU$103,15,FALSE)</f>
        <v>#N/A</v>
      </c>
      <c r="J1928" s="94" t="e">
        <f>+VLOOKUP(D1928,POA!$A$3:$AU$103,14,FALSE)</f>
        <v>#N/A</v>
      </c>
      <c r="K1928" s="44"/>
      <c r="L1928" s="100"/>
      <c r="M1928" s="101"/>
      <c r="N1928" s="79"/>
      <c r="O1928" s="102"/>
    </row>
    <row r="1929" spans="1:15" s="20" customFormat="1" ht="15" customHeight="1">
      <c r="A1929" s="46"/>
      <c r="B1929" s="45"/>
      <c r="C1929" s="47"/>
      <c r="D1929" s="46"/>
      <c r="E1929" s="97" t="e">
        <f>+VLOOKUP(D1929,POA!$A$3:$AU$103,7,FALSE)</f>
        <v>#N/A</v>
      </c>
      <c r="F1929" s="97" t="e">
        <f>+VLOOKUP(D1929,POA!$A$3:$AU$103,9,FALSE)</f>
        <v>#N/A</v>
      </c>
      <c r="G1929" s="97" t="e">
        <f>+VLOOKUP(D1929,POA!$A$3:$AU$103,3,FALSE)</f>
        <v>#N/A</v>
      </c>
      <c r="H1929" s="94" t="e">
        <f>+VLOOKUP(D1929,POA!$A$3:$AU$103,12,FALSE)</f>
        <v>#N/A</v>
      </c>
      <c r="I1929" s="98" t="e">
        <f>+VLOOKUP(D1929,POA!$A$3:$AU$103,15,FALSE)</f>
        <v>#N/A</v>
      </c>
      <c r="J1929" s="94" t="e">
        <f>+VLOOKUP(D1929,POA!$A$3:$AU$103,14,FALSE)</f>
        <v>#N/A</v>
      </c>
      <c r="K1929" s="44"/>
      <c r="L1929" s="100"/>
      <c r="M1929" s="101"/>
      <c r="N1929" s="79"/>
      <c r="O1929" s="102"/>
    </row>
    <row r="1930" spans="1:15" s="20" customFormat="1" ht="15" customHeight="1">
      <c r="A1930" s="46"/>
      <c r="B1930" s="45"/>
      <c r="C1930" s="47"/>
      <c r="D1930" s="46"/>
      <c r="E1930" s="97" t="e">
        <f>+VLOOKUP(D1930,POA!$A$3:$AU$103,7,FALSE)</f>
        <v>#N/A</v>
      </c>
      <c r="F1930" s="97" t="e">
        <f>+VLOOKUP(D1930,POA!$A$3:$AU$103,9,FALSE)</f>
        <v>#N/A</v>
      </c>
      <c r="G1930" s="97" t="e">
        <f>+VLOOKUP(D1930,POA!$A$3:$AU$103,3,FALSE)</f>
        <v>#N/A</v>
      </c>
      <c r="H1930" s="94" t="e">
        <f>+VLOOKUP(D1930,POA!$A$3:$AU$103,12,FALSE)</f>
        <v>#N/A</v>
      </c>
      <c r="I1930" s="98" t="e">
        <f>+VLOOKUP(D1930,POA!$A$3:$AU$103,15,FALSE)</f>
        <v>#N/A</v>
      </c>
      <c r="J1930" s="94" t="e">
        <f>+VLOOKUP(D1930,POA!$A$3:$AU$103,14,FALSE)</f>
        <v>#N/A</v>
      </c>
      <c r="K1930" s="44"/>
      <c r="L1930" s="100"/>
      <c r="M1930" s="101"/>
      <c r="N1930" s="79"/>
      <c r="O1930" s="102"/>
    </row>
    <row r="1931" spans="1:15" s="20" customFormat="1" ht="15" customHeight="1">
      <c r="A1931" s="46"/>
      <c r="B1931" s="45"/>
      <c r="C1931" s="47"/>
      <c r="D1931" s="46"/>
      <c r="E1931" s="97" t="e">
        <f>+VLOOKUP(D1931,POA!$A$3:$AU$103,7,FALSE)</f>
        <v>#N/A</v>
      </c>
      <c r="F1931" s="97" t="e">
        <f>+VLOOKUP(D1931,POA!$A$3:$AU$103,9,FALSE)</f>
        <v>#N/A</v>
      </c>
      <c r="G1931" s="97" t="e">
        <f>+VLOOKUP(D1931,POA!$A$3:$AU$103,3,FALSE)</f>
        <v>#N/A</v>
      </c>
      <c r="H1931" s="94" t="e">
        <f>+VLOOKUP(D1931,POA!$A$3:$AU$103,12,FALSE)</f>
        <v>#N/A</v>
      </c>
      <c r="I1931" s="98" t="e">
        <f>+VLOOKUP(D1931,POA!$A$3:$AU$103,15,FALSE)</f>
        <v>#N/A</v>
      </c>
      <c r="J1931" s="94" t="e">
        <f>+VLOOKUP(D1931,POA!$A$3:$AU$103,14,FALSE)</f>
        <v>#N/A</v>
      </c>
      <c r="K1931" s="44"/>
      <c r="L1931" s="100"/>
      <c r="M1931" s="101"/>
      <c r="N1931" s="79"/>
      <c r="O1931" s="102"/>
    </row>
    <row r="1932" spans="1:15" s="20" customFormat="1" ht="15" customHeight="1">
      <c r="A1932" s="46"/>
      <c r="B1932" s="45"/>
      <c r="C1932" s="47"/>
      <c r="D1932" s="46"/>
      <c r="E1932" s="97" t="e">
        <f>+VLOOKUP(D1932,POA!$A$3:$AU$103,7,FALSE)</f>
        <v>#N/A</v>
      </c>
      <c r="F1932" s="97" t="e">
        <f>+VLOOKUP(D1932,POA!$A$3:$AU$103,9,FALSE)</f>
        <v>#N/A</v>
      </c>
      <c r="G1932" s="97" t="e">
        <f>+VLOOKUP(D1932,POA!$A$3:$AU$103,3,FALSE)</f>
        <v>#N/A</v>
      </c>
      <c r="H1932" s="94" t="e">
        <f>+VLOOKUP(D1932,POA!$A$3:$AU$103,12,FALSE)</f>
        <v>#N/A</v>
      </c>
      <c r="I1932" s="98" t="e">
        <f>+VLOOKUP(D1932,POA!$A$3:$AU$103,15,FALSE)</f>
        <v>#N/A</v>
      </c>
      <c r="J1932" s="94" t="e">
        <f>+VLOOKUP(D1932,POA!$A$3:$AU$103,14,FALSE)</f>
        <v>#N/A</v>
      </c>
      <c r="K1932" s="44"/>
      <c r="L1932" s="100"/>
      <c r="M1932" s="101"/>
      <c r="N1932" s="79"/>
      <c r="O1932" s="102"/>
    </row>
    <row r="1933" spans="1:15" s="20" customFormat="1" ht="15" customHeight="1">
      <c r="A1933" s="46"/>
      <c r="B1933" s="45"/>
      <c r="C1933" s="47"/>
      <c r="D1933" s="46"/>
      <c r="E1933" s="97" t="e">
        <f>+VLOOKUP(D1933,POA!$A$3:$AU$103,7,FALSE)</f>
        <v>#N/A</v>
      </c>
      <c r="F1933" s="97" t="e">
        <f>+VLOOKUP(D1933,POA!$A$3:$AU$103,9,FALSE)</f>
        <v>#N/A</v>
      </c>
      <c r="G1933" s="97" t="e">
        <f>+VLOOKUP(D1933,POA!$A$3:$AU$103,3,FALSE)</f>
        <v>#N/A</v>
      </c>
      <c r="H1933" s="94" t="e">
        <f>+VLOOKUP(D1933,POA!$A$3:$AU$103,12,FALSE)</f>
        <v>#N/A</v>
      </c>
      <c r="I1933" s="98" t="e">
        <f>+VLOOKUP(D1933,POA!$A$3:$AU$103,15,FALSE)</f>
        <v>#N/A</v>
      </c>
      <c r="J1933" s="94" t="e">
        <f>+VLOOKUP(D1933,POA!$A$3:$AU$103,14,FALSE)</f>
        <v>#N/A</v>
      </c>
      <c r="K1933" s="44"/>
      <c r="L1933" s="100"/>
      <c r="M1933" s="101"/>
      <c r="N1933" s="79"/>
      <c r="O1933" s="102"/>
    </row>
    <row r="1934" spans="1:15" s="20" customFormat="1" ht="15" customHeight="1">
      <c r="A1934" s="46"/>
      <c r="B1934" s="45"/>
      <c r="C1934" s="47"/>
      <c r="D1934" s="46"/>
      <c r="E1934" s="97" t="e">
        <f>+VLOOKUP(D1934,POA!$A$3:$AU$103,7,FALSE)</f>
        <v>#N/A</v>
      </c>
      <c r="F1934" s="97" t="e">
        <f>+VLOOKUP(D1934,POA!$A$3:$AU$103,9,FALSE)</f>
        <v>#N/A</v>
      </c>
      <c r="G1934" s="97" t="e">
        <f>+VLOOKUP(D1934,POA!$A$3:$AU$103,3,FALSE)</f>
        <v>#N/A</v>
      </c>
      <c r="H1934" s="94" t="e">
        <f>+VLOOKUP(D1934,POA!$A$3:$AU$103,12,FALSE)</f>
        <v>#N/A</v>
      </c>
      <c r="I1934" s="98" t="e">
        <f>+VLOOKUP(D1934,POA!$A$3:$AU$103,15,FALSE)</f>
        <v>#N/A</v>
      </c>
      <c r="J1934" s="94" t="e">
        <f>+VLOOKUP(D1934,POA!$A$3:$AU$103,14,FALSE)</f>
        <v>#N/A</v>
      </c>
      <c r="K1934" s="44"/>
      <c r="L1934" s="100"/>
      <c r="M1934" s="101"/>
      <c r="N1934" s="79"/>
      <c r="O1934" s="102"/>
    </row>
    <row r="1935" spans="1:15" s="20" customFormat="1" ht="15" customHeight="1">
      <c r="A1935" s="46"/>
      <c r="B1935" s="45"/>
      <c r="C1935" s="47"/>
      <c r="D1935" s="46"/>
      <c r="E1935" s="97" t="e">
        <f>+VLOOKUP(D1935,POA!$A$3:$AU$103,7,FALSE)</f>
        <v>#N/A</v>
      </c>
      <c r="F1935" s="97" t="e">
        <f>+VLOOKUP(D1935,POA!$A$3:$AU$103,9,FALSE)</f>
        <v>#N/A</v>
      </c>
      <c r="G1935" s="97" t="e">
        <f>+VLOOKUP(D1935,POA!$A$3:$AU$103,3,FALSE)</f>
        <v>#N/A</v>
      </c>
      <c r="H1935" s="94" t="e">
        <f>+VLOOKUP(D1935,POA!$A$3:$AU$103,12,FALSE)</f>
        <v>#N/A</v>
      </c>
      <c r="I1935" s="98" t="e">
        <f>+VLOOKUP(D1935,POA!$A$3:$AU$103,15,FALSE)</f>
        <v>#N/A</v>
      </c>
      <c r="J1935" s="94" t="e">
        <f>+VLOOKUP(D1935,POA!$A$3:$AU$103,14,FALSE)</f>
        <v>#N/A</v>
      </c>
      <c r="K1935" s="44"/>
      <c r="L1935" s="100"/>
      <c r="M1935" s="101"/>
      <c r="N1935" s="79"/>
      <c r="O1935" s="102"/>
    </row>
    <row r="1936" spans="1:15" s="20" customFormat="1" ht="15" customHeight="1">
      <c r="A1936" s="46"/>
      <c r="B1936" s="45"/>
      <c r="C1936" s="47"/>
      <c r="D1936" s="46"/>
      <c r="E1936" s="97" t="e">
        <f>+VLOOKUP(D1936,POA!$A$3:$AU$103,7,FALSE)</f>
        <v>#N/A</v>
      </c>
      <c r="F1936" s="97" t="e">
        <f>+VLOOKUP(D1936,POA!$A$3:$AU$103,9,FALSE)</f>
        <v>#N/A</v>
      </c>
      <c r="G1936" s="97" t="e">
        <f>+VLOOKUP(D1936,POA!$A$3:$AU$103,3,FALSE)</f>
        <v>#N/A</v>
      </c>
      <c r="H1936" s="94" t="e">
        <f>+VLOOKUP(D1936,POA!$A$3:$AU$103,12,FALSE)</f>
        <v>#N/A</v>
      </c>
      <c r="I1936" s="98" t="e">
        <f>+VLOOKUP(D1936,POA!$A$3:$AU$103,15,FALSE)</f>
        <v>#N/A</v>
      </c>
      <c r="J1936" s="94" t="e">
        <f>+VLOOKUP(D1936,POA!$A$3:$AU$103,14,FALSE)</f>
        <v>#N/A</v>
      </c>
      <c r="K1936" s="44"/>
      <c r="L1936" s="100"/>
      <c r="M1936" s="101"/>
      <c r="N1936" s="79"/>
      <c r="O1936" s="102"/>
    </row>
    <row r="1937" spans="1:15" s="20" customFormat="1" ht="15" customHeight="1">
      <c r="A1937" s="46"/>
      <c r="B1937" s="45"/>
      <c r="C1937" s="47"/>
      <c r="D1937" s="46"/>
      <c r="E1937" s="97" t="e">
        <f>+VLOOKUP(D1937,POA!$A$3:$AU$103,7,FALSE)</f>
        <v>#N/A</v>
      </c>
      <c r="F1937" s="97" t="e">
        <f>+VLOOKUP(D1937,POA!$A$3:$AU$103,9,FALSE)</f>
        <v>#N/A</v>
      </c>
      <c r="G1937" s="97" t="e">
        <f>+VLOOKUP(D1937,POA!$A$3:$AU$103,3,FALSE)</f>
        <v>#N/A</v>
      </c>
      <c r="H1937" s="94" t="e">
        <f>+VLOOKUP(D1937,POA!$A$3:$AU$103,12,FALSE)</f>
        <v>#N/A</v>
      </c>
      <c r="I1937" s="98" t="e">
        <f>+VLOOKUP(D1937,POA!$A$3:$AU$103,15,FALSE)</f>
        <v>#N/A</v>
      </c>
      <c r="J1937" s="94" t="e">
        <f>+VLOOKUP(D1937,POA!$A$3:$AU$103,14,FALSE)</f>
        <v>#N/A</v>
      </c>
      <c r="K1937" s="44"/>
      <c r="L1937" s="100"/>
      <c r="M1937" s="101"/>
      <c r="N1937" s="79"/>
      <c r="O1937" s="102"/>
    </row>
    <row r="1938" spans="1:15" s="20" customFormat="1" ht="15" customHeight="1">
      <c r="A1938" s="46"/>
      <c r="B1938" s="45"/>
      <c r="C1938" s="47"/>
      <c r="D1938" s="46"/>
      <c r="E1938" s="97" t="e">
        <f>+VLOOKUP(D1938,POA!$A$3:$AU$103,7,FALSE)</f>
        <v>#N/A</v>
      </c>
      <c r="F1938" s="97" t="e">
        <f>+VLOOKUP(D1938,POA!$A$3:$AU$103,9,FALSE)</f>
        <v>#N/A</v>
      </c>
      <c r="G1938" s="97" t="e">
        <f>+VLOOKUP(D1938,POA!$A$3:$AU$103,3,FALSE)</f>
        <v>#N/A</v>
      </c>
      <c r="H1938" s="94" t="e">
        <f>+VLOOKUP(D1938,POA!$A$3:$AU$103,12,FALSE)</f>
        <v>#N/A</v>
      </c>
      <c r="I1938" s="98" t="e">
        <f>+VLOOKUP(D1938,POA!$A$3:$AU$103,15,FALSE)</f>
        <v>#N/A</v>
      </c>
      <c r="J1938" s="94" t="e">
        <f>+VLOOKUP(D1938,POA!$A$3:$AU$103,14,FALSE)</f>
        <v>#N/A</v>
      </c>
      <c r="K1938" s="44"/>
      <c r="L1938" s="100"/>
      <c r="M1938" s="101"/>
      <c r="N1938" s="79"/>
      <c r="O1938" s="102"/>
    </row>
    <row r="1939" spans="1:15" s="20" customFormat="1" ht="15" customHeight="1">
      <c r="A1939" s="46"/>
      <c r="B1939" s="45"/>
      <c r="C1939" s="47"/>
      <c r="D1939" s="46"/>
      <c r="E1939" s="97" t="e">
        <f>+VLOOKUP(D1939,POA!$A$3:$AU$103,7,FALSE)</f>
        <v>#N/A</v>
      </c>
      <c r="F1939" s="97" t="e">
        <f>+VLOOKUP(D1939,POA!$A$3:$AU$103,9,FALSE)</f>
        <v>#N/A</v>
      </c>
      <c r="G1939" s="97" t="e">
        <f>+VLOOKUP(D1939,POA!$A$3:$AU$103,3,FALSE)</f>
        <v>#N/A</v>
      </c>
      <c r="H1939" s="94" t="e">
        <f>+VLOOKUP(D1939,POA!$A$3:$AU$103,12,FALSE)</f>
        <v>#N/A</v>
      </c>
      <c r="I1939" s="98" t="e">
        <f>+VLOOKUP(D1939,POA!$A$3:$AU$103,15,FALSE)</f>
        <v>#N/A</v>
      </c>
      <c r="J1939" s="94" t="e">
        <f>+VLOOKUP(D1939,POA!$A$3:$AU$103,14,FALSE)</f>
        <v>#N/A</v>
      </c>
      <c r="K1939" s="44"/>
      <c r="L1939" s="100"/>
      <c r="M1939" s="101"/>
      <c r="N1939" s="79"/>
      <c r="O1939" s="102"/>
    </row>
    <row r="1940" spans="1:15" s="20" customFormat="1" ht="15" customHeight="1">
      <c r="A1940" s="46"/>
      <c r="B1940" s="45"/>
      <c r="C1940" s="47"/>
      <c r="D1940" s="46"/>
      <c r="E1940" s="97" t="e">
        <f>+VLOOKUP(D1940,POA!$A$3:$AU$103,7,FALSE)</f>
        <v>#N/A</v>
      </c>
      <c r="F1940" s="97" t="e">
        <f>+VLOOKUP(D1940,POA!$A$3:$AU$103,9,FALSE)</f>
        <v>#N/A</v>
      </c>
      <c r="G1940" s="97" t="e">
        <f>+VLOOKUP(D1940,POA!$A$3:$AU$103,3,FALSE)</f>
        <v>#N/A</v>
      </c>
      <c r="H1940" s="94" t="e">
        <f>+VLOOKUP(D1940,POA!$A$3:$AU$103,12,FALSE)</f>
        <v>#N/A</v>
      </c>
      <c r="I1940" s="98" t="e">
        <f>+VLOOKUP(D1940,POA!$A$3:$AU$103,15,FALSE)</f>
        <v>#N/A</v>
      </c>
      <c r="J1940" s="94" t="e">
        <f>+VLOOKUP(D1940,POA!$A$3:$AU$103,14,FALSE)</f>
        <v>#N/A</v>
      </c>
      <c r="K1940" s="44"/>
      <c r="L1940" s="100"/>
      <c r="M1940" s="101"/>
      <c r="N1940" s="79"/>
      <c r="O1940" s="102"/>
    </row>
    <row r="1941" spans="1:15" s="20" customFormat="1" ht="15" customHeight="1">
      <c r="A1941" s="46"/>
      <c r="B1941" s="45"/>
      <c r="C1941" s="47"/>
      <c r="D1941" s="46"/>
      <c r="E1941" s="97" t="e">
        <f>+VLOOKUP(D1941,POA!$A$3:$AU$103,7,FALSE)</f>
        <v>#N/A</v>
      </c>
      <c r="F1941" s="97" t="e">
        <f>+VLOOKUP(D1941,POA!$A$3:$AU$103,9,FALSE)</f>
        <v>#N/A</v>
      </c>
      <c r="G1941" s="97" t="e">
        <f>+VLOOKUP(D1941,POA!$A$3:$AU$103,3,FALSE)</f>
        <v>#N/A</v>
      </c>
      <c r="H1941" s="94" t="e">
        <f>+VLOOKUP(D1941,POA!$A$3:$AU$103,12,FALSE)</f>
        <v>#N/A</v>
      </c>
      <c r="I1941" s="98" t="e">
        <f>+VLOOKUP(D1941,POA!$A$3:$AU$103,15,FALSE)</f>
        <v>#N/A</v>
      </c>
      <c r="J1941" s="94" t="e">
        <f>+VLOOKUP(D1941,POA!$A$3:$AU$103,14,FALSE)</f>
        <v>#N/A</v>
      </c>
      <c r="K1941" s="44"/>
      <c r="L1941" s="100"/>
      <c r="M1941" s="101"/>
      <c r="N1941" s="79"/>
      <c r="O1941" s="102"/>
    </row>
    <row r="1942" spans="1:15" s="20" customFormat="1" ht="15" customHeight="1">
      <c r="A1942" s="46"/>
      <c r="B1942" s="45"/>
      <c r="C1942" s="47"/>
      <c r="D1942" s="46"/>
      <c r="E1942" s="97" t="e">
        <f>+VLOOKUP(D1942,POA!$A$3:$AU$103,7,FALSE)</f>
        <v>#N/A</v>
      </c>
      <c r="F1942" s="97" t="e">
        <f>+VLOOKUP(D1942,POA!$A$3:$AU$103,9,FALSE)</f>
        <v>#N/A</v>
      </c>
      <c r="G1942" s="97" t="e">
        <f>+VLOOKUP(D1942,POA!$A$3:$AU$103,3,FALSE)</f>
        <v>#N/A</v>
      </c>
      <c r="H1942" s="94" t="e">
        <f>+VLOOKUP(D1942,POA!$A$3:$AU$103,12,FALSE)</f>
        <v>#N/A</v>
      </c>
      <c r="I1942" s="98" t="e">
        <f>+VLOOKUP(D1942,POA!$A$3:$AU$103,15,FALSE)</f>
        <v>#N/A</v>
      </c>
      <c r="J1942" s="94" t="e">
        <f>+VLOOKUP(D1942,POA!$A$3:$AU$103,14,FALSE)</f>
        <v>#N/A</v>
      </c>
      <c r="K1942" s="44"/>
      <c r="L1942" s="100"/>
      <c r="M1942" s="101"/>
      <c r="N1942" s="79"/>
      <c r="O1942" s="102"/>
    </row>
    <row r="1943" spans="1:15" s="20" customFormat="1" ht="15" customHeight="1">
      <c r="A1943" s="46"/>
      <c r="B1943" s="45"/>
      <c r="C1943" s="47"/>
      <c r="D1943" s="46"/>
      <c r="E1943" s="97" t="e">
        <f>+VLOOKUP(D1943,POA!$A$3:$AU$103,7,FALSE)</f>
        <v>#N/A</v>
      </c>
      <c r="F1943" s="97" t="e">
        <f>+VLOOKUP(D1943,POA!$A$3:$AU$103,9,FALSE)</f>
        <v>#N/A</v>
      </c>
      <c r="G1943" s="97" t="e">
        <f>+VLOOKUP(D1943,POA!$A$3:$AU$103,3,FALSE)</f>
        <v>#N/A</v>
      </c>
      <c r="H1943" s="94" t="e">
        <f>+VLOOKUP(D1943,POA!$A$3:$AU$103,12,FALSE)</f>
        <v>#N/A</v>
      </c>
      <c r="I1943" s="98" t="e">
        <f>+VLOOKUP(D1943,POA!$A$3:$AU$103,15,FALSE)</f>
        <v>#N/A</v>
      </c>
      <c r="J1943" s="94" t="e">
        <f>+VLOOKUP(D1943,POA!$A$3:$AU$103,14,FALSE)</f>
        <v>#N/A</v>
      </c>
      <c r="K1943" s="44"/>
      <c r="L1943" s="100"/>
      <c r="M1943" s="101"/>
      <c r="N1943" s="79"/>
      <c r="O1943" s="102"/>
    </row>
    <row r="1944" spans="1:15" s="20" customFormat="1" ht="15" customHeight="1">
      <c r="A1944" s="46"/>
      <c r="B1944" s="45"/>
      <c r="C1944" s="47"/>
      <c r="D1944" s="46"/>
      <c r="E1944" s="97" t="e">
        <f>+VLOOKUP(D1944,POA!$A$3:$AU$103,7,FALSE)</f>
        <v>#N/A</v>
      </c>
      <c r="F1944" s="97" t="e">
        <f>+VLOOKUP(D1944,POA!$A$3:$AU$103,9,FALSE)</f>
        <v>#N/A</v>
      </c>
      <c r="G1944" s="97" t="e">
        <f>+VLOOKUP(D1944,POA!$A$3:$AU$103,3,FALSE)</f>
        <v>#N/A</v>
      </c>
      <c r="H1944" s="94" t="e">
        <f>+VLOOKUP(D1944,POA!$A$3:$AU$103,12,FALSE)</f>
        <v>#N/A</v>
      </c>
      <c r="I1944" s="98" t="e">
        <f>+VLOOKUP(D1944,POA!$A$3:$AU$103,15,FALSE)</f>
        <v>#N/A</v>
      </c>
      <c r="J1944" s="94" t="e">
        <f>+VLOOKUP(D1944,POA!$A$3:$AU$103,14,FALSE)</f>
        <v>#N/A</v>
      </c>
      <c r="K1944" s="44"/>
      <c r="L1944" s="100"/>
      <c r="M1944" s="101"/>
      <c r="N1944" s="79"/>
      <c r="O1944" s="102"/>
    </row>
    <row r="1945" spans="1:15" s="20" customFormat="1" ht="15" customHeight="1">
      <c r="A1945" s="46"/>
      <c r="B1945" s="45"/>
      <c r="C1945" s="47"/>
      <c r="D1945" s="46"/>
      <c r="E1945" s="97" t="e">
        <f>+VLOOKUP(D1945,POA!$A$3:$AU$103,7,FALSE)</f>
        <v>#N/A</v>
      </c>
      <c r="F1945" s="97" t="e">
        <f>+VLOOKUP(D1945,POA!$A$3:$AU$103,9,FALSE)</f>
        <v>#N/A</v>
      </c>
      <c r="G1945" s="97" t="e">
        <f>+VLOOKUP(D1945,POA!$A$3:$AU$103,3,FALSE)</f>
        <v>#N/A</v>
      </c>
      <c r="H1945" s="94" t="e">
        <f>+VLOOKUP(D1945,POA!$A$3:$AU$103,12,FALSE)</f>
        <v>#N/A</v>
      </c>
      <c r="I1945" s="98" t="e">
        <f>+VLOOKUP(D1945,POA!$A$3:$AU$103,15,FALSE)</f>
        <v>#N/A</v>
      </c>
      <c r="J1945" s="94" t="e">
        <f>+VLOOKUP(D1945,POA!$A$3:$AU$103,14,FALSE)</f>
        <v>#N/A</v>
      </c>
      <c r="K1945" s="44"/>
      <c r="L1945" s="100"/>
      <c r="M1945" s="101"/>
      <c r="N1945" s="79"/>
      <c r="O1945" s="102"/>
    </row>
    <row r="1946" spans="1:15" s="20" customFormat="1" ht="15" customHeight="1">
      <c r="A1946" s="46"/>
      <c r="B1946" s="45"/>
      <c r="C1946" s="47"/>
      <c r="D1946" s="46"/>
      <c r="E1946" s="97" t="e">
        <f>+VLOOKUP(D1946,POA!$A$3:$AU$103,7,FALSE)</f>
        <v>#N/A</v>
      </c>
      <c r="F1946" s="97" t="e">
        <f>+VLOOKUP(D1946,POA!$A$3:$AU$103,9,FALSE)</f>
        <v>#N/A</v>
      </c>
      <c r="G1946" s="97" t="e">
        <f>+VLOOKUP(D1946,POA!$A$3:$AU$103,3,FALSE)</f>
        <v>#N/A</v>
      </c>
      <c r="H1946" s="94" t="e">
        <f>+VLOOKUP(D1946,POA!$A$3:$AU$103,12,FALSE)</f>
        <v>#N/A</v>
      </c>
      <c r="I1946" s="98" t="e">
        <f>+VLOOKUP(D1946,POA!$A$3:$AU$103,15,FALSE)</f>
        <v>#N/A</v>
      </c>
      <c r="J1946" s="94" t="e">
        <f>+VLOOKUP(D1946,POA!$A$3:$AU$103,14,FALSE)</f>
        <v>#N/A</v>
      </c>
      <c r="K1946" s="44"/>
      <c r="L1946" s="100"/>
      <c r="M1946" s="101"/>
      <c r="N1946" s="79"/>
      <c r="O1946" s="102"/>
    </row>
    <row r="1947" spans="1:15" s="20" customFormat="1" ht="15" customHeight="1">
      <c r="A1947" s="46"/>
      <c r="B1947" s="45"/>
      <c r="C1947" s="47"/>
      <c r="D1947" s="46"/>
      <c r="E1947" s="97" t="e">
        <f>+VLOOKUP(D1947,POA!$A$3:$AU$103,7,FALSE)</f>
        <v>#N/A</v>
      </c>
      <c r="F1947" s="97" t="e">
        <f>+VLOOKUP(D1947,POA!$A$3:$AU$103,9,FALSE)</f>
        <v>#N/A</v>
      </c>
      <c r="G1947" s="97" t="e">
        <f>+VLOOKUP(D1947,POA!$A$3:$AU$103,3,FALSE)</f>
        <v>#N/A</v>
      </c>
      <c r="H1947" s="94" t="e">
        <f>+VLOOKUP(D1947,POA!$A$3:$AU$103,12,FALSE)</f>
        <v>#N/A</v>
      </c>
      <c r="I1947" s="98" t="e">
        <f>+VLOOKUP(D1947,POA!$A$3:$AU$103,15,FALSE)</f>
        <v>#N/A</v>
      </c>
      <c r="J1947" s="94" t="e">
        <f>+VLOOKUP(D1947,POA!$A$3:$AU$103,14,FALSE)</f>
        <v>#N/A</v>
      </c>
      <c r="K1947" s="44"/>
      <c r="L1947" s="100"/>
      <c r="M1947" s="101"/>
      <c r="N1947" s="79"/>
      <c r="O1947" s="102"/>
    </row>
    <row r="1948" spans="1:15" s="20" customFormat="1" ht="15" customHeight="1">
      <c r="A1948" s="46"/>
      <c r="B1948" s="45"/>
      <c r="C1948" s="47"/>
      <c r="D1948" s="46"/>
      <c r="E1948" s="97" t="e">
        <f>+VLOOKUP(D1948,POA!$A$3:$AU$103,7,FALSE)</f>
        <v>#N/A</v>
      </c>
      <c r="F1948" s="97" t="e">
        <f>+VLOOKUP(D1948,POA!$A$3:$AU$103,9,FALSE)</f>
        <v>#N/A</v>
      </c>
      <c r="G1948" s="97" t="e">
        <f>+VLOOKUP(D1948,POA!$A$3:$AU$103,3,FALSE)</f>
        <v>#N/A</v>
      </c>
      <c r="H1948" s="94" t="e">
        <f>+VLOOKUP(D1948,POA!$A$3:$AU$103,12,FALSE)</f>
        <v>#N/A</v>
      </c>
      <c r="I1948" s="98" t="e">
        <f>+VLOOKUP(D1948,POA!$A$3:$AU$103,15,FALSE)</f>
        <v>#N/A</v>
      </c>
      <c r="J1948" s="94" t="e">
        <f>+VLOOKUP(D1948,POA!$A$3:$AU$103,14,FALSE)</f>
        <v>#N/A</v>
      </c>
      <c r="K1948" s="44"/>
      <c r="L1948" s="100"/>
      <c r="M1948" s="101"/>
      <c r="N1948" s="79"/>
      <c r="O1948" s="102"/>
    </row>
    <row r="1949" spans="1:15" s="20" customFormat="1" ht="15" customHeight="1">
      <c r="A1949" s="46"/>
      <c r="B1949" s="45"/>
      <c r="C1949" s="47"/>
      <c r="D1949" s="46"/>
      <c r="E1949" s="97" t="e">
        <f>+VLOOKUP(D1949,POA!$A$3:$AU$103,7,FALSE)</f>
        <v>#N/A</v>
      </c>
      <c r="F1949" s="97" t="e">
        <f>+VLOOKUP(D1949,POA!$A$3:$AU$103,9,FALSE)</f>
        <v>#N/A</v>
      </c>
      <c r="G1949" s="97" t="e">
        <f>+VLOOKUP(D1949,POA!$A$3:$AU$103,3,FALSE)</f>
        <v>#N/A</v>
      </c>
      <c r="H1949" s="94" t="e">
        <f>+VLOOKUP(D1949,POA!$A$3:$AU$103,12,FALSE)</f>
        <v>#N/A</v>
      </c>
      <c r="I1949" s="98" t="e">
        <f>+VLOOKUP(D1949,POA!$A$3:$AU$103,15,FALSE)</f>
        <v>#N/A</v>
      </c>
      <c r="J1949" s="94" t="e">
        <f>+VLOOKUP(D1949,POA!$A$3:$AU$103,14,FALSE)</f>
        <v>#N/A</v>
      </c>
      <c r="K1949" s="44"/>
      <c r="L1949" s="100"/>
      <c r="M1949" s="101"/>
      <c r="N1949" s="79"/>
      <c r="O1949" s="102"/>
    </row>
    <row r="1950" spans="1:15" s="20" customFormat="1" ht="15" customHeight="1">
      <c r="A1950" s="46"/>
      <c r="B1950" s="45"/>
      <c r="C1950" s="47"/>
      <c r="D1950" s="46"/>
      <c r="E1950" s="97" t="e">
        <f>+VLOOKUP(D1950,POA!$A$3:$AU$103,7,FALSE)</f>
        <v>#N/A</v>
      </c>
      <c r="F1950" s="97" t="e">
        <f>+VLOOKUP(D1950,POA!$A$3:$AU$103,9,FALSE)</f>
        <v>#N/A</v>
      </c>
      <c r="G1950" s="97" t="e">
        <f>+VLOOKUP(D1950,POA!$A$3:$AU$103,3,FALSE)</f>
        <v>#N/A</v>
      </c>
      <c r="H1950" s="94" t="e">
        <f>+VLOOKUP(D1950,POA!$A$3:$AU$103,12,FALSE)</f>
        <v>#N/A</v>
      </c>
      <c r="I1950" s="98" t="e">
        <f>+VLOOKUP(D1950,POA!$A$3:$AU$103,15,FALSE)</f>
        <v>#N/A</v>
      </c>
      <c r="J1950" s="94" t="e">
        <f>+VLOOKUP(D1950,POA!$A$3:$AU$103,14,FALSE)</f>
        <v>#N/A</v>
      </c>
      <c r="K1950" s="44"/>
      <c r="L1950" s="100"/>
      <c r="M1950" s="101"/>
      <c r="N1950" s="79"/>
      <c r="O1950" s="102"/>
    </row>
    <row r="1951" spans="1:15" s="20" customFormat="1" ht="15" customHeight="1">
      <c r="A1951" s="46"/>
      <c r="B1951" s="45"/>
      <c r="C1951" s="47"/>
      <c r="D1951" s="46"/>
      <c r="E1951" s="97" t="e">
        <f>+VLOOKUP(D1951,POA!$A$3:$AU$103,7,FALSE)</f>
        <v>#N/A</v>
      </c>
      <c r="F1951" s="97" t="e">
        <f>+VLOOKUP(D1951,POA!$A$3:$AU$103,9,FALSE)</f>
        <v>#N/A</v>
      </c>
      <c r="G1951" s="97" t="e">
        <f>+VLOOKUP(D1951,POA!$A$3:$AU$103,3,FALSE)</f>
        <v>#N/A</v>
      </c>
      <c r="H1951" s="94" t="e">
        <f>+VLOOKUP(D1951,POA!$A$3:$AU$103,12,FALSE)</f>
        <v>#N/A</v>
      </c>
      <c r="I1951" s="98" t="e">
        <f>+VLOOKUP(D1951,POA!$A$3:$AU$103,15,FALSE)</f>
        <v>#N/A</v>
      </c>
      <c r="J1951" s="94" t="e">
        <f>+VLOOKUP(D1951,POA!$A$3:$AU$103,14,FALSE)</f>
        <v>#N/A</v>
      </c>
      <c r="K1951" s="44"/>
      <c r="L1951" s="100"/>
      <c r="M1951" s="101"/>
      <c r="N1951" s="79"/>
      <c r="O1951" s="102"/>
    </row>
    <row r="1952" spans="1:15" s="20" customFormat="1" ht="15" customHeight="1">
      <c r="A1952" s="46"/>
      <c r="B1952" s="45"/>
      <c r="C1952" s="47"/>
      <c r="D1952" s="46"/>
      <c r="E1952" s="97" t="e">
        <f>+VLOOKUP(D1952,POA!$A$3:$AU$103,7,FALSE)</f>
        <v>#N/A</v>
      </c>
      <c r="F1952" s="97" t="e">
        <f>+VLOOKUP(D1952,POA!$A$3:$AU$103,9,FALSE)</f>
        <v>#N/A</v>
      </c>
      <c r="G1952" s="97" t="e">
        <f>+VLOOKUP(D1952,POA!$A$3:$AU$103,3,FALSE)</f>
        <v>#N/A</v>
      </c>
      <c r="H1952" s="94" t="e">
        <f>+VLOOKUP(D1952,POA!$A$3:$AU$103,12,FALSE)</f>
        <v>#N/A</v>
      </c>
      <c r="I1952" s="98" t="e">
        <f>+VLOOKUP(D1952,POA!$A$3:$AU$103,15,FALSE)</f>
        <v>#N/A</v>
      </c>
      <c r="J1952" s="94" t="e">
        <f>+VLOOKUP(D1952,POA!$A$3:$AU$103,14,FALSE)</f>
        <v>#N/A</v>
      </c>
      <c r="K1952" s="44"/>
      <c r="L1952" s="100"/>
      <c r="M1952" s="101"/>
      <c r="N1952" s="79"/>
      <c r="O1952" s="102"/>
    </row>
    <row r="1953" spans="1:15" s="20" customFormat="1" ht="15" customHeight="1">
      <c r="A1953" s="46"/>
      <c r="B1953" s="45"/>
      <c r="C1953" s="47"/>
      <c r="D1953" s="46"/>
      <c r="E1953" s="97" t="e">
        <f>+VLOOKUP(D1953,POA!$A$3:$AU$103,7,FALSE)</f>
        <v>#N/A</v>
      </c>
      <c r="F1953" s="97" t="e">
        <f>+VLOOKUP(D1953,POA!$A$3:$AU$103,9,FALSE)</f>
        <v>#N/A</v>
      </c>
      <c r="G1953" s="97" t="e">
        <f>+VLOOKUP(D1953,POA!$A$3:$AU$103,3,FALSE)</f>
        <v>#N/A</v>
      </c>
      <c r="H1953" s="94" t="e">
        <f>+VLOOKUP(D1953,POA!$A$3:$AU$103,12,FALSE)</f>
        <v>#N/A</v>
      </c>
      <c r="I1953" s="98" t="e">
        <f>+VLOOKUP(D1953,POA!$A$3:$AU$103,15,FALSE)</f>
        <v>#N/A</v>
      </c>
      <c r="J1953" s="94" t="e">
        <f>+VLOOKUP(D1953,POA!$A$3:$AU$103,14,FALSE)</f>
        <v>#N/A</v>
      </c>
      <c r="K1953" s="44"/>
      <c r="L1953" s="100"/>
      <c r="M1953" s="101"/>
      <c r="N1953" s="79"/>
      <c r="O1953" s="102"/>
    </row>
    <row r="1954" spans="1:15" s="20" customFormat="1" ht="15" customHeight="1">
      <c r="A1954" s="46"/>
      <c r="B1954" s="45"/>
      <c r="C1954" s="47"/>
      <c r="D1954" s="46"/>
      <c r="E1954" s="97" t="e">
        <f>+VLOOKUP(D1954,POA!$A$3:$AU$103,7,FALSE)</f>
        <v>#N/A</v>
      </c>
      <c r="F1954" s="97" t="e">
        <f>+VLOOKUP(D1954,POA!$A$3:$AU$103,9,FALSE)</f>
        <v>#N/A</v>
      </c>
      <c r="G1954" s="97" t="e">
        <f>+VLOOKUP(D1954,POA!$A$3:$AU$103,3,FALSE)</f>
        <v>#N/A</v>
      </c>
      <c r="H1954" s="94" t="e">
        <f>+VLOOKUP(D1954,POA!$A$3:$AU$103,12,FALSE)</f>
        <v>#N/A</v>
      </c>
      <c r="I1954" s="98" t="e">
        <f>+VLOOKUP(D1954,POA!$A$3:$AU$103,15,FALSE)</f>
        <v>#N/A</v>
      </c>
      <c r="J1954" s="94" t="e">
        <f>+VLOOKUP(D1954,POA!$A$3:$AU$103,14,FALSE)</f>
        <v>#N/A</v>
      </c>
      <c r="K1954" s="44"/>
      <c r="L1954" s="100"/>
      <c r="M1954" s="101"/>
      <c r="N1954" s="79"/>
      <c r="O1954" s="102"/>
    </row>
    <row r="1955" spans="1:15" s="20" customFormat="1" ht="15" customHeight="1">
      <c r="A1955" s="46"/>
      <c r="B1955" s="45"/>
      <c r="C1955" s="47"/>
      <c r="D1955" s="46"/>
      <c r="E1955" s="97" t="e">
        <f>+VLOOKUP(D1955,POA!$A$3:$AU$103,7,FALSE)</f>
        <v>#N/A</v>
      </c>
      <c r="F1955" s="97" t="e">
        <f>+VLOOKUP(D1955,POA!$A$3:$AU$103,9,FALSE)</f>
        <v>#N/A</v>
      </c>
      <c r="G1955" s="97" t="e">
        <f>+VLOOKUP(D1955,POA!$A$3:$AU$103,3,FALSE)</f>
        <v>#N/A</v>
      </c>
      <c r="H1955" s="94" t="e">
        <f>+VLOOKUP(D1955,POA!$A$3:$AU$103,12,FALSE)</f>
        <v>#N/A</v>
      </c>
      <c r="I1955" s="98" t="e">
        <f>+VLOOKUP(D1955,POA!$A$3:$AU$103,15,FALSE)</f>
        <v>#N/A</v>
      </c>
      <c r="J1955" s="94" t="e">
        <f>+VLOOKUP(D1955,POA!$A$3:$AU$103,14,FALSE)</f>
        <v>#N/A</v>
      </c>
      <c r="K1955" s="44"/>
      <c r="L1955" s="100"/>
      <c r="M1955" s="101"/>
      <c r="N1955" s="79"/>
      <c r="O1955" s="102"/>
    </row>
    <row r="1956" spans="1:15" s="20" customFormat="1" ht="15" customHeight="1">
      <c r="A1956" s="46"/>
      <c r="B1956" s="45"/>
      <c r="C1956" s="47"/>
      <c r="D1956" s="46"/>
      <c r="E1956" s="97" t="e">
        <f>+VLOOKUP(D1956,POA!$A$3:$AU$103,7,FALSE)</f>
        <v>#N/A</v>
      </c>
      <c r="F1956" s="97" t="e">
        <f>+VLOOKUP(D1956,POA!$A$3:$AU$103,9,FALSE)</f>
        <v>#N/A</v>
      </c>
      <c r="G1956" s="97" t="e">
        <f>+VLOOKUP(D1956,POA!$A$3:$AU$103,3,FALSE)</f>
        <v>#N/A</v>
      </c>
      <c r="H1956" s="94" t="e">
        <f>+VLOOKUP(D1956,POA!$A$3:$AU$103,12,FALSE)</f>
        <v>#N/A</v>
      </c>
      <c r="I1956" s="98" t="e">
        <f>+VLOOKUP(D1956,POA!$A$3:$AU$103,15,FALSE)</f>
        <v>#N/A</v>
      </c>
      <c r="J1956" s="94" t="e">
        <f>+VLOOKUP(D1956,POA!$A$3:$AU$103,14,FALSE)</f>
        <v>#N/A</v>
      </c>
      <c r="K1956" s="44"/>
      <c r="L1956" s="100"/>
      <c r="M1956" s="101"/>
      <c r="N1956" s="79"/>
      <c r="O1956" s="102"/>
    </row>
    <row r="1957" spans="1:15" s="20" customFormat="1" ht="15" customHeight="1">
      <c r="A1957" s="46"/>
      <c r="B1957" s="45"/>
      <c r="C1957" s="47"/>
      <c r="D1957" s="46"/>
      <c r="E1957" s="97" t="e">
        <f>+VLOOKUP(D1957,POA!$A$3:$AU$103,7,FALSE)</f>
        <v>#N/A</v>
      </c>
      <c r="F1957" s="97" t="e">
        <f>+VLOOKUP(D1957,POA!$A$3:$AU$103,9,FALSE)</f>
        <v>#N/A</v>
      </c>
      <c r="G1957" s="97" t="e">
        <f>+VLOOKUP(D1957,POA!$A$3:$AU$103,3,FALSE)</f>
        <v>#N/A</v>
      </c>
      <c r="H1957" s="94" t="e">
        <f>+VLOOKUP(D1957,POA!$A$3:$AU$103,12,FALSE)</f>
        <v>#N/A</v>
      </c>
      <c r="I1957" s="98" t="e">
        <f>+VLOOKUP(D1957,POA!$A$3:$AU$103,15,FALSE)</f>
        <v>#N/A</v>
      </c>
      <c r="J1957" s="94" t="e">
        <f>+VLOOKUP(D1957,POA!$A$3:$AU$103,14,FALSE)</f>
        <v>#N/A</v>
      </c>
      <c r="K1957" s="44"/>
      <c r="L1957" s="100"/>
      <c r="M1957" s="101"/>
      <c r="N1957" s="79"/>
      <c r="O1957" s="102"/>
    </row>
    <row r="1958" spans="1:15" s="20" customFormat="1" ht="15" customHeight="1">
      <c r="A1958" s="46"/>
      <c r="B1958" s="45"/>
      <c r="C1958" s="47"/>
      <c r="D1958" s="46"/>
      <c r="E1958" s="97" t="e">
        <f>+VLOOKUP(D1958,POA!$A$3:$AU$103,7,FALSE)</f>
        <v>#N/A</v>
      </c>
      <c r="F1958" s="97" t="e">
        <f>+VLOOKUP(D1958,POA!$A$3:$AU$103,9,FALSE)</f>
        <v>#N/A</v>
      </c>
      <c r="G1958" s="97" t="e">
        <f>+VLOOKUP(D1958,POA!$A$3:$AU$103,3,FALSE)</f>
        <v>#N/A</v>
      </c>
      <c r="H1958" s="94" t="e">
        <f>+VLOOKUP(D1958,POA!$A$3:$AU$103,12,FALSE)</f>
        <v>#N/A</v>
      </c>
      <c r="I1958" s="98" t="e">
        <f>+VLOOKUP(D1958,POA!$A$3:$AU$103,15,FALSE)</f>
        <v>#N/A</v>
      </c>
      <c r="J1958" s="94" t="e">
        <f>+VLOOKUP(D1958,POA!$A$3:$AU$103,14,FALSE)</f>
        <v>#N/A</v>
      </c>
      <c r="K1958" s="44"/>
      <c r="L1958" s="100"/>
      <c r="M1958" s="101"/>
      <c r="N1958" s="79"/>
      <c r="O1958" s="102"/>
    </row>
    <row r="1959" spans="1:15" s="20" customFormat="1" ht="15" customHeight="1">
      <c r="A1959" s="46"/>
      <c r="B1959" s="45"/>
      <c r="C1959" s="47"/>
      <c r="D1959" s="46"/>
      <c r="E1959" s="97" t="e">
        <f>+VLOOKUP(D1959,POA!$A$3:$AU$103,7,FALSE)</f>
        <v>#N/A</v>
      </c>
      <c r="F1959" s="97" t="e">
        <f>+VLOOKUP(D1959,POA!$A$3:$AU$103,9,FALSE)</f>
        <v>#N/A</v>
      </c>
      <c r="G1959" s="97" t="e">
        <f>+VLOOKUP(D1959,POA!$A$3:$AU$103,3,FALSE)</f>
        <v>#N/A</v>
      </c>
      <c r="H1959" s="94" t="e">
        <f>+VLOOKUP(D1959,POA!$A$3:$AU$103,12,FALSE)</f>
        <v>#N/A</v>
      </c>
      <c r="I1959" s="98" t="e">
        <f>+VLOOKUP(D1959,POA!$A$3:$AU$103,15,FALSE)</f>
        <v>#N/A</v>
      </c>
      <c r="J1959" s="94" t="e">
        <f>+VLOOKUP(D1959,POA!$A$3:$AU$103,14,FALSE)</f>
        <v>#N/A</v>
      </c>
      <c r="K1959" s="44"/>
      <c r="L1959" s="100"/>
      <c r="M1959" s="101"/>
      <c r="N1959" s="79"/>
      <c r="O1959" s="102"/>
    </row>
    <row r="1960" spans="1:15" s="20" customFormat="1" ht="15" customHeight="1">
      <c r="A1960" s="46"/>
      <c r="B1960" s="45"/>
      <c r="C1960" s="47"/>
      <c r="D1960" s="46"/>
      <c r="E1960" s="97" t="e">
        <f>+VLOOKUP(D1960,POA!$A$3:$AU$103,7,FALSE)</f>
        <v>#N/A</v>
      </c>
      <c r="F1960" s="97" t="e">
        <f>+VLOOKUP(D1960,POA!$A$3:$AU$103,9,FALSE)</f>
        <v>#N/A</v>
      </c>
      <c r="G1960" s="97" t="e">
        <f>+VLOOKUP(D1960,POA!$A$3:$AU$103,3,FALSE)</f>
        <v>#N/A</v>
      </c>
      <c r="H1960" s="94" t="e">
        <f>+VLOOKUP(D1960,POA!$A$3:$AU$103,12,FALSE)</f>
        <v>#N/A</v>
      </c>
      <c r="I1960" s="98" t="e">
        <f>+VLOOKUP(D1960,POA!$A$3:$AU$103,15,FALSE)</f>
        <v>#N/A</v>
      </c>
      <c r="J1960" s="94" t="e">
        <f>+VLOOKUP(D1960,POA!$A$3:$AU$103,14,FALSE)</f>
        <v>#N/A</v>
      </c>
      <c r="K1960" s="44"/>
      <c r="L1960" s="100"/>
      <c r="M1960" s="101"/>
      <c r="N1960" s="79"/>
      <c r="O1960" s="102"/>
    </row>
    <row r="1961" spans="1:15" s="20" customFormat="1" ht="15" customHeight="1">
      <c r="A1961" s="46"/>
      <c r="B1961" s="45"/>
      <c r="C1961" s="47"/>
      <c r="D1961" s="46"/>
      <c r="E1961" s="97" t="e">
        <f>+VLOOKUP(D1961,POA!$A$3:$AU$103,7,FALSE)</f>
        <v>#N/A</v>
      </c>
      <c r="F1961" s="97" t="e">
        <f>+VLOOKUP(D1961,POA!$A$3:$AU$103,9,FALSE)</f>
        <v>#N/A</v>
      </c>
      <c r="G1961" s="97" t="e">
        <f>+VLOOKUP(D1961,POA!$A$3:$AU$103,3,FALSE)</f>
        <v>#N/A</v>
      </c>
      <c r="H1961" s="94" t="e">
        <f>+VLOOKUP(D1961,POA!$A$3:$AU$103,12,FALSE)</f>
        <v>#N/A</v>
      </c>
      <c r="I1961" s="98" t="e">
        <f>+VLOOKUP(D1961,POA!$A$3:$AU$103,15,FALSE)</f>
        <v>#N/A</v>
      </c>
      <c r="J1961" s="94" t="e">
        <f>+VLOOKUP(D1961,POA!$A$3:$AU$103,14,FALSE)</f>
        <v>#N/A</v>
      </c>
      <c r="K1961" s="44"/>
      <c r="L1961" s="100"/>
      <c r="M1961" s="101"/>
      <c r="N1961" s="79"/>
      <c r="O1961" s="102"/>
    </row>
    <row r="1962" spans="1:15" s="20" customFormat="1" ht="15" customHeight="1">
      <c r="A1962" s="46"/>
      <c r="B1962" s="45"/>
      <c r="C1962" s="47"/>
      <c r="D1962" s="46"/>
      <c r="E1962" s="97" t="e">
        <f>+VLOOKUP(D1962,POA!$A$3:$AU$103,7,FALSE)</f>
        <v>#N/A</v>
      </c>
      <c r="F1962" s="97" t="e">
        <f>+VLOOKUP(D1962,POA!$A$3:$AU$103,9,FALSE)</f>
        <v>#N/A</v>
      </c>
      <c r="G1962" s="97" t="e">
        <f>+VLOOKUP(D1962,POA!$A$3:$AU$103,3,FALSE)</f>
        <v>#N/A</v>
      </c>
      <c r="H1962" s="94" t="e">
        <f>+VLOOKUP(D1962,POA!$A$3:$AU$103,12,FALSE)</f>
        <v>#N/A</v>
      </c>
      <c r="I1962" s="98" t="e">
        <f>+VLOOKUP(D1962,POA!$A$3:$AU$103,15,FALSE)</f>
        <v>#N/A</v>
      </c>
      <c r="J1962" s="94" t="e">
        <f>+VLOOKUP(D1962,POA!$A$3:$AU$103,14,FALSE)</f>
        <v>#N/A</v>
      </c>
      <c r="K1962" s="44"/>
      <c r="L1962" s="100"/>
      <c r="M1962" s="101"/>
      <c r="N1962" s="79"/>
      <c r="O1962" s="102"/>
    </row>
    <row r="1963" spans="1:15" s="20" customFormat="1" ht="15" customHeight="1">
      <c r="A1963" s="46"/>
      <c r="B1963" s="45"/>
      <c r="C1963" s="47"/>
      <c r="D1963" s="46"/>
      <c r="E1963" s="97" t="e">
        <f>+VLOOKUP(D1963,POA!$A$3:$AU$103,7,FALSE)</f>
        <v>#N/A</v>
      </c>
      <c r="F1963" s="97" t="e">
        <f>+VLOOKUP(D1963,POA!$A$3:$AU$103,9,FALSE)</f>
        <v>#N/A</v>
      </c>
      <c r="G1963" s="97" t="e">
        <f>+VLOOKUP(D1963,POA!$A$3:$AU$103,3,FALSE)</f>
        <v>#N/A</v>
      </c>
      <c r="H1963" s="94" t="e">
        <f>+VLOOKUP(D1963,POA!$A$3:$AU$103,12,FALSE)</f>
        <v>#N/A</v>
      </c>
      <c r="I1963" s="98" t="e">
        <f>+VLOOKUP(D1963,POA!$A$3:$AU$103,15,FALSE)</f>
        <v>#N/A</v>
      </c>
      <c r="J1963" s="94" t="e">
        <f>+VLOOKUP(D1963,POA!$A$3:$AU$103,14,FALSE)</f>
        <v>#N/A</v>
      </c>
      <c r="K1963" s="44"/>
      <c r="L1963" s="100"/>
      <c r="M1963" s="101"/>
      <c r="N1963" s="79"/>
      <c r="O1963" s="102"/>
    </row>
    <row r="1964" spans="1:15" s="20" customFormat="1" ht="15" customHeight="1">
      <c r="A1964" s="46"/>
      <c r="B1964" s="45"/>
      <c r="C1964" s="47"/>
      <c r="D1964" s="46"/>
      <c r="E1964" s="97" t="e">
        <f>+VLOOKUP(D1964,POA!$A$3:$AU$103,7,FALSE)</f>
        <v>#N/A</v>
      </c>
      <c r="F1964" s="97" t="e">
        <f>+VLOOKUP(D1964,POA!$A$3:$AU$103,9,FALSE)</f>
        <v>#N/A</v>
      </c>
      <c r="G1964" s="97" t="e">
        <f>+VLOOKUP(D1964,POA!$A$3:$AU$103,3,FALSE)</f>
        <v>#N/A</v>
      </c>
      <c r="H1964" s="94" t="e">
        <f>+VLOOKUP(D1964,POA!$A$3:$AU$103,12,FALSE)</f>
        <v>#N/A</v>
      </c>
      <c r="I1964" s="98" t="e">
        <f>+VLOOKUP(D1964,POA!$A$3:$AU$103,15,FALSE)</f>
        <v>#N/A</v>
      </c>
      <c r="J1964" s="94" t="e">
        <f>+VLOOKUP(D1964,POA!$A$3:$AU$103,14,FALSE)</f>
        <v>#N/A</v>
      </c>
      <c r="K1964" s="44"/>
      <c r="L1964" s="100"/>
      <c r="M1964" s="101"/>
      <c r="N1964" s="79"/>
      <c r="O1964" s="102"/>
    </row>
    <row r="1965" spans="1:15" s="20" customFormat="1" ht="15" customHeight="1">
      <c r="A1965" s="46"/>
      <c r="B1965" s="45"/>
      <c r="C1965" s="47"/>
      <c r="D1965" s="46"/>
      <c r="E1965" s="97" t="e">
        <f>+VLOOKUP(D1965,POA!$A$3:$AU$103,7,FALSE)</f>
        <v>#N/A</v>
      </c>
      <c r="F1965" s="97" t="e">
        <f>+VLOOKUP(D1965,POA!$A$3:$AU$103,9,FALSE)</f>
        <v>#N/A</v>
      </c>
      <c r="G1965" s="97" t="e">
        <f>+VLOOKUP(D1965,POA!$A$3:$AU$103,3,FALSE)</f>
        <v>#N/A</v>
      </c>
      <c r="H1965" s="94" t="e">
        <f>+VLOOKUP(D1965,POA!$A$3:$AU$103,12,FALSE)</f>
        <v>#N/A</v>
      </c>
      <c r="I1965" s="98" t="e">
        <f>+VLOOKUP(D1965,POA!$A$3:$AU$103,15,FALSE)</f>
        <v>#N/A</v>
      </c>
      <c r="J1965" s="94" t="e">
        <f>+VLOOKUP(D1965,POA!$A$3:$AU$103,14,FALSE)</f>
        <v>#N/A</v>
      </c>
      <c r="K1965" s="44"/>
      <c r="L1965" s="100"/>
      <c r="M1965" s="101"/>
      <c r="N1965" s="79"/>
      <c r="O1965" s="102"/>
    </row>
    <row r="1966" spans="1:15" s="20" customFormat="1" ht="15" customHeight="1">
      <c r="A1966" s="46"/>
      <c r="B1966" s="45"/>
      <c r="C1966" s="47"/>
      <c r="D1966" s="46"/>
      <c r="E1966" s="97" t="e">
        <f>+VLOOKUP(D1966,POA!$A$3:$AU$103,7,FALSE)</f>
        <v>#N/A</v>
      </c>
      <c r="F1966" s="97" t="e">
        <f>+VLOOKUP(D1966,POA!$A$3:$AU$103,9,FALSE)</f>
        <v>#N/A</v>
      </c>
      <c r="G1966" s="97" t="e">
        <f>+VLOOKUP(D1966,POA!$A$3:$AU$103,3,FALSE)</f>
        <v>#N/A</v>
      </c>
      <c r="H1966" s="94" t="e">
        <f>+VLOOKUP(D1966,POA!$A$3:$AU$103,12,FALSE)</f>
        <v>#N/A</v>
      </c>
      <c r="I1966" s="98" t="e">
        <f>+VLOOKUP(D1966,POA!$A$3:$AU$103,15,FALSE)</f>
        <v>#N/A</v>
      </c>
      <c r="J1966" s="94" t="e">
        <f>+VLOOKUP(D1966,POA!$A$3:$AU$103,14,FALSE)</f>
        <v>#N/A</v>
      </c>
      <c r="K1966" s="44"/>
      <c r="L1966" s="100"/>
      <c r="M1966" s="101"/>
      <c r="N1966" s="79"/>
      <c r="O1966" s="102"/>
    </row>
    <row r="1967" spans="1:15" s="20" customFormat="1" ht="15" customHeight="1">
      <c r="A1967" s="46"/>
      <c r="B1967" s="45"/>
      <c r="C1967" s="47"/>
      <c r="D1967" s="46"/>
      <c r="E1967" s="97" t="e">
        <f>+VLOOKUP(D1967,POA!$A$3:$AU$103,7,FALSE)</f>
        <v>#N/A</v>
      </c>
      <c r="F1967" s="97" t="e">
        <f>+VLOOKUP(D1967,POA!$A$3:$AU$103,9,FALSE)</f>
        <v>#N/A</v>
      </c>
      <c r="G1967" s="97" t="e">
        <f>+VLOOKUP(D1967,POA!$A$3:$AU$103,3,FALSE)</f>
        <v>#N/A</v>
      </c>
      <c r="H1967" s="94" t="e">
        <f>+VLOOKUP(D1967,POA!$A$3:$AU$103,12,FALSE)</f>
        <v>#N/A</v>
      </c>
      <c r="I1967" s="98" t="e">
        <f>+VLOOKUP(D1967,POA!$A$3:$AU$103,15,FALSE)</f>
        <v>#N/A</v>
      </c>
      <c r="J1967" s="94" t="e">
        <f>+VLOOKUP(D1967,POA!$A$3:$AU$103,14,FALSE)</f>
        <v>#N/A</v>
      </c>
      <c r="K1967" s="44"/>
      <c r="L1967" s="100"/>
      <c r="M1967" s="101"/>
      <c r="N1967" s="79"/>
      <c r="O1967" s="102"/>
    </row>
    <row r="1968" spans="1:15" s="20" customFormat="1" ht="15" customHeight="1">
      <c r="A1968" s="46"/>
      <c r="B1968" s="45"/>
      <c r="C1968" s="47"/>
      <c r="D1968" s="46"/>
      <c r="E1968" s="97" t="e">
        <f>+VLOOKUP(D1968,POA!$A$3:$AU$103,7,FALSE)</f>
        <v>#N/A</v>
      </c>
      <c r="F1968" s="97" t="e">
        <f>+VLOOKUP(D1968,POA!$A$3:$AU$103,9,FALSE)</f>
        <v>#N/A</v>
      </c>
      <c r="G1968" s="97" t="e">
        <f>+VLOOKUP(D1968,POA!$A$3:$AU$103,3,FALSE)</f>
        <v>#N/A</v>
      </c>
      <c r="H1968" s="94" t="e">
        <f>+VLOOKUP(D1968,POA!$A$3:$AU$103,12,FALSE)</f>
        <v>#N/A</v>
      </c>
      <c r="I1968" s="98" t="e">
        <f>+VLOOKUP(D1968,POA!$A$3:$AU$103,15,FALSE)</f>
        <v>#N/A</v>
      </c>
      <c r="J1968" s="94" t="e">
        <f>+VLOOKUP(D1968,POA!$A$3:$AU$103,14,FALSE)</f>
        <v>#N/A</v>
      </c>
      <c r="K1968" s="44"/>
      <c r="L1968" s="100"/>
      <c r="M1968" s="101"/>
      <c r="N1968" s="79"/>
      <c r="O1968" s="102"/>
    </row>
    <row r="1969" spans="1:15" s="20" customFormat="1" ht="15" customHeight="1">
      <c r="A1969" s="46"/>
      <c r="B1969" s="45"/>
      <c r="C1969" s="47"/>
      <c r="D1969" s="46"/>
      <c r="E1969" s="97" t="e">
        <f>+VLOOKUP(D1969,POA!$A$3:$AU$103,7,FALSE)</f>
        <v>#N/A</v>
      </c>
      <c r="F1969" s="97" t="e">
        <f>+VLOOKUP(D1969,POA!$A$3:$AU$103,9,FALSE)</f>
        <v>#N/A</v>
      </c>
      <c r="G1969" s="97" t="e">
        <f>+VLOOKUP(D1969,POA!$A$3:$AU$103,3,FALSE)</f>
        <v>#N/A</v>
      </c>
      <c r="H1969" s="94" t="e">
        <f>+VLOOKUP(D1969,POA!$A$3:$AU$103,12,FALSE)</f>
        <v>#N/A</v>
      </c>
      <c r="I1969" s="98" t="e">
        <f>+VLOOKUP(D1969,POA!$A$3:$AU$103,15,FALSE)</f>
        <v>#N/A</v>
      </c>
      <c r="J1969" s="94" t="e">
        <f>+VLOOKUP(D1969,POA!$A$3:$AU$103,14,FALSE)</f>
        <v>#N/A</v>
      </c>
      <c r="K1969" s="44"/>
      <c r="L1969" s="100"/>
      <c r="M1969" s="101"/>
      <c r="N1969" s="79"/>
      <c r="O1969" s="102"/>
    </row>
    <row r="1970" spans="1:15" s="20" customFormat="1" ht="15" customHeight="1">
      <c r="A1970" s="46"/>
      <c r="B1970" s="45"/>
      <c r="C1970" s="47"/>
      <c r="D1970" s="46"/>
      <c r="E1970" s="97" t="e">
        <f>+VLOOKUP(D1970,POA!$A$3:$AU$103,7,FALSE)</f>
        <v>#N/A</v>
      </c>
      <c r="F1970" s="97" t="e">
        <f>+VLOOKUP(D1970,POA!$A$3:$AU$103,9,FALSE)</f>
        <v>#N/A</v>
      </c>
      <c r="G1970" s="97" t="e">
        <f>+VLOOKUP(D1970,POA!$A$3:$AU$103,3,FALSE)</f>
        <v>#N/A</v>
      </c>
      <c r="H1970" s="94" t="e">
        <f>+VLOOKUP(D1970,POA!$A$3:$AU$103,12,FALSE)</f>
        <v>#N/A</v>
      </c>
      <c r="I1970" s="98" t="e">
        <f>+VLOOKUP(D1970,POA!$A$3:$AU$103,15,FALSE)</f>
        <v>#N/A</v>
      </c>
      <c r="J1970" s="94" t="e">
        <f>+VLOOKUP(D1970,POA!$A$3:$AU$103,14,FALSE)</f>
        <v>#N/A</v>
      </c>
      <c r="K1970" s="44"/>
      <c r="L1970" s="100"/>
      <c r="M1970" s="101"/>
      <c r="N1970" s="79"/>
      <c r="O1970" s="102"/>
    </row>
    <row r="1971" spans="1:15" s="20" customFormat="1" ht="15" customHeight="1">
      <c r="A1971" s="46"/>
      <c r="B1971" s="45"/>
      <c r="C1971" s="47"/>
      <c r="D1971" s="46"/>
      <c r="E1971" s="97" t="e">
        <f>+VLOOKUP(D1971,POA!$A$3:$AU$103,7,FALSE)</f>
        <v>#N/A</v>
      </c>
      <c r="F1971" s="97" t="e">
        <f>+VLOOKUP(D1971,POA!$A$3:$AU$103,9,FALSE)</f>
        <v>#N/A</v>
      </c>
      <c r="G1971" s="97" t="e">
        <f>+VLOOKUP(D1971,POA!$A$3:$AU$103,3,FALSE)</f>
        <v>#N/A</v>
      </c>
      <c r="H1971" s="94" t="e">
        <f>+VLOOKUP(D1971,POA!$A$3:$AU$103,12,FALSE)</f>
        <v>#N/A</v>
      </c>
      <c r="I1971" s="98" t="e">
        <f>+VLOOKUP(D1971,POA!$A$3:$AU$103,15,FALSE)</f>
        <v>#N/A</v>
      </c>
      <c r="J1971" s="94" t="e">
        <f>+VLOOKUP(D1971,POA!$A$3:$AU$103,14,FALSE)</f>
        <v>#N/A</v>
      </c>
      <c r="K1971" s="44"/>
      <c r="L1971" s="100"/>
      <c r="M1971" s="101"/>
      <c r="N1971" s="79"/>
      <c r="O1971" s="102"/>
    </row>
    <row r="1972" spans="1:15" s="20" customFormat="1" ht="15" customHeight="1">
      <c r="A1972" s="46"/>
      <c r="B1972" s="45"/>
      <c r="C1972" s="47"/>
      <c r="D1972" s="46"/>
      <c r="E1972" s="97" t="e">
        <f>+VLOOKUP(D1972,POA!$A$3:$AU$103,7,FALSE)</f>
        <v>#N/A</v>
      </c>
      <c r="F1972" s="97" t="e">
        <f>+VLOOKUP(D1972,POA!$A$3:$AU$103,9,FALSE)</f>
        <v>#N/A</v>
      </c>
      <c r="G1972" s="97" t="e">
        <f>+VLOOKUP(D1972,POA!$A$3:$AU$103,3,FALSE)</f>
        <v>#N/A</v>
      </c>
      <c r="H1972" s="94" t="e">
        <f>+VLOOKUP(D1972,POA!$A$3:$AU$103,12,FALSE)</f>
        <v>#N/A</v>
      </c>
      <c r="I1972" s="98" t="e">
        <f>+VLOOKUP(D1972,POA!$A$3:$AU$103,15,FALSE)</f>
        <v>#N/A</v>
      </c>
      <c r="J1972" s="94" t="e">
        <f>+VLOOKUP(D1972,POA!$A$3:$AU$103,14,FALSE)</f>
        <v>#N/A</v>
      </c>
      <c r="K1972" s="44"/>
      <c r="L1972" s="100"/>
      <c r="M1972" s="101"/>
      <c r="N1972" s="79"/>
      <c r="O1972" s="102"/>
    </row>
    <row r="1973" spans="1:15" s="20" customFormat="1" ht="15" customHeight="1">
      <c r="A1973" s="46"/>
      <c r="B1973" s="45"/>
      <c r="C1973" s="47"/>
      <c r="D1973" s="46"/>
      <c r="E1973" s="97" t="e">
        <f>+VLOOKUP(D1973,POA!$A$3:$AU$103,7,FALSE)</f>
        <v>#N/A</v>
      </c>
      <c r="F1973" s="97" t="e">
        <f>+VLOOKUP(D1973,POA!$A$3:$AU$103,9,FALSE)</f>
        <v>#N/A</v>
      </c>
      <c r="G1973" s="97" t="e">
        <f>+VLOOKUP(D1973,POA!$A$3:$AU$103,3,FALSE)</f>
        <v>#N/A</v>
      </c>
      <c r="H1973" s="94" t="e">
        <f>+VLOOKUP(D1973,POA!$A$3:$AU$103,12,FALSE)</f>
        <v>#N/A</v>
      </c>
      <c r="I1973" s="98" t="e">
        <f>+VLOOKUP(D1973,POA!$A$3:$AU$103,15,FALSE)</f>
        <v>#N/A</v>
      </c>
      <c r="J1973" s="94" t="e">
        <f>+VLOOKUP(D1973,POA!$A$3:$AU$103,14,FALSE)</f>
        <v>#N/A</v>
      </c>
      <c r="K1973" s="44"/>
      <c r="L1973" s="100"/>
      <c r="M1973" s="101"/>
      <c r="N1973" s="79"/>
      <c r="O1973" s="102"/>
    </row>
    <row r="1974" spans="1:15" s="20" customFormat="1" ht="15" customHeight="1">
      <c r="A1974" s="46"/>
      <c r="B1974" s="45"/>
      <c r="C1974" s="47"/>
      <c r="D1974" s="46"/>
      <c r="E1974" s="97" t="e">
        <f>+VLOOKUP(D1974,POA!$A$3:$AU$103,7,FALSE)</f>
        <v>#N/A</v>
      </c>
      <c r="F1974" s="97" t="e">
        <f>+VLOOKUP(D1974,POA!$A$3:$AU$103,9,FALSE)</f>
        <v>#N/A</v>
      </c>
      <c r="G1974" s="97" t="e">
        <f>+VLOOKUP(D1974,POA!$A$3:$AU$103,3,FALSE)</f>
        <v>#N/A</v>
      </c>
      <c r="H1974" s="94" t="e">
        <f>+VLOOKUP(D1974,POA!$A$3:$AU$103,12,FALSE)</f>
        <v>#N/A</v>
      </c>
      <c r="I1974" s="98" t="e">
        <f>+VLOOKUP(D1974,POA!$A$3:$AU$103,15,FALSE)</f>
        <v>#N/A</v>
      </c>
      <c r="J1974" s="94" t="e">
        <f>+VLOOKUP(D1974,POA!$A$3:$AU$103,14,FALSE)</f>
        <v>#N/A</v>
      </c>
      <c r="K1974" s="44"/>
      <c r="L1974" s="100"/>
      <c r="M1974" s="101"/>
      <c r="N1974" s="79"/>
      <c r="O1974" s="102"/>
    </row>
    <row r="1975" spans="1:15" s="20" customFormat="1" ht="15" customHeight="1">
      <c r="A1975" s="46"/>
      <c r="B1975" s="45"/>
      <c r="C1975" s="47"/>
      <c r="D1975" s="46"/>
      <c r="E1975" s="97" t="e">
        <f>+VLOOKUP(D1975,POA!$A$3:$AU$103,7,FALSE)</f>
        <v>#N/A</v>
      </c>
      <c r="F1975" s="97" t="e">
        <f>+VLOOKUP(D1975,POA!$A$3:$AU$103,9,FALSE)</f>
        <v>#N/A</v>
      </c>
      <c r="G1975" s="97" t="e">
        <f>+VLOOKUP(D1975,POA!$A$3:$AU$103,3,FALSE)</f>
        <v>#N/A</v>
      </c>
      <c r="H1975" s="94" t="e">
        <f>+VLOOKUP(D1975,POA!$A$3:$AU$103,12,FALSE)</f>
        <v>#N/A</v>
      </c>
      <c r="I1975" s="98" t="e">
        <f>+VLOOKUP(D1975,POA!$A$3:$AU$103,15,FALSE)</f>
        <v>#N/A</v>
      </c>
      <c r="J1975" s="94" t="e">
        <f>+VLOOKUP(D1975,POA!$A$3:$AU$103,14,FALSE)</f>
        <v>#N/A</v>
      </c>
      <c r="K1975" s="44"/>
      <c r="L1975" s="100"/>
      <c r="M1975" s="101"/>
      <c r="N1975" s="79"/>
      <c r="O1975" s="102"/>
    </row>
    <row r="1976" spans="1:15" s="20" customFormat="1" ht="15" customHeight="1">
      <c r="A1976" s="46"/>
      <c r="B1976" s="45"/>
      <c r="C1976" s="47"/>
      <c r="D1976" s="46"/>
      <c r="E1976" s="97" t="e">
        <f>+VLOOKUP(D1976,POA!$A$3:$AU$103,7,FALSE)</f>
        <v>#N/A</v>
      </c>
      <c r="F1976" s="97" t="e">
        <f>+VLOOKUP(D1976,POA!$A$3:$AU$103,9,FALSE)</f>
        <v>#N/A</v>
      </c>
      <c r="G1976" s="97" t="e">
        <f>+VLOOKUP(D1976,POA!$A$3:$AU$103,3,FALSE)</f>
        <v>#N/A</v>
      </c>
      <c r="H1976" s="94" t="e">
        <f>+VLOOKUP(D1976,POA!$A$3:$AU$103,12,FALSE)</f>
        <v>#N/A</v>
      </c>
      <c r="I1976" s="98" t="e">
        <f>+VLOOKUP(D1976,POA!$A$3:$AU$103,15,FALSE)</f>
        <v>#N/A</v>
      </c>
      <c r="J1976" s="94" t="e">
        <f>+VLOOKUP(D1976,POA!$A$3:$AU$103,14,FALSE)</f>
        <v>#N/A</v>
      </c>
      <c r="K1976" s="44"/>
      <c r="L1976" s="100"/>
      <c r="M1976" s="101"/>
      <c r="N1976" s="79"/>
      <c r="O1976" s="102"/>
    </row>
    <row r="1977" spans="1:15" s="20" customFormat="1" ht="15" customHeight="1">
      <c r="A1977" s="46"/>
      <c r="B1977" s="45"/>
      <c r="C1977" s="47"/>
      <c r="D1977" s="46"/>
      <c r="E1977" s="97" t="e">
        <f>+VLOOKUP(D1977,POA!$A$3:$AU$103,7,FALSE)</f>
        <v>#N/A</v>
      </c>
      <c r="F1977" s="97" t="e">
        <f>+VLOOKUP(D1977,POA!$A$3:$AU$103,9,FALSE)</f>
        <v>#N/A</v>
      </c>
      <c r="G1977" s="97" t="e">
        <f>+VLOOKUP(D1977,POA!$A$3:$AU$103,3,FALSE)</f>
        <v>#N/A</v>
      </c>
      <c r="H1977" s="94" t="e">
        <f>+VLOOKUP(D1977,POA!$A$3:$AU$103,12,FALSE)</f>
        <v>#N/A</v>
      </c>
      <c r="I1977" s="98" t="e">
        <f>+VLOOKUP(D1977,POA!$A$3:$AU$103,15,FALSE)</f>
        <v>#N/A</v>
      </c>
      <c r="J1977" s="94" t="e">
        <f>+VLOOKUP(D1977,POA!$A$3:$AU$103,14,FALSE)</f>
        <v>#N/A</v>
      </c>
      <c r="K1977" s="44"/>
      <c r="L1977" s="100"/>
      <c r="M1977" s="101"/>
      <c r="N1977" s="79"/>
      <c r="O1977" s="102"/>
    </row>
    <row r="1978" spans="1:15" s="20" customFormat="1" ht="15" customHeight="1">
      <c r="A1978" s="46"/>
      <c r="B1978" s="45"/>
      <c r="C1978" s="47"/>
      <c r="D1978" s="46"/>
      <c r="E1978" s="97" t="e">
        <f>+VLOOKUP(D1978,POA!$A$3:$AU$103,7,FALSE)</f>
        <v>#N/A</v>
      </c>
      <c r="F1978" s="97" t="e">
        <f>+VLOOKUP(D1978,POA!$A$3:$AU$103,9,FALSE)</f>
        <v>#N/A</v>
      </c>
      <c r="G1978" s="97" t="e">
        <f>+VLOOKUP(D1978,POA!$A$3:$AU$103,3,FALSE)</f>
        <v>#N/A</v>
      </c>
      <c r="H1978" s="94" t="e">
        <f>+VLOOKUP(D1978,POA!$A$3:$AU$103,12,FALSE)</f>
        <v>#N/A</v>
      </c>
      <c r="I1978" s="98" t="e">
        <f>+VLOOKUP(D1978,POA!$A$3:$AU$103,15,FALSE)</f>
        <v>#N/A</v>
      </c>
      <c r="J1978" s="94" t="e">
        <f>+VLOOKUP(D1978,POA!$A$3:$AU$103,14,FALSE)</f>
        <v>#N/A</v>
      </c>
      <c r="K1978" s="44"/>
      <c r="L1978" s="100"/>
      <c r="M1978" s="101"/>
      <c r="N1978" s="79"/>
      <c r="O1978" s="102"/>
    </row>
    <row r="1979" spans="1:15" s="20" customFormat="1" ht="15" customHeight="1">
      <c r="A1979" s="46"/>
      <c r="B1979" s="45"/>
      <c r="C1979" s="47"/>
      <c r="D1979" s="46"/>
      <c r="E1979" s="97" t="e">
        <f>+VLOOKUP(D1979,POA!$A$3:$AU$103,7,FALSE)</f>
        <v>#N/A</v>
      </c>
      <c r="F1979" s="97" t="e">
        <f>+VLOOKUP(D1979,POA!$A$3:$AU$103,9,FALSE)</f>
        <v>#N/A</v>
      </c>
      <c r="G1979" s="97" t="e">
        <f>+VLOOKUP(D1979,POA!$A$3:$AU$103,3,FALSE)</f>
        <v>#N/A</v>
      </c>
      <c r="H1979" s="94" t="e">
        <f>+VLOOKUP(D1979,POA!$A$3:$AU$103,12,FALSE)</f>
        <v>#N/A</v>
      </c>
      <c r="I1979" s="98" t="e">
        <f>+VLOOKUP(D1979,POA!$A$3:$AU$103,15,FALSE)</f>
        <v>#N/A</v>
      </c>
      <c r="J1979" s="94" t="e">
        <f>+VLOOKUP(D1979,POA!$A$3:$AU$103,14,FALSE)</f>
        <v>#N/A</v>
      </c>
      <c r="K1979" s="44"/>
      <c r="L1979" s="100"/>
      <c r="M1979" s="101"/>
      <c r="N1979" s="79"/>
      <c r="O1979" s="102"/>
    </row>
    <row r="1980" spans="1:15" s="20" customFormat="1" ht="15" customHeight="1">
      <c r="A1980" s="46"/>
      <c r="B1980" s="45"/>
      <c r="C1980" s="47"/>
      <c r="D1980" s="46"/>
      <c r="E1980" s="97" t="e">
        <f>+VLOOKUP(D1980,POA!$A$3:$AU$103,7,FALSE)</f>
        <v>#N/A</v>
      </c>
      <c r="F1980" s="97" t="e">
        <f>+VLOOKUP(D1980,POA!$A$3:$AU$103,9,FALSE)</f>
        <v>#N/A</v>
      </c>
      <c r="G1980" s="97" t="e">
        <f>+VLOOKUP(D1980,POA!$A$3:$AU$103,3,FALSE)</f>
        <v>#N/A</v>
      </c>
      <c r="H1980" s="94" t="e">
        <f>+VLOOKUP(D1980,POA!$A$3:$AU$103,12,FALSE)</f>
        <v>#N/A</v>
      </c>
      <c r="I1980" s="98" t="e">
        <f>+VLOOKUP(D1980,POA!$A$3:$AU$103,15,FALSE)</f>
        <v>#N/A</v>
      </c>
      <c r="J1980" s="94" t="e">
        <f>+VLOOKUP(D1980,POA!$A$3:$AU$103,14,FALSE)</f>
        <v>#N/A</v>
      </c>
      <c r="K1980" s="44"/>
      <c r="L1980" s="100"/>
      <c r="M1980" s="101"/>
      <c r="N1980" s="79"/>
      <c r="O1980" s="102"/>
    </row>
    <row r="1981" spans="1:15" s="20" customFormat="1" ht="15" customHeight="1">
      <c r="A1981" s="46"/>
      <c r="B1981" s="45"/>
      <c r="C1981" s="47"/>
      <c r="D1981" s="46"/>
      <c r="E1981" s="97" t="e">
        <f>+VLOOKUP(D1981,POA!$A$3:$AU$103,7,FALSE)</f>
        <v>#N/A</v>
      </c>
      <c r="F1981" s="97" t="e">
        <f>+VLOOKUP(D1981,POA!$A$3:$AU$103,9,FALSE)</f>
        <v>#N/A</v>
      </c>
      <c r="G1981" s="97" t="e">
        <f>+VLOOKUP(D1981,POA!$A$3:$AU$103,3,FALSE)</f>
        <v>#N/A</v>
      </c>
      <c r="H1981" s="94" t="e">
        <f>+VLOOKUP(D1981,POA!$A$3:$AU$103,12,FALSE)</f>
        <v>#N/A</v>
      </c>
      <c r="I1981" s="98" t="e">
        <f>+VLOOKUP(D1981,POA!$A$3:$AU$103,15,FALSE)</f>
        <v>#N/A</v>
      </c>
      <c r="J1981" s="94" t="e">
        <f>+VLOOKUP(D1981,POA!$A$3:$AU$103,14,FALSE)</f>
        <v>#N/A</v>
      </c>
      <c r="K1981" s="44"/>
      <c r="L1981" s="100"/>
      <c r="M1981" s="101"/>
      <c r="N1981" s="79"/>
      <c r="O1981" s="102"/>
    </row>
    <row r="1982" spans="1:15" s="20" customFormat="1" ht="15" customHeight="1">
      <c r="A1982" s="46"/>
      <c r="B1982" s="45"/>
      <c r="C1982" s="47"/>
      <c r="D1982" s="46"/>
      <c r="E1982" s="97" t="e">
        <f>+VLOOKUP(D1982,POA!$A$3:$AU$103,7,FALSE)</f>
        <v>#N/A</v>
      </c>
      <c r="F1982" s="97" t="e">
        <f>+VLOOKUP(D1982,POA!$A$3:$AU$103,9,FALSE)</f>
        <v>#N/A</v>
      </c>
      <c r="G1982" s="97" t="e">
        <f>+VLOOKUP(D1982,POA!$A$3:$AU$103,3,FALSE)</f>
        <v>#N/A</v>
      </c>
      <c r="H1982" s="94" t="e">
        <f>+VLOOKUP(D1982,POA!$A$3:$AU$103,12,FALSE)</f>
        <v>#N/A</v>
      </c>
      <c r="I1982" s="98" t="e">
        <f>+VLOOKUP(D1982,POA!$A$3:$AU$103,15,FALSE)</f>
        <v>#N/A</v>
      </c>
      <c r="J1982" s="94" t="e">
        <f>+VLOOKUP(D1982,POA!$A$3:$AU$103,14,FALSE)</f>
        <v>#N/A</v>
      </c>
      <c r="K1982" s="44"/>
      <c r="L1982" s="100"/>
      <c r="M1982" s="101"/>
      <c r="N1982" s="79"/>
      <c r="O1982" s="102"/>
    </row>
    <row r="1983" spans="1:15" s="20" customFormat="1" ht="15" customHeight="1">
      <c r="A1983" s="46"/>
      <c r="B1983" s="45"/>
      <c r="C1983" s="47"/>
      <c r="D1983" s="46"/>
      <c r="E1983" s="97" t="e">
        <f>+VLOOKUP(D1983,POA!$A$3:$AU$103,7,FALSE)</f>
        <v>#N/A</v>
      </c>
      <c r="F1983" s="97" t="e">
        <f>+VLOOKUP(D1983,POA!$A$3:$AU$103,9,FALSE)</f>
        <v>#N/A</v>
      </c>
      <c r="G1983" s="97" t="e">
        <f>+VLOOKUP(D1983,POA!$A$3:$AU$103,3,FALSE)</f>
        <v>#N/A</v>
      </c>
      <c r="H1983" s="94" t="e">
        <f>+VLOOKUP(D1983,POA!$A$3:$AU$103,12,FALSE)</f>
        <v>#N/A</v>
      </c>
      <c r="I1983" s="98" t="e">
        <f>+VLOOKUP(D1983,POA!$A$3:$AU$103,15,FALSE)</f>
        <v>#N/A</v>
      </c>
      <c r="J1983" s="94" t="e">
        <f>+VLOOKUP(D1983,POA!$A$3:$AU$103,14,FALSE)</f>
        <v>#N/A</v>
      </c>
      <c r="K1983" s="44"/>
      <c r="L1983" s="100"/>
      <c r="M1983" s="101"/>
      <c r="N1983" s="79"/>
      <c r="O1983" s="102"/>
    </row>
    <row r="1984" spans="1:15" s="20" customFormat="1" ht="15" customHeight="1">
      <c r="A1984" s="46"/>
      <c r="B1984" s="45"/>
      <c r="C1984" s="47"/>
      <c r="D1984" s="46"/>
      <c r="E1984" s="97" t="e">
        <f>+VLOOKUP(D1984,POA!$A$3:$AU$103,7,FALSE)</f>
        <v>#N/A</v>
      </c>
      <c r="F1984" s="97" t="e">
        <f>+VLOOKUP(D1984,POA!$A$3:$AU$103,9,FALSE)</f>
        <v>#N/A</v>
      </c>
      <c r="G1984" s="97" t="e">
        <f>+VLOOKUP(D1984,POA!$A$3:$AU$103,3,FALSE)</f>
        <v>#N/A</v>
      </c>
      <c r="H1984" s="94" t="e">
        <f>+VLOOKUP(D1984,POA!$A$3:$AU$103,12,FALSE)</f>
        <v>#N/A</v>
      </c>
      <c r="I1984" s="98" t="e">
        <f>+VLOOKUP(D1984,POA!$A$3:$AU$103,15,FALSE)</f>
        <v>#N/A</v>
      </c>
      <c r="J1984" s="94" t="e">
        <f>+VLOOKUP(D1984,POA!$A$3:$AU$103,14,FALSE)</f>
        <v>#N/A</v>
      </c>
      <c r="K1984" s="44"/>
      <c r="L1984" s="100"/>
      <c r="M1984" s="101"/>
      <c r="N1984" s="79"/>
      <c r="O1984" s="102"/>
    </row>
    <row r="1985" spans="1:15" s="20" customFormat="1" ht="15" customHeight="1">
      <c r="A1985" s="46"/>
      <c r="B1985" s="45"/>
      <c r="C1985" s="47"/>
      <c r="D1985" s="46"/>
      <c r="E1985" s="97" t="e">
        <f>+VLOOKUP(D1985,POA!$A$3:$AU$103,7,FALSE)</f>
        <v>#N/A</v>
      </c>
      <c r="F1985" s="97" t="e">
        <f>+VLOOKUP(D1985,POA!$A$3:$AU$103,9,FALSE)</f>
        <v>#N/A</v>
      </c>
      <c r="G1985" s="97" t="e">
        <f>+VLOOKUP(D1985,POA!$A$3:$AU$103,3,FALSE)</f>
        <v>#N/A</v>
      </c>
      <c r="H1985" s="94" t="e">
        <f>+VLOOKUP(D1985,POA!$A$3:$AU$103,12,FALSE)</f>
        <v>#N/A</v>
      </c>
      <c r="I1985" s="98" t="e">
        <f>+VLOOKUP(D1985,POA!$A$3:$AU$103,15,FALSE)</f>
        <v>#N/A</v>
      </c>
      <c r="J1985" s="94" t="e">
        <f>+VLOOKUP(D1985,POA!$A$3:$AU$103,14,FALSE)</f>
        <v>#N/A</v>
      </c>
      <c r="K1985" s="44"/>
      <c r="L1985" s="100"/>
      <c r="M1985" s="101"/>
      <c r="N1985" s="79"/>
      <c r="O1985" s="102"/>
    </row>
    <row r="1986" spans="1:15" s="20" customFormat="1" ht="15" customHeight="1">
      <c r="A1986" s="46"/>
      <c r="B1986" s="45"/>
      <c r="C1986" s="47"/>
      <c r="D1986" s="46"/>
      <c r="E1986" s="97" t="e">
        <f>+VLOOKUP(D1986,POA!$A$3:$AU$103,7,FALSE)</f>
        <v>#N/A</v>
      </c>
      <c r="F1986" s="97" t="e">
        <f>+VLOOKUP(D1986,POA!$A$3:$AU$103,9,FALSE)</f>
        <v>#N/A</v>
      </c>
      <c r="G1986" s="97" t="e">
        <f>+VLOOKUP(D1986,POA!$A$3:$AU$103,3,FALSE)</f>
        <v>#N/A</v>
      </c>
      <c r="H1986" s="94" t="e">
        <f>+VLOOKUP(D1986,POA!$A$3:$AU$103,12,FALSE)</f>
        <v>#N/A</v>
      </c>
      <c r="I1986" s="98" t="e">
        <f>+VLOOKUP(D1986,POA!$A$3:$AU$103,15,FALSE)</f>
        <v>#N/A</v>
      </c>
      <c r="J1986" s="94" t="e">
        <f>+VLOOKUP(D1986,POA!$A$3:$AU$103,14,FALSE)</f>
        <v>#N/A</v>
      </c>
      <c r="K1986" s="44"/>
      <c r="L1986" s="100"/>
      <c r="M1986" s="101"/>
      <c r="N1986" s="79"/>
      <c r="O1986" s="102"/>
    </row>
    <row r="1987" spans="1:15" s="20" customFormat="1" ht="15" customHeight="1">
      <c r="A1987" s="46"/>
      <c r="B1987" s="45"/>
      <c r="C1987" s="47"/>
      <c r="D1987" s="46"/>
      <c r="E1987" s="97" t="e">
        <f>+VLOOKUP(D1987,POA!$A$3:$AU$103,7,FALSE)</f>
        <v>#N/A</v>
      </c>
      <c r="F1987" s="97" t="e">
        <f>+VLOOKUP(D1987,POA!$A$3:$AU$103,9,FALSE)</f>
        <v>#N/A</v>
      </c>
      <c r="G1987" s="97" t="e">
        <f>+VLOOKUP(D1987,POA!$A$3:$AU$103,3,FALSE)</f>
        <v>#N/A</v>
      </c>
      <c r="H1987" s="94" t="e">
        <f>+VLOOKUP(D1987,POA!$A$3:$AU$103,12,FALSE)</f>
        <v>#N/A</v>
      </c>
      <c r="I1987" s="98" t="e">
        <f>+VLOOKUP(D1987,POA!$A$3:$AU$103,15,FALSE)</f>
        <v>#N/A</v>
      </c>
      <c r="J1987" s="94" t="e">
        <f>+VLOOKUP(D1987,POA!$A$3:$AU$103,14,FALSE)</f>
        <v>#N/A</v>
      </c>
      <c r="K1987" s="44"/>
      <c r="L1987" s="100"/>
      <c r="M1987" s="101"/>
      <c r="N1987" s="79"/>
      <c r="O1987" s="102"/>
    </row>
    <row r="1988" spans="1:15" s="20" customFormat="1" ht="15" customHeight="1">
      <c r="A1988" s="46"/>
      <c r="B1988" s="45"/>
      <c r="C1988" s="47"/>
      <c r="D1988" s="46"/>
      <c r="E1988" s="97" t="e">
        <f>+VLOOKUP(D1988,POA!$A$3:$AU$103,7,FALSE)</f>
        <v>#N/A</v>
      </c>
      <c r="F1988" s="97" t="e">
        <f>+VLOOKUP(D1988,POA!$A$3:$AU$103,9,FALSE)</f>
        <v>#N/A</v>
      </c>
      <c r="G1988" s="97" t="e">
        <f>+VLOOKUP(D1988,POA!$A$3:$AU$103,3,FALSE)</f>
        <v>#N/A</v>
      </c>
      <c r="H1988" s="94" t="e">
        <f>+VLOOKUP(D1988,POA!$A$3:$AU$103,12,FALSE)</f>
        <v>#N/A</v>
      </c>
      <c r="I1988" s="98" t="e">
        <f>+VLOOKUP(D1988,POA!$A$3:$AU$103,15,FALSE)</f>
        <v>#N/A</v>
      </c>
      <c r="J1988" s="94" t="e">
        <f>+VLOOKUP(D1988,POA!$A$3:$AU$103,14,FALSE)</f>
        <v>#N/A</v>
      </c>
      <c r="K1988" s="44"/>
      <c r="L1988" s="100"/>
      <c r="M1988" s="101"/>
      <c r="N1988" s="79"/>
      <c r="O1988" s="102"/>
    </row>
    <row r="1989" spans="1:15" s="20" customFormat="1" ht="15" customHeight="1">
      <c r="A1989" s="46"/>
      <c r="B1989" s="45"/>
      <c r="C1989" s="47"/>
      <c r="D1989" s="46"/>
      <c r="E1989" s="97" t="e">
        <f>+VLOOKUP(D1989,POA!$A$3:$AU$103,7,FALSE)</f>
        <v>#N/A</v>
      </c>
      <c r="F1989" s="97" t="e">
        <f>+VLOOKUP(D1989,POA!$A$3:$AU$103,9,FALSE)</f>
        <v>#N/A</v>
      </c>
      <c r="G1989" s="97" t="e">
        <f>+VLOOKUP(D1989,POA!$A$3:$AU$103,3,FALSE)</f>
        <v>#N/A</v>
      </c>
      <c r="H1989" s="94" t="e">
        <f>+VLOOKUP(D1989,POA!$A$3:$AU$103,12,FALSE)</f>
        <v>#N/A</v>
      </c>
      <c r="I1989" s="98" t="e">
        <f>+VLOOKUP(D1989,POA!$A$3:$AU$103,15,FALSE)</f>
        <v>#N/A</v>
      </c>
      <c r="J1989" s="94" t="e">
        <f>+VLOOKUP(D1989,POA!$A$3:$AU$103,14,FALSE)</f>
        <v>#N/A</v>
      </c>
      <c r="K1989" s="44"/>
      <c r="L1989" s="100"/>
      <c r="M1989" s="101"/>
      <c r="N1989" s="79"/>
      <c r="O1989" s="102"/>
    </row>
    <row r="1990" spans="1:15" s="20" customFormat="1" ht="15" customHeight="1">
      <c r="A1990" s="46"/>
      <c r="B1990" s="45"/>
      <c r="C1990" s="47"/>
      <c r="D1990" s="46"/>
      <c r="E1990" s="97" t="e">
        <f>+VLOOKUP(D1990,POA!$A$3:$AU$103,7,FALSE)</f>
        <v>#N/A</v>
      </c>
      <c r="F1990" s="97" t="e">
        <f>+VLOOKUP(D1990,POA!$A$3:$AU$103,9,FALSE)</f>
        <v>#N/A</v>
      </c>
      <c r="G1990" s="97" t="e">
        <f>+VLOOKUP(D1990,POA!$A$3:$AU$103,3,FALSE)</f>
        <v>#N/A</v>
      </c>
      <c r="H1990" s="94" t="e">
        <f>+VLOOKUP(D1990,POA!$A$3:$AU$103,12,FALSE)</f>
        <v>#N/A</v>
      </c>
      <c r="I1990" s="98" t="e">
        <f>+VLOOKUP(D1990,POA!$A$3:$AU$103,15,FALSE)</f>
        <v>#N/A</v>
      </c>
      <c r="J1990" s="94" t="e">
        <f>+VLOOKUP(D1990,POA!$A$3:$AU$103,14,FALSE)</f>
        <v>#N/A</v>
      </c>
      <c r="K1990" s="44"/>
      <c r="L1990" s="100"/>
      <c r="M1990" s="101"/>
      <c r="N1990" s="79"/>
      <c r="O1990" s="102"/>
    </row>
    <row r="1991" spans="1:15" s="20" customFormat="1" ht="15" customHeight="1">
      <c r="A1991" s="46"/>
      <c r="B1991" s="45"/>
      <c r="C1991" s="47"/>
      <c r="D1991" s="46"/>
      <c r="E1991" s="97" t="e">
        <f>+VLOOKUP(D1991,POA!$A$3:$AU$103,7,FALSE)</f>
        <v>#N/A</v>
      </c>
      <c r="F1991" s="97" t="e">
        <f>+VLOOKUP(D1991,POA!$A$3:$AU$103,9,FALSE)</f>
        <v>#N/A</v>
      </c>
      <c r="G1991" s="97" t="e">
        <f>+VLOOKUP(D1991,POA!$A$3:$AU$103,3,FALSE)</f>
        <v>#N/A</v>
      </c>
      <c r="H1991" s="94" t="e">
        <f>+VLOOKUP(D1991,POA!$A$3:$AU$103,12,FALSE)</f>
        <v>#N/A</v>
      </c>
      <c r="I1991" s="98" t="e">
        <f>+VLOOKUP(D1991,POA!$A$3:$AU$103,15,FALSE)</f>
        <v>#N/A</v>
      </c>
      <c r="J1991" s="94" t="e">
        <f>+VLOOKUP(D1991,POA!$A$3:$AU$103,14,FALSE)</f>
        <v>#N/A</v>
      </c>
      <c r="K1991" s="44"/>
      <c r="L1991" s="100"/>
      <c r="M1991" s="101"/>
      <c r="N1991" s="79"/>
      <c r="O1991" s="102"/>
    </row>
    <row r="1992" spans="1:15" s="20" customFormat="1" ht="15" customHeight="1">
      <c r="A1992" s="46"/>
      <c r="B1992" s="45"/>
      <c r="C1992" s="47"/>
      <c r="D1992" s="46"/>
      <c r="E1992" s="97" t="e">
        <f>+VLOOKUP(D1992,POA!$A$3:$AU$103,7,FALSE)</f>
        <v>#N/A</v>
      </c>
      <c r="F1992" s="97" t="e">
        <f>+VLOOKUP(D1992,POA!$A$3:$AU$103,9,FALSE)</f>
        <v>#N/A</v>
      </c>
      <c r="G1992" s="97" t="e">
        <f>+VLOOKUP(D1992,POA!$A$3:$AU$103,3,FALSE)</f>
        <v>#N/A</v>
      </c>
      <c r="H1992" s="94" t="e">
        <f>+VLOOKUP(D1992,POA!$A$3:$AU$103,12,FALSE)</f>
        <v>#N/A</v>
      </c>
      <c r="I1992" s="98" t="e">
        <f>+VLOOKUP(D1992,POA!$A$3:$AU$103,15,FALSE)</f>
        <v>#N/A</v>
      </c>
      <c r="J1992" s="94" t="e">
        <f>+VLOOKUP(D1992,POA!$A$3:$AU$103,14,FALSE)</f>
        <v>#N/A</v>
      </c>
      <c r="K1992" s="44"/>
      <c r="L1992" s="100"/>
      <c r="M1992" s="101"/>
      <c r="N1992" s="79"/>
      <c r="O1992" s="102"/>
    </row>
    <row r="1993" spans="1:15" s="20" customFormat="1" ht="15" customHeight="1">
      <c r="A1993" s="46"/>
      <c r="B1993" s="45"/>
      <c r="C1993" s="47"/>
      <c r="D1993" s="46"/>
      <c r="E1993" s="97" t="e">
        <f>+VLOOKUP(D1993,POA!$A$3:$AU$103,7,FALSE)</f>
        <v>#N/A</v>
      </c>
      <c r="F1993" s="97" t="e">
        <f>+VLOOKUP(D1993,POA!$A$3:$AU$103,9,FALSE)</f>
        <v>#N/A</v>
      </c>
      <c r="G1993" s="97" t="e">
        <f>+VLOOKUP(D1993,POA!$A$3:$AU$103,3,FALSE)</f>
        <v>#N/A</v>
      </c>
      <c r="H1993" s="94" t="e">
        <f>+VLOOKUP(D1993,POA!$A$3:$AU$103,12,FALSE)</f>
        <v>#N/A</v>
      </c>
      <c r="I1993" s="98" t="e">
        <f>+VLOOKUP(D1993,POA!$A$3:$AU$103,15,FALSE)</f>
        <v>#N/A</v>
      </c>
      <c r="J1993" s="94" t="e">
        <f>+VLOOKUP(D1993,POA!$A$3:$AU$103,14,FALSE)</f>
        <v>#N/A</v>
      </c>
      <c r="K1993" s="44"/>
      <c r="L1993" s="100"/>
      <c r="M1993" s="101"/>
      <c r="N1993" s="79"/>
      <c r="O1993" s="102"/>
    </row>
    <row r="1994" spans="1:15" s="20" customFormat="1" ht="15" customHeight="1">
      <c r="A1994" s="46"/>
      <c r="B1994" s="45"/>
      <c r="C1994" s="47"/>
      <c r="D1994" s="46"/>
      <c r="E1994" s="97" t="e">
        <f>+VLOOKUP(D1994,POA!$A$3:$AU$103,7,FALSE)</f>
        <v>#N/A</v>
      </c>
      <c r="F1994" s="97" t="e">
        <f>+VLOOKUP(D1994,POA!$A$3:$AU$103,9,FALSE)</f>
        <v>#N/A</v>
      </c>
      <c r="G1994" s="97" t="e">
        <f>+VLOOKUP(D1994,POA!$A$3:$AU$103,3,FALSE)</f>
        <v>#N/A</v>
      </c>
      <c r="H1994" s="94" t="e">
        <f>+VLOOKUP(D1994,POA!$A$3:$AU$103,12,FALSE)</f>
        <v>#N/A</v>
      </c>
      <c r="I1994" s="98" t="e">
        <f>+VLOOKUP(D1994,POA!$A$3:$AU$103,15,FALSE)</f>
        <v>#N/A</v>
      </c>
      <c r="J1994" s="94" t="e">
        <f>+VLOOKUP(D1994,POA!$A$3:$AU$103,14,FALSE)</f>
        <v>#N/A</v>
      </c>
      <c r="K1994" s="44"/>
      <c r="L1994" s="100"/>
      <c r="M1994" s="101"/>
      <c r="N1994" s="79"/>
      <c r="O1994" s="102"/>
    </row>
    <row r="1995" spans="1:15" s="20" customFormat="1" ht="15" customHeight="1">
      <c r="A1995" s="46"/>
      <c r="B1995" s="45"/>
      <c r="C1995" s="47"/>
      <c r="D1995" s="46"/>
      <c r="E1995" s="97" t="e">
        <f>+VLOOKUP(D1995,POA!$A$3:$AU$103,7,FALSE)</f>
        <v>#N/A</v>
      </c>
      <c r="F1995" s="97" t="e">
        <f>+VLOOKUP(D1995,POA!$A$3:$AU$103,9,FALSE)</f>
        <v>#N/A</v>
      </c>
      <c r="G1995" s="97" t="e">
        <f>+VLOOKUP(D1995,POA!$A$3:$AU$103,3,FALSE)</f>
        <v>#N/A</v>
      </c>
      <c r="H1995" s="94" t="e">
        <f>+VLOOKUP(D1995,POA!$A$3:$AU$103,12,FALSE)</f>
        <v>#N/A</v>
      </c>
      <c r="I1995" s="98" t="e">
        <f>+VLOOKUP(D1995,POA!$A$3:$AU$103,15,FALSE)</f>
        <v>#N/A</v>
      </c>
      <c r="J1995" s="94" t="e">
        <f>+VLOOKUP(D1995,POA!$A$3:$AU$103,14,FALSE)</f>
        <v>#N/A</v>
      </c>
      <c r="K1995" s="44"/>
      <c r="L1995" s="100"/>
      <c r="M1995" s="101"/>
      <c r="N1995" s="79"/>
      <c r="O1995" s="102"/>
    </row>
    <row r="1996" spans="1:15" s="20" customFormat="1" ht="15" customHeight="1">
      <c r="A1996" s="46"/>
      <c r="B1996" s="45"/>
      <c r="C1996" s="47"/>
      <c r="D1996" s="46"/>
      <c r="E1996" s="97" t="e">
        <f>+VLOOKUP(D1996,POA!$A$3:$AU$103,7,FALSE)</f>
        <v>#N/A</v>
      </c>
      <c r="F1996" s="97" t="e">
        <f>+VLOOKUP(D1996,POA!$A$3:$AU$103,9,FALSE)</f>
        <v>#N/A</v>
      </c>
      <c r="G1996" s="97" t="e">
        <f>+VLOOKUP(D1996,POA!$A$3:$AU$103,3,FALSE)</f>
        <v>#N/A</v>
      </c>
      <c r="H1996" s="94" t="e">
        <f>+VLOOKUP(D1996,POA!$A$3:$AU$103,12,FALSE)</f>
        <v>#N/A</v>
      </c>
      <c r="I1996" s="98" t="e">
        <f>+VLOOKUP(D1996,POA!$A$3:$AU$103,15,FALSE)</f>
        <v>#N/A</v>
      </c>
      <c r="J1996" s="94" t="e">
        <f>+VLOOKUP(D1996,POA!$A$3:$AU$103,14,FALSE)</f>
        <v>#N/A</v>
      </c>
      <c r="K1996" s="44"/>
      <c r="L1996" s="100"/>
      <c r="M1996" s="101"/>
      <c r="N1996" s="79"/>
      <c r="O1996" s="102"/>
    </row>
    <row r="1997" spans="1:15" s="20" customFormat="1" ht="15" customHeight="1">
      <c r="A1997" s="46"/>
      <c r="B1997" s="45"/>
      <c r="C1997" s="47"/>
      <c r="D1997" s="46"/>
      <c r="E1997" s="97" t="e">
        <f>+VLOOKUP(D1997,POA!$A$3:$AU$103,7,FALSE)</f>
        <v>#N/A</v>
      </c>
      <c r="F1997" s="97" t="e">
        <f>+VLOOKUP(D1997,POA!$A$3:$AU$103,9,FALSE)</f>
        <v>#N/A</v>
      </c>
      <c r="G1997" s="97" t="e">
        <f>+VLOOKUP(D1997,POA!$A$3:$AU$103,3,FALSE)</f>
        <v>#N/A</v>
      </c>
      <c r="H1997" s="94" t="e">
        <f>+VLOOKUP(D1997,POA!$A$3:$AU$103,12,FALSE)</f>
        <v>#N/A</v>
      </c>
      <c r="I1997" s="98" t="e">
        <f>+VLOOKUP(D1997,POA!$A$3:$AU$103,15,FALSE)</f>
        <v>#N/A</v>
      </c>
      <c r="J1997" s="94" t="e">
        <f>+VLOOKUP(D1997,POA!$A$3:$AU$103,14,FALSE)</f>
        <v>#N/A</v>
      </c>
      <c r="K1997" s="44"/>
      <c r="L1997" s="100"/>
      <c r="M1997" s="101"/>
      <c r="N1997" s="79"/>
      <c r="O1997" s="102"/>
    </row>
    <row r="1998" spans="1:15" s="20" customFormat="1" ht="15" customHeight="1">
      <c r="A1998" s="46"/>
      <c r="B1998" s="45"/>
      <c r="C1998" s="47"/>
      <c r="D1998" s="46"/>
      <c r="E1998" s="97" t="e">
        <f>+VLOOKUP(D1998,POA!$A$3:$AU$103,7,FALSE)</f>
        <v>#N/A</v>
      </c>
      <c r="F1998" s="97" t="e">
        <f>+VLOOKUP(D1998,POA!$A$3:$AU$103,9,FALSE)</f>
        <v>#N/A</v>
      </c>
      <c r="G1998" s="97" t="e">
        <f>+VLOOKUP(D1998,POA!$A$3:$AU$103,3,FALSE)</f>
        <v>#N/A</v>
      </c>
      <c r="H1998" s="94" t="e">
        <f>+VLOOKUP(D1998,POA!$A$3:$AU$103,12,FALSE)</f>
        <v>#N/A</v>
      </c>
      <c r="I1998" s="98" t="e">
        <f>+VLOOKUP(D1998,POA!$A$3:$AU$103,15,FALSE)</f>
        <v>#N/A</v>
      </c>
      <c r="J1998" s="94" t="e">
        <f>+VLOOKUP(D1998,POA!$A$3:$AU$103,14,FALSE)</f>
        <v>#N/A</v>
      </c>
      <c r="K1998" s="44"/>
      <c r="L1998" s="100"/>
      <c r="M1998" s="101"/>
      <c r="N1998" s="79"/>
      <c r="O1998" s="102"/>
    </row>
    <row r="1999" spans="1:15" s="20" customFormat="1" ht="15" customHeight="1">
      <c r="A1999" s="46"/>
      <c r="B1999" s="45"/>
      <c r="C1999" s="47"/>
      <c r="D1999" s="46"/>
      <c r="E1999" s="97" t="e">
        <f>+VLOOKUP(D1999,POA!$A$3:$AU$103,7,FALSE)</f>
        <v>#N/A</v>
      </c>
      <c r="F1999" s="97" t="e">
        <f>+VLOOKUP(D1999,POA!$A$3:$AU$103,9,FALSE)</f>
        <v>#N/A</v>
      </c>
      <c r="G1999" s="97" t="e">
        <f>+VLOOKUP(D1999,POA!$A$3:$AU$103,3,FALSE)</f>
        <v>#N/A</v>
      </c>
      <c r="H1999" s="94" t="e">
        <f>+VLOOKUP(D1999,POA!$A$3:$AU$103,12,FALSE)</f>
        <v>#N/A</v>
      </c>
      <c r="I1999" s="98" t="e">
        <f>+VLOOKUP(D1999,POA!$A$3:$AU$103,15,FALSE)</f>
        <v>#N/A</v>
      </c>
      <c r="J1999" s="94" t="e">
        <f>+VLOOKUP(D1999,POA!$A$3:$AU$103,14,FALSE)</f>
        <v>#N/A</v>
      </c>
      <c r="K1999" s="44"/>
      <c r="L1999" s="100"/>
      <c r="M1999" s="101"/>
      <c r="N1999" s="79"/>
      <c r="O1999" s="102"/>
    </row>
    <row r="2000" spans="1:15" s="20" customFormat="1" ht="15" customHeight="1">
      <c r="A2000" s="46"/>
      <c r="B2000" s="45"/>
      <c r="C2000" s="47"/>
      <c r="D2000" s="46"/>
      <c r="E2000" s="97" t="e">
        <f>+VLOOKUP(D2000,POA!$A$3:$AU$103,7,FALSE)</f>
        <v>#N/A</v>
      </c>
      <c r="F2000" s="97" t="e">
        <f>+VLOOKUP(D2000,POA!$A$3:$AU$103,9,FALSE)</f>
        <v>#N/A</v>
      </c>
      <c r="G2000" s="97" t="e">
        <f>+VLOOKUP(D2000,POA!$A$3:$AU$103,3,FALSE)</f>
        <v>#N/A</v>
      </c>
      <c r="H2000" s="94" t="e">
        <f>+VLOOKUP(D2000,POA!$A$3:$AU$103,12,FALSE)</f>
        <v>#N/A</v>
      </c>
      <c r="I2000" s="98" t="e">
        <f>+VLOOKUP(D2000,POA!$A$3:$AU$103,15,FALSE)</f>
        <v>#N/A</v>
      </c>
      <c r="J2000" s="94" t="e">
        <f>+VLOOKUP(D2000,POA!$A$3:$AU$103,14,FALSE)</f>
        <v>#N/A</v>
      </c>
      <c r="K2000" s="44"/>
      <c r="L2000" s="100"/>
      <c r="M2000" s="101"/>
      <c r="N2000" s="79"/>
      <c r="O2000" s="102"/>
    </row>
    <row r="2001" spans="1:15" s="20" customFormat="1" ht="15" customHeight="1">
      <c r="A2001" s="46"/>
      <c r="B2001" s="45"/>
      <c r="C2001" s="47"/>
      <c r="D2001" s="46"/>
      <c r="E2001" s="97" t="e">
        <f>+VLOOKUP(D2001,POA!$A$3:$AU$103,7,FALSE)</f>
        <v>#N/A</v>
      </c>
      <c r="F2001" s="97" t="e">
        <f>+VLOOKUP(D2001,POA!$A$3:$AU$103,9,FALSE)</f>
        <v>#N/A</v>
      </c>
      <c r="G2001" s="97" t="e">
        <f>+VLOOKUP(D2001,POA!$A$3:$AU$103,3,FALSE)</f>
        <v>#N/A</v>
      </c>
      <c r="H2001" s="94" t="e">
        <f>+VLOOKUP(D2001,POA!$A$3:$AU$103,12,FALSE)</f>
        <v>#N/A</v>
      </c>
      <c r="I2001" s="98" t="e">
        <f>+VLOOKUP(D2001,POA!$A$3:$AU$103,15,FALSE)</f>
        <v>#N/A</v>
      </c>
      <c r="J2001" s="94" t="e">
        <f>+VLOOKUP(D2001,POA!$A$3:$AU$103,14,FALSE)</f>
        <v>#N/A</v>
      </c>
      <c r="K2001" s="44"/>
      <c r="L2001" s="100"/>
      <c r="M2001" s="101"/>
      <c r="N2001" s="79"/>
      <c r="O2001" s="102"/>
    </row>
    <row r="2002" spans="1:15" s="20" customFormat="1" ht="15" customHeight="1">
      <c r="A2002" s="46"/>
      <c r="B2002" s="45"/>
      <c r="C2002" s="47"/>
      <c r="D2002" s="46"/>
      <c r="E2002" s="97" t="e">
        <f>+VLOOKUP(D2002,POA!$A$3:$AU$103,7,FALSE)</f>
        <v>#N/A</v>
      </c>
      <c r="F2002" s="97" t="e">
        <f>+VLOOKUP(D2002,POA!$A$3:$AU$103,9,FALSE)</f>
        <v>#N/A</v>
      </c>
      <c r="G2002" s="97" t="e">
        <f>+VLOOKUP(D2002,POA!$A$3:$AU$103,3,FALSE)</f>
        <v>#N/A</v>
      </c>
      <c r="H2002" s="94" t="e">
        <f>+VLOOKUP(D2002,POA!$A$3:$AU$103,12,FALSE)</f>
        <v>#N/A</v>
      </c>
      <c r="I2002" s="98" t="e">
        <f>+VLOOKUP(D2002,POA!$A$3:$AU$103,15,FALSE)</f>
        <v>#N/A</v>
      </c>
      <c r="J2002" s="94" t="e">
        <f>+VLOOKUP(D2002,POA!$A$3:$AU$103,14,FALSE)</f>
        <v>#N/A</v>
      </c>
      <c r="K2002" s="44"/>
      <c r="L2002" s="100"/>
      <c r="M2002" s="101"/>
      <c r="N2002" s="79"/>
      <c r="O2002" s="102"/>
    </row>
    <row r="2003" spans="1:15" s="20" customFormat="1" ht="15" customHeight="1">
      <c r="A2003" s="46"/>
      <c r="B2003" s="45"/>
      <c r="C2003" s="47"/>
      <c r="D2003" s="46"/>
      <c r="E2003" s="97" t="e">
        <f>+VLOOKUP(D2003,POA!$A$3:$AU$103,7,FALSE)</f>
        <v>#N/A</v>
      </c>
      <c r="F2003" s="97" t="e">
        <f>+VLOOKUP(D2003,POA!$A$3:$AU$103,9,FALSE)</f>
        <v>#N/A</v>
      </c>
      <c r="G2003" s="97" t="e">
        <f>+VLOOKUP(D2003,POA!$A$3:$AU$103,3,FALSE)</f>
        <v>#N/A</v>
      </c>
      <c r="H2003" s="94" t="e">
        <f>+VLOOKUP(D2003,POA!$A$3:$AU$103,12,FALSE)</f>
        <v>#N/A</v>
      </c>
      <c r="I2003" s="98" t="e">
        <f>+VLOOKUP(D2003,POA!$A$3:$AU$103,15,FALSE)</f>
        <v>#N/A</v>
      </c>
      <c r="J2003" s="94" t="e">
        <f>+VLOOKUP(D2003,POA!$A$3:$AU$103,14,FALSE)</f>
        <v>#N/A</v>
      </c>
      <c r="K2003" s="44"/>
      <c r="L2003" s="100"/>
      <c r="M2003" s="101"/>
      <c r="N2003" s="79"/>
      <c r="O2003" s="102"/>
    </row>
    <row r="2004" spans="1:15" s="20" customFormat="1" ht="15" customHeight="1">
      <c r="A2004" s="46"/>
      <c r="B2004" s="45"/>
      <c r="C2004" s="47"/>
      <c r="D2004" s="46"/>
      <c r="E2004" s="97" t="e">
        <f>+VLOOKUP(D2004,POA!$A$3:$AU$103,7,FALSE)</f>
        <v>#N/A</v>
      </c>
      <c r="F2004" s="97" t="e">
        <f>+VLOOKUP(D2004,POA!$A$3:$AU$103,9,FALSE)</f>
        <v>#N/A</v>
      </c>
      <c r="G2004" s="97" t="e">
        <f>+VLOOKUP(D2004,POA!$A$3:$AU$103,3,FALSE)</f>
        <v>#N/A</v>
      </c>
      <c r="H2004" s="94" t="e">
        <f>+VLOOKUP(D2004,POA!$A$3:$AU$103,12,FALSE)</f>
        <v>#N/A</v>
      </c>
      <c r="I2004" s="98" t="e">
        <f>+VLOOKUP(D2004,POA!$A$3:$AU$103,15,FALSE)</f>
        <v>#N/A</v>
      </c>
      <c r="J2004" s="94" t="e">
        <f>+VLOOKUP(D2004,POA!$A$3:$AU$103,14,FALSE)</f>
        <v>#N/A</v>
      </c>
      <c r="K2004" s="44"/>
      <c r="L2004" s="100"/>
      <c r="M2004" s="101"/>
      <c r="N2004" s="79"/>
      <c r="O2004" s="102"/>
    </row>
    <row r="2005" spans="1:15" s="20" customFormat="1" ht="15" customHeight="1">
      <c r="A2005" s="46"/>
      <c r="B2005" s="45"/>
      <c r="C2005" s="47"/>
      <c r="D2005" s="46"/>
      <c r="E2005" s="97" t="e">
        <f>+VLOOKUP(D2005,POA!$A$3:$AU$103,7,FALSE)</f>
        <v>#N/A</v>
      </c>
      <c r="F2005" s="97" t="e">
        <f>+VLOOKUP(D2005,POA!$A$3:$AU$103,9,FALSE)</f>
        <v>#N/A</v>
      </c>
      <c r="G2005" s="97" t="e">
        <f>+VLOOKUP(D2005,POA!$A$3:$AU$103,3,FALSE)</f>
        <v>#N/A</v>
      </c>
      <c r="H2005" s="94" t="e">
        <f>+VLOOKUP(D2005,POA!$A$3:$AU$103,12,FALSE)</f>
        <v>#N/A</v>
      </c>
      <c r="I2005" s="98" t="e">
        <f>+VLOOKUP(D2005,POA!$A$3:$AU$103,15,FALSE)</f>
        <v>#N/A</v>
      </c>
      <c r="J2005" s="94" t="e">
        <f>+VLOOKUP(D2005,POA!$A$3:$AU$103,14,FALSE)</f>
        <v>#N/A</v>
      </c>
      <c r="K2005" s="44"/>
      <c r="L2005" s="100"/>
      <c r="M2005" s="101"/>
      <c r="N2005" s="79"/>
      <c r="O2005" s="102"/>
    </row>
    <row r="2006" spans="1:15" s="20" customFormat="1" ht="15" customHeight="1">
      <c r="A2006" s="46"/>
      <c r="B2006" s="45"/>
      <c r="C2006" s="47"/>
      <c r="D2006" s="46"/>
      <c r="E2006" s="97" t="e">
        <f>+VLOOKUP(D2006,POA!$A$3:$AU$103,7,FALSE)</f>
        <v>#N/A</v>
      </c>
      <c r="F2006" s="97" t="e">
        <f>+VLOOKUP(D2006,POA!$A$3:$AU$103,9,FALSE)</f>
        <v>#N/A</v>
      </c>
      <c r="G2006" s="97" t="e">
        <f>+VLOOKUP(D2006,POA!$A$3:$AU$103,3,FALSE)</f>
        <v>#N/A</v>
      </c>
      <c r="H2006" s="94" t="e">
        <f>+VLOOKUP(D2006,POA!$A$3:$AU$103,12,FALSE)</f>
        <v>#N/A</v>
      </c>
      <c r="I2006" s="98" t="e">
        <f>+VLOOKUP(D2006,POA!$A$3:$AU$103,15,FALSE)</f>
        <v>#N/A</v>
      </c>
      <c r="J2006" s="94" t="e">
        <f>+VLOOKUP(D2006,POA!$A$3:$AU$103,14,FALSE)</f>
        <v>#N/A</v>
      </c>
      <c r="K2006" s="44"/>
      <c r="L2006" s="100"/>
      <c r="M2006" s="101"/>
      <c r="N2006" s="79"/>
      <c r="O2006" s="102"/>
    </row>
    <row r="2007" spans="1:15" s="20" customFormat="1" ht="15" customHeight="1">
      <c r="A2007" s="46"/>
      <c r="B2007" s="45"/>
      <c r="C2007" s="47"/>
      <c r="D2007" s="46"/>
      <c r="E2007" s="97" t="e">
        <f>+VLOOKUP(D2007,POA!$A$3:$AU$103,7,FALSE)</f>
        <v>#N/A</v>
      </c>
      <c r="F2007" s="97" t="e">
        <f>+VLOOKUP(D2007,POA!$A$3:$AU$103,9,FALSE)</f>
        <v>#N/A</v>
      </c>
      <c r="G2007" s="97" t="e">
        <f>+VLOOKUP(D2007,POA!$A$3:$AU$103,3,FALSE)</f>
        <v>#N/A</v>
      </c>
      <c r="H2007" s="94" t="e">
        <f>+VLOOKUP(D2007,POA!$A$3:$AU$103,12,FALSE)</f>
        <v>#N/A</v>
      </c>
      <c r="I2007" s="98" t="e">
        <f>+VLOOKUP(D2007,POA!$A$3:$AU$103,15,FALSE)</f>
        <v>#N/A</v>
      </c>
      <c r="J2007" s="94" t="e">
        <f>+VLOOKUP(D2007,POA!$A$3:$AU$103,14,FALSE)</f>
        <v>#N/A</v>
      </c>
      <c r="K2007" s="44"/>
      <c r="L2007" s="100"/>
      <c r="M2007" s="101"/>
      <c r="N2007" s="79"/>
      <c r="O2007" s="102"/>
    </row>
    <row r="2008" spans="1:15" s="20" customFormat="1" ht="15" customHeight="1">
      <c r="A2008" s="46"/>
      <c r="B2008" s="45"/>
      <c r="C2008" s="47"/>
      <c r="D2008" s="46"/>
      <c r="E2008" s="97" t="e">
        <f>+VLOOKUP(D2008,POA!$A$3:$AU$103,7,FALSE)</f>
        <v>#N/A</v>
      </c>
      <c r="F2008" s="97" t="e">
        <f>+VLOOKUP(D2008,POA!$A$3:$AU$103,9,FALSE)</f>
        <v>#N/A</v>
      </c>
      <c r="G2008" s="97" t="e">
        <f>+VLOOKUP(D2008,POA!$A$3:$AU$103,3,FALSE)</f>
        <v>#N/A</v>
      </c>
      <c r="H2008" s="94" t="e">
        <f>+VLOOKUP(D2008,POA!$A$3:$AU$103,12,FALSE)</f>
        <v>#N/A</v>
      </c>
      <c r="I2008" s="98" t="e">
        <f>+VLOOKUP(D2008,POA!$A$3:$AU$103,15,FALSE)</f>
        <v>#N/A</v>
      </c>
      <c r="J2008" s="94" t="e">
        <f>+VLOOKUP(D2008,POA!$A$3:$AU$103,14,FALSE)</f>
        <v>#N/A</v>
      </c>
      <c r="K2008" s="44"/>
      <c r="L2008" s="100"/>
      <c r="M2008" s="101"/>
      <c r="N2008" s="79"/>
      <c r="O2008" s="102"/>
    </row>
    <row r="2009" spans="1:15" s="20" customFormat="1" ht="15" customHeight="1">
      <c r="A2009" s="46"/>
      <c r="B2009" s="45"/>
      <c r="C2009" s="47"/>
      <c r="D2009" s="46"/>
      <c r="E2009" s="97" t="e">
        <f>+VLOOKUP(D2009,POA!$A$3:$AU$103,7,FALSE)</f>
        <v>#N/A</v>
      </c>
      <c r="F2009" s="97" t="e">
        <f>+VLOOKUP(D2009,POA!$A$3:$AU$103,9,FALSE)</f>
        <v>#N/A</v>
      </c>
      <c r="G2009" s="97" t="e">
        <f>+VLOOKUP(D2009,POA!$A$3:$AU$103,3,FALSE)</f>
        <v>#N/A</v>
      </c>
      <c r="H2009" s="94" t="e">
        <f>+VLOOKUP(D2009,POA!$A$3:$AU$103,12,FALSE)</f>
        <v>#N/A</v>
      </c>
      <c r="I2009" s="98" t="e">
        <f>+VLOOKUP(D2009,POA!$A$3:$AU$103,15,FALSE)</f>
        <v>#N/A</v>
      </c>
      <c r="J2009" s="94" t="e">
        <f>+VLOOKUP(D2009,POA!$A$3:$AU$103,14,FALSE)</f>
        <v>#N/A</v>
      </c>
      <c r="K2009" s="44"/>
      <c r="L2009" s="100"/>
      <c r="M2009" s="101"/>
      <c r="N2009" s="79"/>
      <c r="O2009" s="102"/>
    </row>
    <row r="2010" spans="1:15" s="20" customFormat="1" ht="15" customHeight="1">
      <c r="A2010" s="46"/>
      <c r="B2010" s="45"/>
      <c r="C2010" s="47"/>
      <c r="D2010" s="46"/>
      <c r="E2010" s="97" t="e">
        <f>+VLOOKUP(D2010,POA!$A$3:$AU$103,7,FALSE)</f>
        <v>#N/A</v>
      </c>
      <c r="F2010" s="97" t="e">
        <f>+VLOOKUP(D2010,POA!$A$3:$AU$103,9,FALSE)</f>
        <v>#N/A</v>
      </c>
      <c r="G2010" s="97" t="e">
        <f>+VLOOKUP(D2010,POA!$A$3:$AU$103,3,FALSE)</f>
        <v>#N/A</v>
      </c>
      <c r="H2010" s="94" t="e">
        <f>+VLOOKUP(D2010,POA!$A$3:$AU$103,12,FALSE)</f>
        <v>#N/A</v>
      </c>
      <c r="I2010" s="98" t="e">
        <f>+VLOOKUP(D2010,POA!$A$3:$AU$103,15,FALSE)</f>
        <v>#N/A</v>
      </c>
      <c r="J2010" s="94" t="e">
        <f>+VLOOKUP(D2010,POA!$A$3:$AU$103,14,FALSE)</f>
        <v>#N/A</v>
      </c>
      <c r="K2010" s="44"/>
      <c r="L2010" s="100"/>
      <c r="M2010" s="101"/>
      <c r="N2010" s="79"/>
      <c r="O2010" s="102"/>
    </row>
    <row r="2011" spans="1:15" s="20" customFormat="1" ht="15" customHeight="1">
      <c r="A2011" s="46"/>
      <c r="B2011" s="45"/>
      <c r="C2011" s="47"/>
      <c r="D2011" s="46"/>
      <c r="E2011" s="97" t="e">
        <f>+VLOOKUP(D2011,POA!$A$3:$AU$103,7,FALSE)</f>
        <v>#N/A</v>
      </c>
      <c r="F2011" s="97" t="e">
        <f>+VLOOKUP(D2011,POA!$A$3:$AU$103,9,FALSE)</f>
        <v>#N/A</v>
      </c>
      <c r="G2011" s="97" t="e">
        <f>+VLOOKUP(D2011,POA!$A$3:$AU$103,3,FALSE)</f>
        <v>#N/A</v>
      </c>
      <c r="H2011" s="94" t="e">
        <f>+VLOOKUP(D2011,POA!$A$3:$AU$103,12,FALSE)</f>
        <v>#N/A</v>
      </c>
      <c r="I2011" s="98" t="e">
        <f>+VLOOKUP(D2011,POA!$A$3:$AU$103,15,FALSE)</f>
        <v>#N/A</v>
      </c>
      <c r="J2011" s="94" t="e">
        <f>+VLOOKUP(D2011,POA!$A$3:$AU$103,14,FALSE)</f>
        <v>#N/A</v>
      </c>
      <c r="K2011" s="44"/>
      <c r="L2011" s="100"/>
      <c r="M2011" s="101"/>
      <c r="N2011" s="79"/>
      <c r="O2011" s="102"/>
    </row>
    <row r="2012" spans="1:15" s="20" customFormat="1" ht="15" customHeight="1">
      <c r="A2012" s="46"/>
      <c r="B2012" s="45"/>
      <c r="C2012" s="47"/>
      <c r="D2012" s="46"/>
      <c r="E2012" s="97" t="e">
        <f>+VLOOKUP(D2012,POA!$A$3:$AU$103,7,FALSE)</f>
        <v>#N/A</v>
      </c>
      <c r="F2012" s="97" t="e">
        <f>+VLOOKUP(D2012,POA!$A$3:$AU$103,9,FALSE)</f>
        <v>#N/A</v>
      </c>
      <c r="G2012" s="97" t="e">
        <f>+VLOOKUP(D2012,POA!$A$3:$AU$103,3,FALSE)</f>
        <v>#N/A</v>
      </c>
      <c r="H2012" s="94" t="e">
        <f>+VLOOKUP(D2012,POA!$A$3:$AU$103,12,FALSE)</f>
        <v>#N/A</v>
      </c>
      <c r="I2012" s="98" t="e">
        <f>+VLOOKUP(D2012,POA!$A$3:$AU$103,15,FALSE)</f>
        <v>#N/A</v>
      </c>
      <c r="J2012" s="94" t="e">
        <f>+VLOOKUP(D2012,POA!$A$3:$AU$103,14,FALSE)</f>
        <v>#N/A</v>
      </c>
      <c r="K2012" s="44"/>
      <c r="L2012" s="100"/>
      <c r="M2012" s="101"/>
      <c r="N2012" s="79"/>
      <c r="O2012" s="102"/>
    </row>
    <row r="2013" spans="1:15" s="20" customFormat="1" ht="15" customHeight="1">
      <c r="A2013" s="46"/>
      <c r="B2013" s="45"/>
      <c r="C2013" s="47"/>
      <c r="D2013" s="46"/>
      <c r="E2013" s="97" t="e">
        <f>+VLOOKUP(D2013,POA!$A$3:$AU$103,7,FALSE)</f>
        <v>#N/A</v>
      </c>
      <c r="F2013" s="97" t="e">
        <f>+VLOOKUP(D2013,POA!$A$3:$AU$103,9,FALSE)</f>
        <v>#N/A</v>
      </c>
      <c r="G2013" s="97" t="e">
        <f>+VLOOKUP(D2013,POA!$A$3:$AU$103,3,FALSE)</f>
        <v>#N/A</v>
      </c>
      <c r="H2013" s="94" t="e">
        <f>+VLOOKUP(D2013,POA!$A$3:$AU$103,12,FALSE)</f>
        <v>#N/A</v>
      </c>
      <c r="I2013" s="98" t="e">
        <f>+VLOOKUP(D2013,POA!$A$3:$AU$103,15,FALSE)</f>
        <v>#N/A</v>
      </c>
      <c r="J2013" s="94" t="e">
        <f>+VLOOKUP(D2013,POA!$A$3:$AU$103,14,FALSE)</f>
        <v>#N/A</v>
      </c>
      <c r="K2013" s="44"/>
      <c r="L2013" s="100"/>
      <c r="M2013" s="101"/>
      <c r="N2013" s="79"/>
      <c r="O2013" s="102"/>
    </row>
    <row r="2014" spans="1:15" s="20" customFormat="1" ht="15" customHeight="1">
      <c r="A2014" s="46"/>
      <c r="B2014" s="45"/>
      <c r="C2014" s="47"/>
      <c r="D2014" s="46"/>
      <c r="E2014" s="97" t="e">
        <f>+VLOOKUP(D2014,POA!$A$3:$AU$103,7,FALSE)</f>
        <v>#N/A</v>
      </c>
      <c r="F2014" s="97" t="e">
        <f>+VLOOKUP(D2014,POA!$A$3:$AU$103,9,FALSE)</f>
        <v>#N/A</v>
      </c>
      <c r="G2014" s="97" t="e">
        <f>+VLOOKUP(D2014,POA!$A$3:$AU$103,3,FALSE)</f>
        <v>#N/A</v>
      </c>
      <c r="H2014" s="94" t="e">
        <f>+VLOOKUP(D2014,POA!$A$3:$AU$103,12,FALSE)</f>
        <v>#N/A</v>
      </c>
      <c r="I2014" s="98" t="e">
        <f>+VLOOKUP(D2014,POA!$A$3:$AU$103,15,FALSE)</f>
        <v>#N/A</v>
      </c>
      <c r="J2014" s="94" t="e">
        <f>+VLOOKUP(D2014,POA!$A$3:$AU$103,14,FALSE)</f>
        <v>#N/A</v>
      </c>
      <c r="K2014" s="44"/>
      <c r="L2014" s="100"/>
      <c r="M2014" s="101"/>
      <c r="N2014" s="79"/>
      <c r="O2014" s="102"/>
    </row>
    <row r="2015" spans="1:15" s="20" customFormat="1" ht="15" customHeight="1">
      <c r="A2015" s="46"/>
      <c r="B2015" s="45"/>
      <c r="C2015" s="47"/>
      <c r="D2015" s="46"/>
      <c r="E2015" s="97" t="e">
        <f>+VLOOKUP(D2015,POA!$A$3:$AU$103,7,FALSE)</f>
        <v>#N/A</v>
      </c>
      <c r="F2015" s="97" t="e">
        <f>+VLOOKUP(D2015,POA!$A$3:$AU$103,9,FALSE)</f>
        <v>#N/A</v>
      </c>
      <c r="G2015" s="97" t="e">
        <f>+VLOOKUP(D2015,POA!$A$3:$AU$103,3,FALSE)</f>
        <v>#N/A</v>
      </c>
      <c r="H2015" s="94" t="e">
        <f>+VLOOKUP(D2015,POA!$A$3:$AU$103,12,FALSE)</f>
        <v>#N/A</v>
      </c>
      <c r="I2015" s="98" t="e">
        <f>+VLOOKUP(D2015,POA!$A$3:$AU$103,15,FALSE)</f>
        <v>#N/A</v>
      </c>
      <c r="J2015" s="94" t="e">
        <f>+VLOOKUP(D2015,POA!$A$3:$AU$103,14,FALSE)</f>
        <v>#N/A</v>
      </c>
      <c r="K2015" s="44"/>
      <c r="L2015" s="100"/>
      <c r="M2015" s="101"/>
      <c r="N2015" s="79"/>
      <c r="O2015" s="102"/>
    </row>
    <row r="2016" spans="1:15" s="20" customFormat="1" ht="15" customHeight="1">
      <c r="A2016" s="46"/>
      <c r="B2016" s="45"/>
      <c r="C2016" s="47"/>
      <c r="D2016" s="46"/>
      <c r="E2016" s="97" t="e">
        <f>+VLOOKUP(D2016,POA!$A$3:$AU$103,7,FALSE)</f>
        <v>#N/A</v>
      </c>
      <c r="F2016" s="97" t="e">
        <f>+VLOOKUP(D2016,POA!$A$3:$AU$103,9,FALSE)</f>
        <v>#N/A</v>
      </c>
      <c r="G2016" s="97" t="e">
        <f>+VLOOKUP(D2016,POA!$A$3:$AU$103,3,FALSE)</f>
        <v>#N/A</v>
      </c>
      <c r="H2016" s="94" t="e">
        <f>+VLOOKUP(D2016,POA!$A$3:$AU$103,12,FALSE)</f>
        <v>#N/A</v>
      </c>
      <c r="I2016" s="98" t="e">
        <f>+VLOOKUP(D2016,POA!$A$3:$AU$103,15,FALSE)</f>
        <v>#N/A</v>
      </c>
      <c r="J2016" s="94" t="e">
        <f>+VLOOKUP(D2016,POA!$A$3:$AU$103,14,FALSE)</f>
        <v>#N/A</v>
      </c>
      <c r="K2016" s="44"/>
      <c r="L2016" s="100"/>
      <c r="M2016" s="101"/>
      <c r="N2016" s="79"/>
      <c r="O2016" s="102"/>
    </row>
    <row r="2017" spans="1:15" s="20" customFormat="1" ht="15" customHeight="1">
      <c r="A2017" s="46"/>
      <c r="B2017" s="45"/>
      <c r="C2017" s="47"/>
      <c r="D2017" s="46"/>
      <c r="E2017" s="97" t="e">
        <f>+VLOOKUP(D2017,POA!$A$3:$AU$103,7,FALSE)</f>
        <v>#N/A</v>
      </c>
      <c r="F2017" s="97" t="e">
        <f>+VLOOKUP(D2017,POA!$A$3:$AU$103,9,FALSE)</f>
        <v>#N/A</v>
      </c>
      <c r="G2017" s="97" t="e">
        <f>+VLOOKUP(D2017,POA!$A$3:$AU$103,3,FALSE)</f>
        <v>#N/A</v>
      </c>
      <c r="H2017" s="94" t="e">
        <f>+VLOOKUP(D2017,POA!$A$3:$AU$103,12,FALSE)</f>
        <v>#N/A</v>
      </c>
      <c r="I2017" s="98" t="e">
        <f>+VLOOKUP(D2017,POA!$A$3:$AU$103,15,FALSE)</f>
        <v>#N/A</v>
      </c>
      <c r="J2017" s="94" t="e">
        <f>+VLOOKUP(D2017,POA!$A$3:$AU$103,14,FALSE)</f>
        <v>#N/A</v>
      </c>
      <c r="K2017" s="44"/>
      <c r="L2017" s="100"/>
      <c r="M2017" s="101"/>
      <c r="N2017" s="79"/>
      <c r="O2017" s="102"/>
    </row>
    <row r="2018" spans="1:15" s="20" customFormat="1" ht="15" customHeight="1">
      <c r="A2018" s="46"/>
      <c r="B2018" s="45"/>
      <c r="C2018" s="47"/>
      <c r="D2018" s="46"/>
      <c r="E2018" s="97" t="e">
        <f>+VLOOKUP(D2018,POA!$A$3:$AU$103,7,FALSE)</f>
        <v>#N/A</v>
      </c>
      <c r="F2018" s="97" t="e">
        <f>+VLOOKUP(D2018,POA!$A$3:$AU$103,9,FALSE)</f>
        <v>#N/A</v>
      </c>
      <c r="G2018" s="97" t="e">
        <f>+VLOOKUP(D2018,POA!$A$3:$AU$103,3,FALSE)</f>
        <v>#N/A</v>
      </c>
      <c r="H2018" s="94" t="e">
        <f>+VLOOKUP(D2018,POA!$A$3:$AU$103,12,FALSE)</f>
        <v>#N/A</v>
      </c>
      <c r="I2018" s="98" t="e">
        <f>+VLOOKUP(D2018,POA!$A$3:$AU$103,15,FALSE)</f>
        <v>#N/A</v>
      </c>
      <c r="J2018" s="94" t="e">
        <f>+VLOOKUP(D2018,POA!$A$3:$AU$103,14,FALSE)</f>
        <v>#N/A</v>
      </c>
      <c r="K2018" s="44"/>
      <c r="L2018" s="100"/>
      <c r="M2018" s="101"/>
      <c r="N2018" s="79"/>
      <c r="O2018" s="102"/>
    </row>
    <row r="2019" spans="1:15" s="20" customFormat="1" ht="15" customHeight="1">
      <c r="A2019" s="46"/>
      <c r="B2019" s="45"/>
      <c r="C2019" s="47"/>
      <c r="D2019" s="46"/>
      <c r="E2019" s="97" t="e">
        <f>+VLOOKUP(D2019,POA!$A$3:$AU$103,7,FALSE)</f>
        <v>#N/A</v>
      </c>
      <c r="F2019" s="97" t="e">
        <f>+VLOOKUP(D2019,POA!$A$3:$AU$103,9,FALSE)</f>
        <v>#N/A</v>
      </c>
      <c r="G2019" s="97" t="e">
        <f>+VLOOKUP(D2019,POA!$A$3:$AU$103,3,FALSE)</f>
        <v>#N/A</v>
      </c>
      <c r="H2019" s="94" t="e">
        <f>+VLOOKUP(D2019,POA!$A$3:$AU$103,12,FALSE)</f>
        <v>#N/A</v>
      </c>
      <c r="I2019" s="98" t="e">
        <f>+VLOOKUP(D2019,POA!$A$3:$AU$103,15,FALSE)</f>
        <v>#N/A</v>
      </c>
      <c r="J2019" s="94" t="e">
        <f>+VLOOKUP(D2019,POA!$A$3:$AU$103,14,FALSE)</f>
        <v>#N/A</v>
      </c>
      <c r="K2019" s="44"/>
      <c r="L2019" s="100"/>
      <c r="M2019" s="101"/>
      <c r="N2019" s="79"/>
      <c r="O2019" s="102"/>
    </row>
    <row r="2020" spans="1:15" s="20" customFormat="1" ht="15" customHeight="1">
      <c r="A2020" s="46"/>
      <c r="B2020" s="45"/>
      <c r="C2020" s="47"/>
      <c r="D2020" s="46"/>
      <c r="E2020" s="97" t="e">
        <f>+VLOOKUP(D2020,POA!$A$3:$AU$103,7,FALSE)</f>
        <v>#N/A</v>
      </c>
      <c r="F2020" s="97" t="e">
        <f>+VLOOKUP(D2020,POA!$A$3:$AU$103,9,FALSE)</f>
        <v>#N/A</v>
      </c>
      <c r="G2020" s="97" t="e">
        <f>+VLOOKUP(D2020,POA!$A$3:$AU$103,3,FALSE)</f>
        <v>#N/A</v>
      </c>
      <c r="H2020" s="94" t="e">
        <f>+VLOOKUP(D2020,POA!$A$3:$AU$103,12,FALSE)</f>
        <v>#N/A</v>
      </c>
      <c r="I2020" s="98" t="e">
        <f>+VLOOKUP(D2020,POA!$A$3:$AU$103,15,FALSE)</f>
        <v>#N/A</v>
      </c>
      <c r="J2020" s="94" t="e">
        <f>+VLOOKUP(D2020,POA!$A$3:$AU$103,14,FALSE)</f>
        <v>#N/A</v>
      </c>
      <c r="K2020" s="44"/>
      <c r="L2020" s="100"/>
      <c r="M2020" s="101"/>
      <c r="N2020" s="79"/>
      <c r="O2020" s="102"/>
    </row>
    <row r="2021" spans="1:15" s="20" customFormat="1" ht="15" customHeight="1">
      <c r="A2021" s="46"/>
      <c r="B2021" s="45"/>
      <c r="C2021" s="47"/>
      <c r="D2021" s="46"/>
      <c r="E2021" s="97" t="e">
        <f>+VLOOKUP(D2021,POA!$A$3:$AU$103,7,FALSE)</f>
        <v>#N/A</v>
      </c>
      <c r="F2021" s="97" t="e">
        <f>+VLOOKUP(D2021,POA!$A$3:$AU$103,9,FALSE)</f>
        <v>#N/A</v>
      </c>
      <c r="G2021" s="97" t="e">
        <f>+VLOOKUP(D2021,POA!$A$3:$AU$103,3,FALSE)</f>
        <v>#N/A</v>
      </c>
      <c r="H2021" s="94" t="e">
        <f>+VLOOKUP(D2021,POA!$A$3:$AU$103,12,FALSE)</f>
        <v>#N/A</v>
      </c>
      <c r="I2021" s="98" t="e">
        <f>+VLOOKUP(D2021,POA!$A$3:$AU$103,15,FALSE)</f>
        <v>#N/A</v>
      </c>
      <c r="J2021" s="94" t="e">
        <f>+VLOOKUP(D2021,POA!$A$3:$AU$103,14,FALSE)</f>
        <v>#N/A</v>
      </c>
      <c r="K2021" s="44"/>
      <c r="L2021" s="100"/>
      <c r="M2021" s="101"/>
      <c r="N2021" s="79"/>
      <c r="O2021" s="102"/>
    </row>
    <row r="2022" spans="1:15" s="20" customFormat="1" ht="15" customHeight="1">
      <c r="A2022" s="46"/>
      <c r="B2022" s="45"/>
      <c r="C2022" s="47"/>
      <c r="D2022" s="46"/>
      <c r="E2022" s="97" t="e">
        <f>+VLOOKUP(D2022,POA!$A$3:$AU$103,7,FALSE)</f>
        <v>#N/A</v>
      </c>
      <c r="F2022" s="97" t="e">
        <f>+VLOOKUP(D2022,POA!$A$3:$AU$103,9,FALSE)</f>
        <v>#N/A</v>
      </c>
      <c r="G2022" s="97" t="e">
        <f>+VLOOKUP(D2022,POA!$A$3:$AU$103,3,FALSE)</f>
        <v>#N/A</v>
      </c>
      <c r="H2022" s="94" t="e">
        <f>+VLOOKUP(D2022,POA!$A$3:$AU$103,12,FALSE)</f>
        <v>#N/A</v>
      </c>
      <c r="I2022" s="98" t="e">
        <f>+VLOOKUP(D2022,POA!$A$3:$AU$103,15,FALSE)</f>
        <v>#N/A</v>
      </c>
      <c r="J2022" s="94" t="e">
        <f>+VLOOKUP(D2022,POA!$A$3:$AU$103,14,FALSE)</f>
        <v>#N/A</v>
      </c>
      <c r="K2022" s="44"/>
      <c r="L2022" s="100"/>
      <c r="M2022" s="101"/>
      <c r="N2022" s="79"/>
      <c r="O2022" s="102"/>
    </row>
    <row r="2023" spans="1:15" s="20" customFormat="1" ht="15" customHeight="1">
      <c r="A2023" s="46"/>
      <c r="B2023" s="45"/>
      <c r="C2023" s="47"/>
      <c r="D2023" s="46"/>
      <c r="E2023" s="97" t="e">
        <f>+VLOOKUP(D2023,POA!$A$3:$AU$103,7,FALSE)</f>
        <v>#N/A</v>
      </c>
      <c r="F2023" s="97" t="e">
        <f>+VLOOKUP(D2023,POA!$A$3:$AU$103,9,FALSE)</f>
        <v>#N/A</v>
      </c>
      <c r="G2023" s="97" t="e">
        <f>+VLOOKUP(D2023,POA!$A$3:$AU$103,3,FALSE)</f>
        <v>#N/A</v>
      </c>
      <c r="H2023" s="94" t="e">
        <f>+VLOOKUP(D2023,POA!$A$3:$AU$103,12,FALSE)</f>
        <v>#N/A</v>
      </c>
      <c r="I2023" s="98" t="e">
        <f>+VLOOKUP(D2023,POA!$A$3:$AU$103,15,FALSE)</f>
        <v>#N/A</v>
      </c>
      <c r="J2023" s="94" t="e">
        <f>+VLOOKUP(D2023,POA!$A$3:$AU$103,14,FALSE)</f>
        <v>#N/A</v>
      </c>
      <c r="K2023" s="44"/>
      <c r="L2023" s="100"/>
      <c r="M2023" s="101"/>
      <c r="N2023" s="79"/>
      <c r="O2023" s="102"/>
    </row>
    <row r="2024" spans="1:15" s="20" customFormat="1" ht="15" customHeight="1">
      <c r="A2024" s="46"/>
      <c r="B2024" s="45"/>
      <c r="C2024" s="47"/>
      <c r="D2024" s="46"/>
      <c r="E2024" s="97" t="e">
        <f>+VLOOKUP(D2024,POA!$A$3:$AU$103,7,FALSE)</f>
        <v>#N/A</v>
      </c>
      <c r="F2024" s="97" t="e">
        <f>+VLOOKUP(D2024,POA!$A$3:$AU$103,9,FALSE)</f>
        <v>#N/A</v>
      </c>
      <c r="G2024" s="97" t="e">
        <f>+VLOOKUP(D2024,POA!$A$3:$AU$103,3,FALSE)</f>
        <v>#N/A</v>
      </c>
      <c r="H2024" s="94" t="e">
        <f>+VLOOKUP(D2024,POA!$A$3:$AU$103,12,FALSE)</f>
        <v>#N/A</v>
      </c>
      <c r="I2024" s="98" t="e">
        <f>+VLOOKUP(D2024,POA!$A$3:$AU$103,15,FALSE)</f>
        <v>#N/A</v>
      </c>
      <c r="J2024" s="94" t="e">
        <f>+VLOOKUP(D2024,POA!$A$3:$AU$103,14,FALSE)</f>
        <v>#N/A</v>
      </c>
      <c r="K2024" s="44"/>
      <c r="L2024" s="100"/>
      <c r="M2024" s="101"/>
      <c r="N2024" s="79"/>
      <c r="O2024" s="102"/>
    </row>
    <row r="2025" spans="1:15" s="20" customFormat="1" ht="15" customHeight="1">
      <c r="A2025" s="46"/>
      <c r="B2025" s="45"/>
      <c r="C2025" s="47"/>
      <c r="D2025" s="46"/>
      <c r="E2025" s="97" t="e">
        <f>+VLOOKUP(D2025,POA!$A$3:$AU$103,7,FALSE)</f>
        <v>#N/A</v>
      </c>
      <c r="F2025" s="97" t="e">
        <f>+VLOOKUP(D2025,POA!$A$3:$AU$103,9,FALSE)</f>
        <v>#N/A</v>
      </c>
      <c r="G2025" s="97" t="e">
        <f>+VLOOKUP(D2025,POA!$A$3:$AU$103,3,FALSE)</f>
        <v>#N/A</v>
      </c>
      <c r="H2025" s="94" t="e">
        <f>+VLOOKUP(D2025,POA!$A$3:$AU$103,12,FALSE)</f>
        <v>#N/A</v>
      </c>
      <c r="I2025" s="98" t="e">
        <f>+VLOOKUP(D2025,POA!$A$3:$AU$103,15,FALSE)</f>
        <v>#N/A</v>
      </c>
      <c r="J2025" s="94" t="e">
        <f>+VLOOKUP(D2025,POA!$A$3:$AU$103,14,FALSE)</f>
        <v>#N/A</v>
      </c>
      <c r="K2025" s="44"/>
      <c r="L2025" s="100"/>
      <c r="M2025" s="101"/>
      <c r="N2025" s="79"/>
      <c r="O2025" s="102"/>
    </row>
    <row r="2026" spans="1:15" s="20" customFormat="1" ht="15" customHeight="1">
      <c r="A2026" s="46"/>
      <c r="B2026" s="45"/>
      <c r="C2026" s="47"/>
      <c r="D2026" s="46"/>
      <c r="E2026" s="97" t="e">
        <f>+VLOOKUP(D2026,POA!$A$3:$AU$103,7,FALSE)</f>
        <v>#N/A</v>
      </c>
      <c r="F2026" s="97" t="e">
        <f>+VLOOKUP(D2026,POA!$A$3:$AU$103,9,FALSE)</f>
        <v>#N/A</v>
      </c>
      <c r="G2026" s="97" t="e">
        <f>+VLOOKUP(D2026,POA!$A$3:$AU$103,3,FALSE)</f>
        <v>#N/A</v>
      </c>
      <c r="H2026" s="94" t="e">
        <f>+VLOOKUP(D2026,POA!$A$3:$AU$103,12,FALSE)</f>
        <v>#N/A</v>
      </c>
      <c r="I2026" s="98" t="e">
        <f>+VLOOKUP(D2026,POA!$A$3:$AU$103,15,FALSE)</f>
        <v>#N/A</v>
      </c>
      <c r="J2026" s="94" t="e">
        <f>+VLOOKUP(D2026,POA!$A$3:$AU$103,14,FALSE)</f>
        <v>#N/A</v>
      </c>
      <c r="K2026" s="44"/>
      <c r="L2026" s="100"/>
      <c r="M2026" s="101"/>
      <c r="N2026" s="79"/>
      <c r="O2026" s="102"/>
    </row>
    <row r="2027" spans="1:15" s="20" customFormat="1" ht="15" customHeight="1">
      <c r="A2027" s="46"/>
      <c r="B2027" s="45"/>
      <c r="C2027" s="47"/>
      <c r="D2027" s="46"/>
      <c r="E2027" s="97" t="e">
        <f>+VLOOKUP(D2027,POA!$A$3:$AU$103,7,FALSE)</f>
        <v>#N/A</v>
      </c>
      <c r="F2027" s="97" t="e">
        <f>+VLOOKUP(D2027,POA!$A$3:$AU$103,9,FALSE)</f>
        <v>#N/A</v>
      </c>
      <c r="G2027" s="97" t="e">
        <f>+VLOOKUP(D2027,POA!$A$3:$AU$103,3,FALSE)</f>
        <v>#N/A</v>
      </c>
      <c r="H2027" s="94" t="e">
        <f>+VLOOKUP(D2027,POA!$A$3:$AU$103,12,FALSE)</f>
        <v>#N/A</v>
      </c>
      <c r="I2027" s="98" t="e">
        <f>+VLOOKUP(D2027,POA!$A$3:$AU$103,15,FALSE)</f>
        <v>#N/A</v>
      </c>
      <c r="J2027" s="94" t="e">
        <f>+VLOOKUP(D2027,POA!$A$3:$AU$103,14,FALSE)</f>
        <v>#N/A</v>
      </c>
      <c r="K2027" s="44"/>
      <c r="L2027" s="100"/>
      <c r="M2027" s="101"/>
      <c r="N2027" s="79"/>
      <c r="O2027" s="102"/>
    </row>
    <row r="2028" spans="1:15" s="20" customFormat="1" ht="15" customHeight="1">
      <c r="A2028" s="46"/>
      <c r="B2028" s="45"/>
      <c r="C2028" s="47"/>
      <c r="D2028" s="46"/>
      <c r="E2028" s="97" t="e">
        <f>+VLOOKUP(D2028,POA!$A$3:$AU$103,7,FALSE)</f>
        <v>#N/A</v>
      </c>
      <c r="F2028" s="97" t="e">
        <f>+VLOOKUP(D2028,POA!$A$3:$AU$103,9,FALSE)</f>
        <v>#N/A</v>
      </c>
      <c r="G2028" s="97" t="e">
        <f>+VLOOKUP(D2028,POA!$A$3:$AU$103,3,FALSE)</f>
        <v>#N/A</v>
      </c>
      <c r="H2028" s="94" t="e">
        <f>+VLOOKUP(D2028,POA!$A$3:$AU$103,12,FALSE)</f>
        <v>#N/A</v>
      </c>
      <c r="I2028" s="98" t="e">
        <f>+VLOOKUP(D2028,POA!$A$3:$AU$103,15,FALSE)</f>
        <v>#N/A</v>
      </c>
      <c r="J2028" s="94" t="e">
        <f>+VLOOKUP(D2028,POA!$A$3:$AU$103,14,FALSE)</f>
        <v>#N/A</v>
      </c>
      <c r="K2028" s="44"/>
      <c r="L2028" s="100"/>
      <c r="M2028" s="101"/>
      <c r="N2028" s="79"/>
      <c r="O2028" s="102"/>
    </row>
    <row r="2029" spans="1:15" s="20" customFormat="1" ht="15" customHeight="1">
      <c r="A2029" s="46"/>
      <c r="B2029" s="45"/>
      <c r="C2029" s="47"/>
      <c r="D2029" s="46"/>
      <c r="E2029" s="97" t="e">
        <f>+VLOOKUP(D2029,POA!$A$3:$AU$103,7,FALSE)</f>
        <v>#N/A</v>
      </c>
      <c r="F2029" s="97" t="e">
        <f>+VLOOKUP(D2029,POA!$A$3:$AU$103,9,FALSE)</f>
        <v>#N/A</v>
      </c>
      <c r="G2029" s="97" t="e">
        <f>+VLOOKUP(D2029,POA!$A$3:$AU$103,3,FALSE)</f>
        <v>#N/A</v>
      </c>
      <c r="H2029" s="94" t="e">
        <f>+VLOOKUP(D2029,POA!$A$3:$AU$103,12,FALSE)</f>
        <v>#N/A</v>
      </c>
      <c r="I2029" s="98" t="e">
        <f>+VLOOKUP(D2029,POA!$A$3:$AU$103,15,FALSE)</f>
        <v>#N/A</v>
      </c>
      <c r="J2029" s="94" t="e">
        <f>+VLOOKUP(D2029,POA!$A$3:$AU$103,14,FALSE)</f>
        <v>#N/A</v>
      </c>
      <c r="K2029" s="44"/>
      <c r="L2029" s="100"/>
      <c r="M2029" s="101"/>
      <c r="N2029" s="79"/>
      <c r="O2029" s="102"/>
    </row>
    <row r="2030" spans="1:15" s="20" customFormat="1" ht="15" customHeight="1">
      <c r="A2030" s="46"/>
      <c r="B2030" s="45"/>
      <c r="C2030" s="47"/>
      <c r="D2030" s="46"/>
      <c r="E2030" s="97" t="e">
        <f>+VLOOKUP(D2030,POA!$A$3:$AU$103,7,FALSE)</f>
        <v>#N/A</v>
      </c>
      <c r="F2030" s="97" t="e">
        <f>+VLOOKUP(D2030,POA!$A$3:$AU$103,9,FALSE)</f>
        <v>#N/A</v>
      </c>
      <c r="G2030" s="97" t="e">
        <f>+VLOOKUP(D2030,POA!$A$3:$AU$103,3,FALSE)</f>
        <v>#N/A</v>
      </c>
      <c r="H2030" s="94" t="e">
        <f>+VLOOKUP(D2030,POA!$A$3:$AU$103,12,FALSE)</f>
        <v>#N/A</v>
      </c>
      <c r="I2030" s="98" t="e">
        <f>+VLOOKUP(D2030,POA!$A$3:$AU$103,15,FALSE)</f>
        <v>#N/A</v>
      </c>
      <c r="J2030" s="94" t="e">
        <f>+VLOOKUP(D2030,POA!$A$3:$AU$103,14,FALSE)</f>
        <v>#N/A</v>
      </c>
      <c r="K2030" s="44"/>
      <c r="L2030" s="100"/>
      <c r="M2030" s="101"/>
      <c r="N2030" s="79"/>
      <c r="O2030" s="102"/>
    </row>
    <row r="2031" spans="1:15" s="20" customFormat="1" ht="15" customHeight="1">
      <c r="A2031" s="46"/>
      <c r="B2031" s="45"/>
      <c r="C2031" s="47"/>
      <c r="D2031" s="46"/>
      <c r="E2031" s="97" t="e">
        <f>+VLOOKUP(D2031,POA!$A$3:$AU$103,7,FALSE)</f>
        <v>#N/A</v>
      </c>
      <c r="F2031" s="97" t="e">
        <f>+VLOOKUP(D2031,POA!$A$3:$AU$103,9,FALSE)</f>
        <v>#N/A</v>
      </c>
      <c r="G2031" s="97" t="e">
        <f>+VLOOKUP(D2031,POA!$A$3:$AU$103,3,FALSE)</f>
        <v>#N/A</v>
      </c>
      <c r="H2031" s="94" t="e">
        <f>+VLOOKUP(D2031,POA!$A$3:$AU$103,12,FALSE)</f>
        <v>#N/A</v>
      </c>
      <c r="I2031" s="98" t="e">
        <f>+VLOOKUP(D2031,POA!$A$3:$AU$103,15,FALSE)</f>
        <v>#N/A</v>
      </c>
      <c r="J2031" s="94" t="e">
        <f>+VLOOKUP(D2031,POA!$A$3:$AU$103,14,FALSE)</f>
        <v>#N/A</v>
      </c>
      <c r="K2031" s="44"/>
      <c r="L2031" s="100"/>
      <c r="M2031" s="101"/>
      <c r="N2031" s="79"/>
      <c r="O2031" s="102"/>
    </row>
    <row r="2032" spans="1:15" s="20" customFormat="1" ht="15" customHeight="1">
      <c r="A2032" s="46"/>
      <c r="B2032" s="45"/>
      <c r="C2032" s="47"/>
      <c r="D2032" s="46"/>
      <c r="E2032" s="97" t="e">
        <f>+VLOOKUP(D2032,POA!$A$3:$AU$103,7,FALSE)</f>
        <v>#N/A</v>
      </c>
      <c r="F2032" s="97" t="e">
        <f>+VLOOKUP(D2032,POA!$A$3:$AU$103,9,FALSE)</f>
        <v>#N/A</v>
      </c>
      <c r="G2032" s="97" t="e">
        <f>+VLOOKUP(D2032,POA!$A$3:$AU$103,3,FALSE)</f>
        <v>#N/A</v>
      </c>
      <c r="H2032" s="94" t="e">
        <f>+VLOOKUP(D2032,POA!$A$3:$AU$103,12,FALSE)</f>
        <v>#N/A</v>
      </c>
      <c r="I2032" s="98" t="e">
        <f>+VLOOKUP(D2032,POA!$A$3:$AU$103,15,FALSE)</f>
        <v>#N/A</v>
      </c>
      <c r="J2032" s="94" t="e">
        <f>+VLOOKUP(D2032,POA!$A$3:$AU$103,14,FALSE)</f>
        <v>#N/A</v>
      </c>
      <c r="K2032" s="44"/>
      <c r="L2032" s="100"/>
      <c r="M2032" s="101"/>
      <c r="N2032" s="79"/>
      <c r="O2032" s="102"/>
    </row>
    <row r="2033" spans="1:15" s="20" customFormat="1" ht="15" customHeight="1">
      <c r="A2033" s="46"/>
      <c r="B2033" s="45"/>
      <c r="C2033" s="47"/>
      <c r="D2033" s="46"/>
      <c r="E2033" s="97" t="e">
        <f>+VLOOKUP(D2033,POA!$A$3:$AU$103,7,FALSE)</f>
        <v>#N/A</v>
      </c>
      <c r="F2033" s="97" t="e">
        <f>+VLOOKUP(D2033,POA!$A$3:$AU$103,9,FALSE)</f>
        <v>#N/A</v>
      </c>
      <c r="G2033" s="97" t="e">
        <f>+VLOOKUP(D2033,POA!$A$3:$AU$103,3,FALSE)</f>
        <v>#N/A</v>
      </c>
      <c r="H2033" s="94" t="e">
        <f>+VLOOKUP(D2033,POA!$A$3:$AU$103,12,FALSE)</f>
        <v>#N/A</v>
      </c>
      <c r="I2033" s="98" t="e">
        <f>+VLOOKUP(D2033,POA!$A$3:$AU$103,15,FALSE)</f>
        <v>#N/A</v>
      </c>
      <c r="J2033" s="94" t="e">
        <f>+VLOOKUP(D2033,POA!$A$3:$AU$103,14,FALSE)</f>
        <v>#N/A</v>
      </c>
      <c r="K2033" s="44"/>
      <c r="L2033" s="100"/>
      <c r="M2033" s="101"/>
      <c r="N2033" s="79"/>
      <c r="O2033" s="102"/>
    </row>
    <row r="2034" spans="1:15" s="20" customFormat="1" ht="15" customHeight="1">
      <c r="A2034" s="46"/>
      <c r="B2034" s="45"/>
      <c r="C2034" s="47"/>
      <c r="D2034" s="46"/>
      <c r="E2034" s="97" t="e">
        <f>+VLOOKUP(D2034,POA!$A$3:$AU$103,7,FALSE)</f>
        <v>#N/A</v>
      </c>
      <c r="F2034" s="97" t="e">
        <f>+VLOOKUP(D2034,POA!$A$3:$AU$103,9,FALSE)</f>
        <v>#N/A</v>
      </c>
      <c r="G2034" s="97" t="e">
        <f>+VLOOKUP(D2034,POA!$A$3:$AU$103,3,FALSE)</f>
        <v>#N/A</v>
      </c>
      <c r="H2034" s="94" t="e">
        <f>+VLOOKUP(D2034,POA!$A$3:$AU$103,12,FALSE)</f>
        <v>#N/A</v>
      </c>
      <c r="I2034" s="98" t="e">
        <f>+VLOOKUP(D2034,POA!$A$3:$AU$103,15,FALSE)</f>
        <v>#N/A</v>
      </c>
      <c r="J2034" s="94" t="e">
        <f>+VLOOKUP(D2034,POA!$A$3:$AU$103,14,FALSE)</f>
        <v>#N/A</v>
      </c>
      <c r="K2034" s="44"/>
      <c r="L2034" s="100"/>
      <c r="M2034" s="101"/>
      <c r="N2034" s="79"/>
      <c r="O2034" s="102"/>
    </row>
    <row r="2035" spans="1:15" s="20" customFormat="1" ht="15" customHeight="1">
      <c r="A2035" s="46"/>
      <c r="B2035" s="45"/>
      <c r="C2035" s="47"/>
      <c r="D2035" s="46"/>
      <c r="E2035" s="97" t="e">
        <f>+VLOOKUP(D2035,POA!$A$3:$AU$103,7,FALSE)</f>
        <v>#N/A</v>
      </c>
      <c r="F2035" s="97" t="e">
        <f>+VLOOKUP(D2035,POA!$A$3:$AU$103,9,FALSE)</f>
        <v>#N/A</v>
      </c>
      <c r="G2035" s="97" t="e">
        <f>+VLOOKUP(D2035,POA!$A$3:$AU$103,3,FALSE)</f>
        <v>#N/A</v>
      </c>
      <c r="H2035" s="94" t="e">
        <f>+VLOOKUP(D2035,POA!$A$3:$AU$103,12,FALSE)</f>
        <v>#N/A</v>
      </c>
      <c r="I2035" s="98" t="e">
        <f>+VLOOKUP(D2035,POA!$A$3:$AU$103,15,FALSE)</f>
        <v>#N/A</v>
      </c>
      <c r="J2035" s="94" t="e">
        <f>+VLOOKUP(D2035,POA!$A$3:$AU$103,14,FALSE)</f>
        <v>#N/A</v>
      </c>
      <c r="K2035" s="44"/>
      <c r="L2035" s="100"/>
      <c r="M2035" s="101"/>
      <c r="N2035" s="79"/>
      <c r="O2035" s="102"/>
    </row>
    <row r="2036" spans="1:15" s="20" customFormat="1" ht="15" customHeight="1">
      <c r="A2036" s="46"/>
      <c r="B2036" s="45"/>
      <c r="C2036" s="47"/>
      <c r="D2036" s="46"/>
      <c r="E2036" s="97" t="e">
        <f>+VLOOKUP(D2036,POA!$A$3:$AU$103,7,FALSE)</f>
        <v>#N/A</v>
      </c>
      <c r="F2036" s="97" t="e">
        <f>+VLOOKUP(D2036,POA!$A$3:$AU$103,9,FALSE)</f>
        <v>#N/A</v>
      </c>
      <c r="G2036" s="97" t="e">
        <f>+VLOOKUP(D2036,POA!$A$3:$AU$103,3,FALSE)</f>
        <v>#N/A</v>
      </c>
      <c r="H2036" s="94" t="e">
        <f>+VLOOKUP(D2036,POA!$A$3:$AU$103,12,FALSE)</f>
        <v>#N/A</v>
      </c>
      <c r="I2036" s="98" t="e">
        <f>+VLOOKUP(D2036,POA!$A$3:$AU$103,15,FALSE)</f>
        <v>#N/A</v>
      </c>
      <c r="J2036" s="94" t="e">
        <f>+VLOOKUP(D2036,POA!$A$3:$AU$103,14,FALSE)</f>
        <v>#N/A</v>
      </c>
      <c r="K2036" s="44"/>
      <c r="L2036" s="100"/>
      <c r="M2036" s="101"/>
      <c r="N2036" s="79"/>
      <c r="O2036" s="102"/>
    </row>
    <row r="2037" spans="1:15" s="20" customFormat="1" ht="15" customHeight="1">
      <c r="A2037" s="46"/>
      <c r="B2037" s="45"/>
      <c r="C2037" s="47"/>
      <c r="D2037" s="46"/>
      <c r="E2037" s="97" t="e">
        <f>+VLOOKUP(D2037,POA!$A$3:$AU$103,7,FALSE)</f>
        <v>#N/A</v>
      </c>
      <c r="F2037" s="97" t="e">
        <f>+VLOOKUP(D2037,POA!$A$3:$AU$103,9,FALSE)</f>
        <v>#N/A</v>
      </c>
      <c r="G2037" s="97" t="e">
        <f>+VLOOKUP(D2037,POA!$A$3:$AU$103,3,FALSE)</f>
        <v>#N/A</v>
      </c>
      <c r="H2037" s="94" t="e">
        <f>+VLOOKUP(D2037,POA!$A$3:$AU$103,12,FALSE)</f>
        <v>#N/A</v>
      </c>
      <c r="I2037" s="98" t="e">
        <f>+VLOOKUP(D2037,POA!$A$3:$AU$103,15,FALSE)</f>
        <v>#N/A</v>
      </c>
      <c r="J2037" s="94" t="e">
        <f>+VLOOKUP(D2037,POA!$A$3:$AU$103,14,FALSE)</f>
        <v>#N/A</v>
      </c>
      <c r="K2037" s="44"/>
      <c r="L2037" s="100"/>
      <c r="M2037" s="101"/>
      <c r="N2037" s="79"/>
      <c r="O2037" s="102"/>
    </row>
    <row r="2038" spans="1:15" s="20" customFormat="1" ht="15" customHeight="1">
      <c r="A2038" s="46"/>
      <c r="B2038" s="45"/>
      <c r="C2038" s="47"/>
      <c r="D2038" s="46"/>
      <c r="E2038" s="97" t="e">
        <f>+VLOOKUP(D2038,POA!$A$3:$AU$103,7,FALSE)</f>
        <v>#N/A</v>
      </c>
      <c r="F2038" s="97" t="e">
        <f>+VLOOKUP(D2038,POA!$A$3:$AU$103,9,FALSE)</f>
        <v>#N/A</v>
      </c>
      <c r="G2038" s="97" t="e">
        <f>+VLOOKUP(D2038,POA!$A$3:$AU$103,3,FALSE)</f>
        <v>#N/A</v>
      </c>
      <c r="H2038" s="94" t="e">
        <f>+VLOOKUP(D2038,POA!$A$3:$AU$103,12,FALSE)</f>
        <v>#N/A</v>
      </c>
      <c r="I2038" s="98" t="e">
        <f>+VLOOKUP(D2038,POA!$A$3:$AU$103,15,FALSE)</f>
        <v>#N/A</v>
      </c>
      <c r="J2038" s="94" t="e">
        <f>+VLOOKUP(D2038,POA!$A$3:$AU$103,14,FALSE)</f>
        <v>#N/A</v>
      </c>
      <c r="K2038" s="44"/>
      <c r="L2038" s="100"/>
      <c r="M2038" s="101"/>
      <c r="N2038" s="79"/>
      <c r="O2038" s="102"/>
    </row>
    <row r="2039" spans="1:15" s="20" customFormat="1" ht="15" customHeight="1">
      <c r="A2039" s="46"/>
      <c r="B2039" s="45"/>
      <c r="C2039" s="47"/>
      <c r="D2039" s="46"/>
      <c r="E2039" s="97" t="e">
        <f>+VLOOKUP(D2039,POA!$A$3:$AU$103,7,FALSE)</f>
        <v>#N/A</v>
      </c>
      <c r="F2039" s="97" t="e">
        <f>+VLOOKUP(D2039,POA!$A$3:$AU$103,9,FALSE)</f>
        <v>#N/A</v>
      </c>
      <c r="G2039" s="97" t="e">
        <f>+VLOOKUP(D2039,POA!$A$3:$AU$103,3,FALSE)</f>
        <v>#N/A</v>
      </c>
      <c r="H2039" s="94" t="e">
        <f>+VLOOKUP(D2039,POA!$A$3:$AU$103,12,FALSE)</f>
        <v>#N/A</v>
      </c>
      <c r="I2039" s="98" t="e">
        <f>+VLOOKUP(D2039,POA!$A$3:$AU$103,15,FALSE)</f>
        <v>#N/A</v>
      </c>
      <c r="J2039" s="94" t="e">
        <f>+VLOOKUP(D2039,POA!$A$3:$AU$103,14,FALSE)</f>
        <v>#N/A</v>
      </c>
      <c r="K2039" s="44"/>
      <c r="L2039" s="100"/>
      <c r="M2039" s="101"/>
      <c r="N2039" s="79"/>
      <c r="O2039" s="102"/>
    </row>
    <row r="2040" spans="1:15" s="20" customFormat="1" ht="15" customHeight="1">
      <c r="A2040" s="46"/>
      <c r="B2040" s="45"/>
      <c r="C2040" s="47"/>
      <c r="D2040" s="46"/>
      <c r="E2040" s="97" t="e">
        <f>+VLOOKUP(D2040,POA!$A$3:$AU$103,7,FALSE)</f>
        <v>#N/A</v>
      </c>
      <c r="F2040" s="97" t="e">
        <f>+VLOOKUP(D2040,POA!$A$3:$AU$103,9,FALSE)</f>
        <v>#N/A</v>
      </c>
      <c r="G2040" s="97" t="e">
        <f>+VLOOKUP(D2040,POA!$A$3:$AU$103,3,FALSE)</f>
        <v>#N/A</v>
      </c>
      <c r="H2040" s="94" t="e">
        <f>+VLOOKUP(D2040,POA!$A$3:$AU$103,12,FALSE)</f>
        <v>#N/A</v>
      </c>
      <c r="I2040" s="98" t="e">
        <f>+VLOOKUP(D2040,POA!$A$3:$AU$103,15,FALSE)</f>
        <v>#N/A</v>
      </c>
      <c r="J2040" s="94" t="e">
        <f>+VLOOKUP(D2040,POA!$A$3:$AU$103,14,FALSE)</f>
        <v>#N/A</v>
      </c>
      <c r="K2040" s="44"/>
      <c r="L2040" s="100"/>
      <c r="M2040" s="101"/>
      <c r="N2040" s="79"/>
      <c r="O2040" s="102"/>
    </row>
    <row r="2041" spans="1:15" s="20" customFormat="1" ht="15" customHeight="1">
      <c r="A2041" s="46"/>
      <c r="B2041" s="45"/>
      <c r="C2041" s="47"/>
      <c r="D2041" s="46"/>
      <c r="E2041" s="97" t="e">
        <f>+VLOOKUP(D2041,POA!$A$3:$AU$103,7,FALSE)</f>
        <v>#N/A</v>
      </c>
      <c r="F2041" s="97" t="e">
        <f>+VLOOKUP(D2041,POA!$A$3:$AU$103,9,FALSE)</f>
        <v>#N/A</v>
      </c>
      <c r="G2041" s="97" t="e">
        <f>+VLOOKUP(D2041,POA!$A$3:$AU$103,3,FALSE)</f>
        <v>#N/A</v>
      </c>
      <c r="H2041" s="94" t="e">
        <f>+VLOOKUP(D2041,POA!$A$3:$AU$103,12,FALSE)</f>
        <v>#N/A</v>
      </c>
      <c r="I2041" s="98" t="e">
        <f>+VLOOKUP(D2041,POA!$A$3:$AU$103,15,FALSE)</f>
        <v>#N/A</v>
      </c>
      <c r="J2041" s="94" t="e">
        <f>+VLOOKUP(D2041,POA!$A$3:$AU$103,14,FALSE)</f>
        <v>#N/A</v>
      </c>
      <c r="K2041" s="44"/>
      <c r="L2041" s="100"/>
      <c r="M2041" s="101"/>
      <c r="N2041" s="79"/>
      <c r="O2041" s="102"/>
    </row>
    <row r="2042" spans="1:15" s="20" customFormat="1" ht="15" customHeight="1">
      <c r="A2042" s="46"/>
      <c r="B2042" s="45"/>
      <c r="C2042" s="47"/>
      <c r="D2042" s="46"/>
      <c r="E2042" s="97" t="e">
        <f>+VLOOKUP(D2042,POA!$A$3:$AU$103,7,FALSE)</f>
        <v>#N/A</v>
      </c>
      <c r="F2042" s="97" t="e">
        <f>+VLOOKUP(D2042,POA!$A$3:$AU$103,9,FALSE)</f>
        <v>#N/A</v>
      </c>
      <c r="G2042" s="97" t="e">
        <f>+VLOOKUP(D2042,POA!$A$3:$AU$103,3,FALSE)</f>
        <v>#N/A</v>
      </c>
      <c r="H2042" s="94" t="e">
        <f>+VLOOKUP(D2042,POA!$A$3:$AU$103,12,FALSE)</f>
        <v>#N/A</v>
      </c>
      <c r="I2042" s="98" t="e">
        <f>+VLOOKUP(D2042,POA!$A$3:$AU$103,15,FALSE)</f>
        <v>#N/A</v>
      </c>
      <c r="J2042" s="94" t="e">
        <f>+VLOOKUP(D2042,POA!$A$3:$AU$103,14,FALSE)</f>
        <v>#N/A</v>
      </c>
      <c r="K2042" s="44"/>
      <c r="L2042" s="100"/>
      <c r="M2042" s="101"/>
      <c r="N2042" s="79"/>
      <c r="O2042" s="102"/>
    </row>
    <row r="2043" spans="1:15" s="20" customFormat="1" ht="15" customHeight="1">
      <c r="A2043" s="46"/>
      <c r="B2043" s="45"/>
      <c r="C2043" s="47"/>
      <c r="D2043" s="46"/>
      <c r="E2043" s="97" t="e">
        <f>+VLOOKUP(D2043,POA!$A$3:$AU$103,7,FALSE)</f>
        <v>#N/A</v>
      </c>
      <c r="F2043" s="97" t="e">
        <f>+VLOOKUP(D2043,POA!$A$3:$AU$103,9,FALSE)</f>
        <v>#N/A</v>
      </c>
      <c r="G2043" s="97" t="e">
        <f>+VLOOKUP(D2043,POA!$A$3:$AU$103,3,FALSE)</f>
        <v>#N/A</v>
      </c>
      <c r="H2043" s="94" t="e">
        <f>+VLOOKUP(D2043,POA!$A$3:$AU$103,12,FALSE)</f>
        <v>#N/A</v>
      </c>
      <c r="I2043" s="98" t="e">
        <f>+VLOOKUP(D2043,POA!$A$3:$AU$103,15,FALSE)</f>
        <v>#N/A</v>
      </c>
      <c r="J2043" s="94" t="e">
        <f>+VLOOKUP(D2043,POA!$A$3:$AU$103,14,FALSE)</f>
        <v>#N/A</v>
      </c>
      <c r="K2043" s="44"/>
      <c r="L2043" s="100"/>
      <c r="M2043" s="101"/>
      <c r="N2043" s="79"/>
      <c r="O2043" s="102"/>
    </row>
    <row r="2044" spans="1:15" s="20" customFormat="1" ht="15" customHeight="1">
      <c r="A2044" s="46"/>
      <c r="B2044" s="45"/>
      <c r="C2044" s="47"/>
      <c r="D2044" s="46"/>
      <c r="E2044" s="97" t="e">
        <f>+VLOOKUP(D2044,POA!$A$3:$AU$103,7,FALSE)</f>
        <v>#N/A</v>
      </c>
      <c r="F2044" s="97" t="e">
        <f>+VLOOKUP(D2044,POA!$A$3:$AU$103,9,FALSE)</f>
        <v>#N/A</v>
      </c>
      <c r="G2044" s="97" t="e">
        <f>+VLOOKUP(D2044,POA!$A$3:$AU$103,3,FALSE)</f>
        <v>#N/A</v>
      </c>
      <c r="H2044" s="94" t="e">
        <f>+VLOOKUP(D2044,POA!$A$3:$AU$103,12,FALSE)</f>
        <v>#N/A</v>
      </c>
      <c r="I2044" s="98" t="e">
        <f>+VLOOKUP(D2044,POA!$A$3:$AU$103,15,FALSE)</f>
        <v>#N/A</v>
      </c>
      <c r="J2044" s="94" t="e">
        <f>+VLOOKUP(D2044,POA!$A$3:$AU$103,14,FALSE)</f>
        <v>#N/A</v>
      </c>
      <c r="K2044" s="44"/>
      <c r="L2044" s="100"/>
      <c r="M2044" s="101"/>
      <c r="N2044" s="79"/>
      <c r="O2044" s="102"/>
    </row>
    <row r="2045" spans="1:15" s="20" customFormat="1" ht="15" customHeight="1">
      <c r="A2045" s="46"/>
      <c r="B2045" s="45"/>
      <c r="C2045" s="47"/>
      <c r="D2045" s="46"/>
      <c r="E2045" s="97" t="e">
        <f>+VLOOKUP(D2045,POA!$A$3:$AU$103,7,FALSE)</f>
        <v>#N/A</v>
      </c>
      <c r="F2045" s="97" t="e">
        <f>+VLOOKUP(D2045,POA!$A$3:$AU$103,9,FALSE)</f>
        <v>#N/A</v>
      </c>
      <c r="G2045" s="97" t="e">
        <f>+VLOOKUP(D2045,POA!$A$3:$AU$103,3,FALSE)</f>
        <v>#N/A</v>
      </c>
      <c r="H2045" s="94" t="e">
        <f>+VLOOKUP(D2045,POA!$A$3:$AU$103,12,FALSE)</f>
        <v>#N/A</v>
      </c>
      <c r="I2045" s="98" t="e">
        <f>+VLOOKUP(D2045,POA!$A$3:$AU$103,15,FALSE)</f>
        <v>#N/A</v>
      </c>
      <c r="J2045" s="94" t="e">
        <f>+VLOOKUP(D2045,POA!$A$3:$AU$103,14,FALSE)</f>
        <v>#N/A</v>
      </c>
      <c r="K2045" s="44"/>
      <c r="L2045" s="100"/>
      <c r="M2045" s="101"/>
      <c r="N2045" s="79"/>
      <c r="O2045" s="102"/>
    </row>
    <row r="2046" spans="1:15" s="20" customFormat="1" ht="15" customHeight="1">
      <c r="A2046" s="46"/>
      <c r="B2046" s="45"/>
      <c r="C2046" s="47"/>
      <c r="D2046" s="46"/>
      <c r="E2046" s="97" t="e">
        <f>+VLOOKUP(D2046,POA!$A$3:$AU$103,7,FALSE)</f>
        <v>#N/A</v>
      </c>
      <c r="F2046" s="97" t="e">
        <f>+VLOOKUP(D2046,POA!$A$3:$AU$103,9,FALSE)</f>
        <v>#N/A</v>
      </c>
      <c r="G2046" s="97" t="e">
        <f>+VLOOKUP(D2046,POA!$A$3:$AU$103,3,FALSE)</f>
        <v>#N/A</v>
      </c>
      <c r="H2046" s="94" t="e">
        <f>+VLOOKUP(D2046,POA!$A$3:$AU$103,12,FALSE)</f>
        <v>#N/A</v>
      </c>
      <c r="I2046" s="98" t="e">
        <f>+VLOOKUP(D2046,POA!$A$3:$AU$103,15,FALSE)</f>
        <v>#N/A</v>
      </c>
      <c r="J2046" s="94" t="e">
        <f>+VLOOKUP(D2046,POA!$A$3:$AU$103,14,FALSE)</f>
        <v>#N/A</v>
      </c>
      <c r="K2046" s="44"/>
      <c r="L2046" s="100"/>
      <c r="M2046" s="101"/>
      <c r="N2046" s="79"/>
      <c r="O2046" s="102"/>
    </row>
    <row r="2047" spans="1:15" s="20" customFormat="1" ht="15" customHeight="1">
      <c r="A2047" s="46"/>
      <c r="B2047" s="45"/>
      <c r="C2047" s="47"/>
      <c r="D2047" s="46"/>
      <c r="E2047" s="97" t="e">
        <f>+VLOOKUP(D2047,POA!$A$3:$AU$103,7,FALSE)</f>
        <v>#N/A</v>
      </c>
      <c r="F2047" s="97" t="e">
        <f>+VLOOKUP(D2047,POA!$A$3:$AU$103,9,FALSE)</f>
        <v>#N/A</v>
      </c>
      <c r="G2047" s="97" t="e">
        <f>+VLOOKUP(D2047,POA!$A$3:$AU$103,3,FALSE)</f>
        <v>#N/A</v>
      </c>
      <c r="H2047" s="94" t="e">
        <f>+VLOOKUP(D2047,POA!$A$3:$AU$103,12,FALSE)</f>
        <v>#N/A</v>
      </c>
      <c r="I2047" s="98" t="e">
        <f>+VLOOKUP(D2047,POA!$A$3:$AU$103,15,FALSE)</f>
        <v>#N/A</v>
      </c>
      <c r="J2047" s="94" t="e">
        <f>+VLOOKUP(D2047,POA!$A$3:$AU$103,14,FALSE)</f>
        <v>#N/A</v>
      </c>
      <c r="K2047" s="44"/>
      <c r="L2047" s="100"/>
      <c r="M2047" s="101"/>
      <c r="N2047" s="79"/>
      <c r="O2047" s="102"/>
    </row>
    <row r="2048" spans="1:15" s="20" customFormat="1" ht="15" customHeight="1">
      <c r="A2048" s="46"/>
      <c r="B2048" s="45"/>
      <c r="C2048" s="47"/>
      <c r="D2048" s="46"/>
      <c r="E2048" s="97" t="e">
        <f>+VLOOKUP(D2048,POA!$A$3:$AU$103,7,FALSE)</f>
        <v>#N/A</v>
      </c>
      <c r="F2048" s="97" t="e">
        <f>+VLOOKUP(D2048,POA!$A$3:$AU$103,9,FALSE)</f>
        <v>#N/A</v>
      </c>
      <c r="G2048" s="97" t="e">
        <f>+VLOOKUP(D2048,POA!$A$3:$AU$103,3,FALSE)</f>
        <v>#N/A</v>
      </c>
      <c r="H2048" s="94" t="e">
        <f>+VLOOKUP(D2048,POA!$A$3:$AU$103,12,FALSE)</f>
        <v>#N/A</v>
      </c>
      <c r="I2048" s="98" t="e">
        <f>+VLOOKUP(D2048,POA!$A$3:$AU$103,15,FALSE)</f>
        <v>#N/A</v>
      </c>
      <c r="J2048" s="94" t="e">
        <f>+VLOOKUP(D2048,POA!$A$3:$AU$103,14,FALSE)</f>
        <v>#N/A</v>
      </c>
      <c r="K2048" s="44"/>
      <c r="L2048" s="100"/>
      <c r="M2048" s="101"/>
      <c r="N2048" s="79"/>
      <c r="O2048" s="102"/>
    </row>
    <row r="2049" spans="1:15" s="20" customFormat="1" ht="15" customHeight="1">
      <c r="A2049" s="46"/>
      <c r="B2049" s="45"/>
      <c r="C2049" s="47"/>
      <c r="D2049" s="46"/>
      <c r="E2049" s="97" t="e">
        <f>+VLOOKUP(D2049,POA!$A$3:$AU$103,7,FALSE)</f>
        <v>#N/A</v>
      </c>
      <c r="F2049" s="97" t="e">
        <f>+VLOOKUP(D2049,POA!$A$3:$AU$103,9,FALSE)</f>
        <v>#N/A</v>
      </c>
      <c r="G2049" s="97" t="e">
        <f>+VLOOKUP(D2049,POA!$A$3:$AU$103,3,FALSE)</f>
        <v>#N/A</v>
      </c>
      <c r="H2049" s="94" t="e">
        <f>+VLOOKUP(D2049,POA!$A$3:$AU$103,12,FALSE)</f>
        <v>#N/A</v>
      </c>
      <c r="I2049" s="98" t="e">
        <f>+VLOOKUP(D2049,POA!$A$3:$AU$103,15,FALSE)</f>
        <v>#N/A</v>
      </c>
      <c r="J2049" s="94" t="e">
        <f>+VLOOKUP(D2049,POA!$A$3:$AU$103,14,FALSE)</f>
        <v>#N/A</v>
      </c>
      <c r="K2049" s="44"/>
      <c r="L2049" s="100"/>
      <c r="M2049" s="101"/>
      <c r="N2049" s="79"/>
      <c r="O2049" s="102"/>
    </row>
    <row r="2050" spans="1:15" s="20" customFormat="1" ht="15" customHeight="1">
      <c r="A2050" s="46"/>
      <c r="B2050" s="45"/>
      <c r="C2050" s="47"/>
      <c r="D2050" s="46"/>
      <c r="E2050" s="97" t="e">
        <f>+VLOOKUP(D2050,POA!$A$3:$AU$103,7,FALSE)</f>
        <v>#N/A</v>
      </c>
      <c r="F2050" s="97" t="e">
        <f>+VLOOKUP(D2050,POA!$A$3:$AU$103,9,FALSE)</f>
        <v>#N/A</v>
      </c>
      <c r="G2050" s="97" t="e">
        <f>+VLOOKUP(D2050,POA!$A$3:$AU$103,3,FALSE)</f>
        <v>#N/A</v>
      </c>
      <c r="H2050" s="94" t="e">
        <f>+VLOOKUP(D2050,POA!$A$3:$AU$103,12,FALSE)</f>
        <v>#N/A</v>
      </c>
      <c r="I2050" s="98" t="e">
        <f>+VLOOKUP(D2050,POA!$A$3:$AU$103,15,FALSE)</f>
        <v>#N/A</v>
      </c>
      <c r="J2050" s="94" t="e">
        <f>+VLOOKUP(D2050,POA!$A$3:$AU$103,14,FALSE)</f>
        <v>#N/A</v>
      </c>
      <c r="K2050" s="44"/>
      <c r="L2050" s="100"/>
      <c r="M2050" s="101"/>
      <c r="N2050" s="79"/>
      <c r="O2050" s="102"/>
    </row>
    <row r="2051" spans="1:15" s="20" customFormat="1" ht="15" customHeight="1">
      <c r="A2051" s="46"/>
      <c r="B2051" s="45"/>
      <c r="C2051" s="47"/>
      <c r="D2051" s="46"/>
      <c r="E2051" s="97" t="e">
        <f>+VLOOKUP(D2051,POA!$A$3:$AU$103,7,FALSE)</f>
        <v>#N/A</v>
      </c>
      <c r="F2051" s="97" t="e">
        <f>+VLOOKUP(D2051,POA!$A$3:$AU$103,9,FALSE)</f>
        <v>#N/A</v>
      </c>
      <c r="G2051" s="97" t="e">
        <f>+VLOOKUP(D2051,POA!$A$3:$AU$103,3,FALSE)</f>
        <v>#N/A</v>
      </c>
      <c r="H2051" s="94" t="e">
        <f>+VLOOKUP(D2051,POA!$A$3:$AU$103,12,FALSE)</f>
        <v>#N/A</v>
      </c>
      <c r="I2051" s="98" t="e">
        <f>+VLOOKUP(D2051,POA!$A$3:$AU$103,15,FALSE)</f>
        <v>#N/A</v>
      </c>
      <c r="J2051" s="94" t="e">
        <f>+VLOOKUP(D2051,POA!$A$3:$AU$103,14,FALSE)</f>
        <v>#N/A</v>
      </c>
      <c r="K2051" s="44"/>
      <c r="L2051" s="100"/>
      <c r="M2051" s="101"/>
      <c r="N2051" s="79"/>
      <c r="O2051" s="102"/>
    </row>
    <row r="2052" spans="1:15" s="20" customFormat="1" ht="15" customHeight="1">
      <c r="A2052" s="46"/>
      <c r="B2052" s="45"/>
      <c r="C2052" s="47"/>
      <c r="D2052" s="46"/>
      <c r="E2052" s="97" t="e">
        <f>+VLOOKUP(D2052,POA!$A$3:$AU$103,7,FALSE)</f>
        <v>#N/A</v>
      </c>
      <c r="F2052" s="97" t="e">
        <f>+VLOOKUP(D2052,POA!$A$3:$AU$103,9,FALSE)</f>
        <v>#N/A</v>
      </c>
      <c r="G2052" s="97" t="e">
        <f>+VLOOKUP(D2052,POA!$A$3:$AU$103,3,FALSE)</f>
        <v>#N/A</v>
      </c>
      <c r="H2052" s="94" t="e">
        <f>+VLOOKUP(D2052,POA!$A$3:$AU$103,12,FALSE)</f>
        <v>#N/A</v>
      </c>
      <c r="I2052" s="98" t="e">
        <f>+VLOOKUP(D2052,POA!$A$3:$AU$103,15,FALSE)</f>
        <v>#N/A</v>
      </c>
      <c r="J2052" s="94" t="e">
        <f>+VLOOKUP(D2052,POA!$A$3:$AU$103,14,FALSE)</f>
        <v>#N/A</v>
      </c>
      <c r="K2052" s="44"/>
      <c r="L2052" s="100"/>
      <c r="M2052" s="101"/>
      <c r="N2052" s="79"/>
      <c r="O2052" s="102"/>
    </row>
    <row r="2053" spans="1:15" s="20" customFormat="1" ht="15" customHeight="1">
      <c r="A2053" s="46"/>
      <c r="B2053" s="45"/>
      <c r="C2053" s="47"/>
      <c r="D2053" s="46"/>
      <c r="E2053" s="97" t="e">
        <f>+VLOOKUP(D2053,POA!$A$3:$AU$103,7,FALSE)</f>
        <v>#N/A</v>
      </c>
      <c r="F2053" s="97" t="e">
        <f>+VLOOKUP(D2053,POA!$A$3:$AU$103,9,FALSE)</f>
        <v>#N/A</v>
      </c>
      <c r="G2053" s="97" t="e">
        <f>+VLOOKUP(D2053,POA!$A$3:$AU$103,3,FALSE)</f>
        <v>#N/A</v>
      </c>
      <c r="H2053" s="94" t="e">
        <f>+VLOOKUP(D2053,POA!$A$3:$AU$103,12,FALSE)</f>
        <v>#N/A</v>
      </c>
      <c r="I2053" s="98" t="e">
        <f>+VLOOKUP(D2053,POA!$A$3:$AU$103,15,FALSE)</f>
        <v>#N/A</v>
      </c>
      <c r="J2053" s="94" t="e">
        <f>+VLOOKUP(D2053,POA!$A$3:$AU$103,14,FALSE)</f>
        <v>#N/A</v>
      </c>
      <c r="K2053" s="44"/>
      <c r="L2053" s="100"/>
      <c r="M2053" s="101"/>
      <c r="N2053" s="79"/>
      <c r="O2053" s="102"/>
    </row>
    <row r="2054" spans="1:15" s="20" customFormat="1" ht="15" customHeight="1">
      <c r="A2054" s="46"/>
      <c r="B2054" s="45"/>
      <c r="C2054" s="47"/>
      <c r="D2054" s="46"/>
      <c r="E2054" s="97" t="e">
        <f>+VLOOKUP(D2054,POA!$A$3:$AU$103,7,FALSE)</f>
        <v>#N/A</v>
      </c>
      <c r="F2054" s="97" t="e">
        <f>+VLOOKUP(D2054,POA!$A$3:$AU$103,9,FALSE)</f>
        <v>#N/A</v>
      </c>
      <c r="G2054" s="97" t="e">
        <f>+VLOOKUP(D2054,POA!$A$3:$AU$103,3,FALSE)</f>
        <v>#N/A</v>
      </c>
      <c r="H2054" s="94" t="e">
        <f>+VLOOKUP(D2054,POA!$A$3:$AU$103,12,FALSE)</f>
        <v>#N/A</v>
      </c>
      <c r="I2054" s="98" t="e">
        <f>+VLOOKUP(D2054,POA!$A$3:$AU$103,15,FALSE)</f>
        <v>#N/A</v>
      </c>
      <c r="J2054" s="94" t="e">
        <f>+VLOOKUP(D2054,POA!$A$3:$AU$103,14,FALSE)</f>
        <v>#N/A</v>
      </c>
      <c r="K2054" s="44"/>
      <c r="L2054" s="100"/>
      <c r="M2054" s="101"/>
      <c r="N2054" s="79"/>
      <c r="O2054" s="102"/>
    </row>
    <row r="2055" spans="1:15" s="20" customFormat="1" ht="15" customHeight="1">
      <c r="A2055" s="46"/>
      <c r="B2055" s="45"/>
      <c r="C2055" s="47"/>
      <c r="D2055" s="46"/>
      <c r="E2055" s="97" t="e">
        <f>+VLOOKUP(D2055,POA!$A$3:$AU$103,7,FALSE)</f>
        <v>#N/A</v>
      </c>
      <c r="F2055" s="97" t="e">
        <f>+VLOOKUP(D2055,POA!$A$3:$AU$103,9,FALSE)</f>
        <v>#N/A</v>
      </c>
      <c r="G2055" s="97" t="e">
        <f>+VLOOKUP(D2055,POA!$A$3:$AU$103,3,FALSE)</f>
        <v>#N/A</v>
      </c>
      <c r="H2055" s="94" t="e">
        <f>+VLOOKUP(D2055,POA!$A$3:$AU$103,12,FALSE)</f>
        <v>#N/A</v>
      </c>
      <c r="I2055" s="98" t="e">
        <f>+VLOOKUP(D2055,POA!$A$3:$AU$103,15,FALSE)</f>
        <v>#N/A</v>
      </c>
      <c r="J2055" s="94" t="e">
        <f>+VLOOKUP(D2055,POA!$A$3:$AU$103,14,FALSE)</f>
        <v>#N/A</v>
      </c>
      <c r="K2055" s="44"/>
      <c r="L2055" s="100"/>
      <c r="M2055" s="101"/>
      <c r="N2055" s="79"/>
      <c r="O2055" s="102"/>
    </row>
    <row r="2056" spans="1:15" s="20" customFormat="1" ht="15" customHeight="1">
      <c r="A2056" s="46"/>
      <c r="B2056" s="45"/>
      <c r="C2056" s="47"/>
      <c r="D2056" s="46"/>
      <c r="E2056" s="97" t="e">
        <f>+VLOOKUP(D2056,POA!$A$3:$AU$103,7,FALSE)</f>
        <v>#N/A</v>
      </c>
      <c r="F2056" s="97" t="e">
        <f>+VLOOKUP(D2056,POA!$A$3:$AU$103,9,FALSE)</f>
        <v>#N/A</v>
      </c>
      <c r="G2056" s="97" t="e">
        <f>+VLOOKUP(D2056,POA!$A$3:$AU$103,3,FALSE)</f>
        <v>#N/A</v>
      </c>
      <c r="H2056" s="94" t="e">
        <f>+VLOOKUP(D2056,POA!$A$3:$AU$103,12,FALSE)</f>
        <v>#N/A</v>
      </c>
      <c r="I2056" s="98" t="e">
        <f>+VLOOKUP(D2056,POA!$A$3:$AU$103,15,FALSE)</f>
        <v>#N/A</v>
      </c>
      <c r="J2056" s="94" t="e">
        <f>+VLOOKUP(D2056,POA!$A$3:$AU$103,14,FALSE)</f>
        <v>#N/A</v>
      </c>
      <c r="K2056" s="44"/>
      <c r="L2056" s="100"/>
      <c r="M2056" s="101"/>
      <c r="N2056" s="79"/>
      <c r="O2056" s="102"/>
    </row>
    <row r="2057" spans="1:15" s="20" customFormat="1" ht="15" customHeight="1">
      <c r="A2057" s="46"/>
      <c r="B2057" s="45"/>
      <c r="C2057" s="47"/>
      <c r="D2057" s="46"/>
      <c r="E2057" s="97" t="e">
        <f>+VLOOKUP(D2057,POA!$A$3:$AU$103,7,FALSE)</f>
        <v>#N/A</v>
      </c>
      <c r="F2057" s="97" t="e">
        <f>+VLOOKUP(D2057,POA!$A$3:$AU$103,9,FALSE)</f>
        <v>#N/A</v>
      </c>
      <c r="G2057" s="97" t="e">
        <f>+VLOOKUP(D2057,POA!$A$3:$AU$103,3,FALSE)</f>
        <v>#N/A</v>
      </c>
      <c r="H2057" s="94" t="e">
        <f>+VLOOKUP(D2057,POA!$A$3:$AU$103,12,FALSE)</f>
        <v>#N/A</v>
      </c>
      <c r="I2057" s="98" t="e">
        <f>+VLOOKUP(D2057,POA!$A$3:$AU$103,15,FALSE)</f>
        <v>#N/A</v>
      </c>
      <c r="J2057" s="94" t="e">
        <f>+VLOOKUP(D2057,POA!$A$3:$AU$103,14,FALSE)</f>
        <v>#N/A</v>
      </c>
      <c r="K2057" s="44"/>
      <c r="L2057" s="100"/>
      <c r="M2057" s="101"/>
      <c r="N2057" s="79"/>
      <c r="O2057" s="102"/>
    </row>
    <row r="2058" spans="1:15" s="20" customFormat="1" ht="15" customHeight="1">
      <c r="A2058" s="46"/>
      <c r="B2058" s="45"/>
      <c r="C2058" s="47"/>
      <c r="D2058" s="46"/>
      <c r="E2058" s="97" t="e">
        <f>+VLOOKUP(D2058,POA!$A$3:$AU$103,7,FALSE)</f>
        <v>#N/A</v>
      </c>
      <c r="F2058" s="97" t="e">
        <f>+VLOOKUP(D2058,POA!$A$3:$AU$103,9,FALSE)</f>
        <v>#N/A</v>
      </c>
      <c r="G2058" s="97" t="e">
        <f>+VLOOKUP(D2058,POA!$A$3:$AU$103,3,FALSE)</f>
        <v>#N/A</v>
      </c>
      <c r="H2058" s="94" t="e">
        <f>+VLOOKUP(D2058,POA!$A$3:$AU$103,12,FALSE)</f>
        <v>#N/A</v>
      </c>
      <c r="I2058" s="98" t="e">
        <f>+VLOOKUP(D2058,POA!$A$3:$AU$103,15,FALSE)</f>
        <v>#N/A</v>
      </c>
      <c r="J2058" s="94" t="e">
        <f>+VLOOKUP(D2058,POA!$A$3:$AU$103,14,FALSE)</f>
        <v>#N/A</v>
      </c>
      <c r="K2058" s="44"/>
      <c r="L2058" s="100"/>
      <c r="M2058" s="101"/>
      <c r="N2058" s="79"/>
      <c r="O2058" s="102"/>
    </row>
    <row r="2059" spans="1:15" s="20" customFormat="1" ht="15" customHeight="1">
      <c r="A2059" s="46"/>
      <c r="B2059" s="45"/>
      <c r="C2059" s="47"/>
      <c r="D2059" s="46"/>
      <c r="E2059" s="97" t="e">
        <f>+VLOOKUP(D2059,POA!$A$3:$AU$103,7,FALSE)</f>
        <v>#N/A</v>
      </c>
      <c r="F2059" s="97" t="e">
        <f>+VLOOKUP(D2059,POA!$A$3:$AU$103,9,FALSE)</f>
        <v>#N/A</v>
      </c>
      <c r="G2059" s="97" t="e">
        <f>+VLOOKUP(D2059,POA!$A$3:$AU$103,3,FALSE)</f>
        <v>#N/A</v>
      </c>
      <c r="H2059" s="94" t="e">
        <f>+VLOOKUP(D2059,POA!$A$3:$AU$103,12,FALSE)</f>
        <v>#N/A</v>
      </c>
      <c r="I2059" s="98" t="e">
        <f>+VLOOKUP(D2059,POA!$A$3:$AU$103,15,FALSE)</f>
        <v>#N/A</v>
      </c>
      <c r="J2059" s="94" t="e">
        <f>+VLOOKUP(D2059,POA!$A$3:$AU$103,14,FALSE)</f>
        <v>#N/A</v>
      </c>
      <c r="K2059" s="44"/>
      <c r="L2059" s="100"/>
      <c r="M2059" s="101"/>
      <c r="N2059" s="79"/>
      <c r="O2059" s="102"/>
    </row>
    <row r="2060" spans="1:15" s="20" customFormat="1" ht="15" customHeight="1">
      <c r="A2060" s="46"/>
      <c r="B2060" s="45"/>
      <c r="C2060" s="47"/>
      <c r="D2060" s="46"/>
      <c r="E2060" s="97" t="e">
        <f>+VLOOKUP(D2060,POA!$A$3:$AU$103,7,FALSE)</f>
        <v>#N/A</v>
      </c>
      <c r="F2060" s="97" t="e">
        <f>+VLOOKUP(D2060,POA!$A$3:$AU$103,9,FALSE)</f>
        <v>#N/A</v>
      </c>
      <c r="G2060" s="97" t="e">
        <f>+VLOOKUP(D2060,POA!$A$3:$AU$103,3,FALSE)</f>
        <v>#N/A</v>
      </c>
      <c r="H2060" s="94" t="e">
        <f>+VLOOKUP(D2060,POA!$A$3:$AU$103,12,FALSE)</f>
        <v>#N/A</v>
      </c>
      <c r="I2060" s="98" t="e">
        <f>+VLOOKUP(D2060,POA!$A$3:$AU$103,15,FALSE)</f>
        <v>#N/A</v>
      </c>
      <c r="J2060" s="94" t="e">
        <f>+VLOOKUP(D2060,POA!$A$3:$AU$103,14,FALSE)</f>
        <v>#N/A</v>
      </c>
      <c r="K2060" s="44"/>
      <c r="L2060" s="100"/>
      <c r="M2060" s="101"/>
      <c r="N2060" s="79"/>
      <c r="O2060" s="102"/>
    </row>
    <row r="2061" spans="1:15" s="20" customFormat="1" ht="15" customHeight="1">
      <c r="A2061" s="46"/>
      <c r="B2061" s="45"/>
      <c r="C2061" s="47"/>
      <c r="D2061" s="46"/>
      <c r="E2061" s="97" t="e">
        <f>+VLOOKUP(D2061,POA!$A$3:$AU$103,7,FALSE)</f>
        <v>#N/A</v>
      </c>
      <c r="F2061" s="97" t="e">
        <f>+VLOOKUP(D2061,POA!$A$3:$AU$103,9,FALSE)</f>
        <v>#N/A</v>
      </c>
      <c r="G2061" s="97" t="e">
        <f>+VLOOKUP(D2061,POA!$A$3:$AU$103,3,FALSE)</f>
        <v>#N/A</v>
      </c>
      <c r="H2061" s="94" t="e">
        <f>+VLOOKUP(D2061,POA!$A$3:$AU$103,12,FALSE)</f>
        <v>#N/A</v>
      </c>
      <c r="I2061" s="98" t="e">
        <f>+VLOOKUP(D2061,POA!$A$3:$AU$103,15,FALSE)</f>
        <v>#N/A</v>
      </c>
      <c r="J2061" s="94" t="e">
        <f>+VLOOKUP(D2061,POA!$A$3:$AU$103,14,FALSE)</f>
        <v>#N/A</v>
      </c>
      <c r="K2061" s="44"/>
      <c r="L2061" s="100"/>
      <c r="M2061" s="101"/>
      <c r="N2061" s="79"/>
      <c r="O2061" s="102"/>
    </row>
    <row r="2062" spans="1:15" s="20" customFormat="1" ht="15" customHeight="1">
      <c r="A2062" s="46"/>
      <c r="B2062" s="45"/>
      <c r="C2062" s="47"/>
      <c r="D2062" s="46"/>
      <c r="E2062" s="97" t="e">
        <f>+VLOOKUP(D2062,POA!$A$3:$AU$103,7,FALSE)</f>
        <v>#N/A</v>
      </c>
      <c r="F2062" s="97" t="e">
        <f>+VLOOKUP(D2062,POA!$A$3:$AU$103,9,FALSE)</f>
        <v>#N/A</v>
      </c>
      <c r="G2062" s="97" t="e">
        <f>+VLOOKUP(D2062,POA!$A$3:$AU$103,3,FALSE)</f>
        <v>#N/A</v>
      </c>
      <c r="H2062" s="94" t="e">
        <f>+VLOOKUP(D2062,POA!$A$3:$AU$103,12,FALSE)</f>
        <v>#N/A</v>
      </c>
      <c r="I2062" s="98" t="e">
        <f>+VLOOKUP(D2062,POA!$A$3:$AU$103,15,FALSE)</f>
        <v>#N/A</v>
      </c>
      <c r="J2062" s="94" t="e">
        <f>+VLOOKUP(D2062,POA!$A$3:$AU$103,14,FALSE)</f>
        <v>#N/A</v>
      </c>
      <c r="K2062" s="44"/>
      <c r="L2062" s="100"/>
      <c r="M2062" s="101"/>
      <c r="N2062" s="79"/>
      <c r="O2062" s="102"/>
    </row>
    <row r="2063" spans="1:15" s="20" customFormat="1" ht="15" customHeight="1">
      <c r="A2063" s="46"/>
      <c r="B2063" s="45"/>
      <c r="C2063" s="47"/>
      <c r="D2063" s="46"/>
      <c r="E2063" s="97" t="e">
        <f>+VLOOKUP(D2063,POA!$A$3:$AU$103,7,FALSE)</f>
        <v>#N/A</v>
      </c>
      <c r="F2063" s="97" t="e">
        <f>+VLOOKUP(D2063,POA!$A$3:$AU$103,9,FALSE)</f>
        <v>#N/A</v>
      </c>
      <c r="G2063" s="97" t="e">
        <f>+VLOOKUP(D2063,POA!$A$3:$AU$103,3,FALSE)</f>
        <v>#N/A</v>
      </c>
      <c r="H2063" s="94" t="e">
        <f>+VLOOKUP(D2063,POA!$A$3:$AU$103,12,FALSE)</f>
        <v>#N/A</v>
      </c>
      <c r="I2063" s="98" t="e">
        <f>+VLOOKUP(D2063,POA!$A$3:$AU$103,15,FALSE)</f>
        <v>#N/A</v>
      </c>
      <c r="J2063" s="94" t="e">
        <f>+VLOOKUP(D2063,POA!$A$3:$AU$103,14,FALSE)</f>
        <v>#N/A</v>
      </c>
      <c r="K2063" s="44"/>
      <c r="L2063" s="100"/>
      <c r="M2063" s="101"/>
      <c r="N2063" s="79"/>
      <c r="O2063" s="102"/>
    </row>
    <row r="2064" spans="1:15" s="20" customFormat="1" ht="15" customHeight="1">
      <c r="A2064" s="46"/>
      <c r="B2064" s="45"/>
      <c r="C2064" s="47"/>
      <c r="D2064" s="46"/>
      <c r="E2064" s="97" t="e">
        <f>+VLOOKUP(D2064,POA!$A$3:$AU$103,7,FALSE)</f>
        <v>#N/A</v>
      </c>
      <c r="F2064" s="97" t="e">
        <f>+VLOOKUP(D2064,POA!$A$3:$AU$103,9,FALSE)</f>
        <v>#N/A</v>
      </c>
      <c r="G2064" s="97" t="e">
        <f>+VLOOKUP(D2064,POA!$A$3:$AU$103,3,FALSE)</f>
        <v>#N/A</v>
      </c>
      <c r="H2064" s="94" t="e">
        <f>+VLOOKUP(D2064,POA!$A$3:$AU$103,12,FALSE)</f>
        <v>#N/A</v>
      </c>
      <c r="I2064" s="98" t="e">
        <f>+VLOOKUP(D2064,POA!$A$3:$AU$103,15,FALSE)</f>
        <v>#N/A</v>
      </c>
      <c r="J2064" s="94" t="e">
        <f>+VLOOKUP(D2064,POA!$A$3:$AU$103,14,FALSE)</f>
        <v>#N/A</v>
      </c>
      <c r="K2064" s="44"/>
      <c r="L2064" s="100"/>
      <c r="M2064" s="101"/>
      <c r="N2064" s="79"/>
      <c r="O2064" s="102"/>
    </row>
    <row r="2065" spans="1:15" s="20" customFormat="1" ht="15" customHeight="1">
      <c r="A2065" s="46"/>
      <c r="B2065" s="45"/>
      <c r="C2065" s="47"/>
      <c r="D2065" s="46"/>
      <c r="E2065" s="97" t="e">
        <f>+VLOOKUP(D2065,POA!$A$3:$AU$103,7,FALSE)</f>
        <v>#N/A</v>
      </c>
      <c r="F2065" s="97" t="e">
        <f>+VLOOKUP(D2065,POA!$A$3:$AU$103,9,FALSE)</f>
        <v>#N/A</v>
      </c>
      <c r="G2065" s="97" t="e">
        <f>+VLOOKUP(D2065,POA!$A$3:$AU$103,3,FALSE)</f>
        <v>#N/A</v>
      </c>
      <c r="H2065" s="94" t="e">
        <f>+VLOOKUP(D2065,POA!$A$3:$AU$103,12,FALSE)</f>
        <v>#N/A</v>
      </c>
      <c r="I2065" s="98" t="e">
        <f>+VLOOKUP(D2065,POA!$A$3:$AU$103,15,FALSE)</f>
        <v>#N/A</v>
      </c>
      <c r="J2065" s="94" t="e">
        <f>+VLOOKUP(D2065,POA!$A$3:$AU$103,14,FALSE)</f>
        <v>#N/A</v>
      </c>
      <c r="K2065" s="44"/>
      <c r="L2065" s="100"/>
      <c r="M2065" s="101"/>
      <c r="N2065" s="79"/>
      <c r="O2065" s="102"/>
    </row>
    <row r="2066" spans="1:15" s="20" customFormat="1" ht="15" customHeight="1">
      <c r="A2066" s="46"/>
      <c r="B2066" s="45"/>
      <c r="C2066" s="47"/>
      <c r="D2066" s="46"/>
      <c r="E2066" s="97" t="e">
        <f>+VLOOKUP(D2066,POA!$A$3:$AU$103,7,FALSE)</f>
        <v>#N/A</v>
      </c>
      <c r="F2066" s="97" t="e">
        <f>+VLOOKUP(D2066,POA!$A$3:$AU$103,9,FALSE)</f>
        <v>#N/A</v>
      </c>
      <c r="G2066" s="97" t="e">
        <f>+VLOOKUP(D2066,POA!$A$3:$AU$103,3,FALSE)</f>
        <v>#N/A</v>
      </c>
      <c r="H2066" s="94" t="e">
        <f>+VLOOKUP(D2066,POA!$A$3:$AU$103,12,FALSE)</f>
        <v>#N/A</v>
      </c>
      <c r="I2066" s="98" t="e">
        <f>+VLOOKUP(D2066,POA!$A$3:$AU$103,15,FALSE)</f>
        <v>#N/A</v>
      </c>
      <c r="J2066" s="94" t="e">
        <f>+VLOOKUP(D2066,POA!$A$3:$AU$103,14,FALSE)</f>
        <v>#N/A</v>
      </c>
      <c r="K2066" s="44"/>
      <c r="L2066" s="100"/>
      <c r="M2066" s="101"/>
      <c r="N2066" s="79"/>
      <c r="O2066" s="102"/>
    </row>
    <row r="2067" spans="1:15" s="20" customFormat="1" ht="15" customHeight="1">
      <c r="A2067" s="46"/>
      <c r="B2067" s="45"/>
      <c r="C2067" s="47"/>
      <c r="D2067" s="46"/>
      <c r="E2067" s="97" t="e">
        <f>+VLOOKUP(D2067,POA!$A$3:$AU$103,7,FALSE)</f>
        <v>#N/A</v>
      </c>
      <c r="F2067" s="97" t="e">
        <f>+VLOOKUP(D2067,POA!$A$3:$AU$103,9,FALSE)</f>
        <v>#N/A</v>
      </c>
      <c r="G2067" s="97" t="e">
        <f>+VLOOKUP(D2067,POA!$A$3:$AU$103,3,FALSE)</f>
        <v>#N/A</v>
      </c>
      <c r="H2067" s="94" t="e">
        <f>+VLOOKUP(D2067,POA!$A$3:$AU$103,12,FALSE)</f>
        <v>#N/A</v>
      </c>
      <c r="I2067" s="98" t="e">
        <f>+VLOOKUP(D2067,POA!$A$3:$AU$103,15,FALSE)</f>
        <v>#N/A</v>
      </c>
      <c r="J2067" s="94" t="e">
        <f>+VLOOKUP(D2067,POA!$A$3:$AU$103,14,FALSE)</f>
        <v>#N/A</v>
      </c>
      <c r="K2067" s="44"/>
      <c r="L2067" s="100"/>
      <c r="M2067" s="101"/>
      <c r="N2067" s="79"/>
      <c r="O2067" s="102"/>
    </row>
    <row r="2068" spans="1:15" s="20" customFormat="1" ht="15" customHeight="1">
      <c r="A2068" s="46"/>
      <c r="B2068" s="45"/>
      <c r="C2068" s="47"/>
      <c r="D2068" s="46"/>
      <c r="E2068" s="97" t="e">
        <f>+VLOOKUP(D2068,POA!$A$3:$AU$103,7,FALSE)</f>
        <v>#N/A</v>
      </c>
      <c r="F2068" s="97" t="e">
        <f>+VLOOKUP(D2068,POA!$A$3:$AU$103,9,FALSE)</f>
        <v>#N/A</v>
      </c>
      <c r="G2068" s="97" t="e">
        <f>+VLOOKUP(D2068,POA!$A$3:$AU$103,3,FALSE)</f>
        <v>#N/A</v>
      </c>
      <c r="H2068" s="94" t="e">
        <f>+VLOOKUP(D2068,POA!$A$3:$AU$103,12,FALSE)</f>
        <v>#N/A</v>
      </c>
      <c r="I2068" s="98" t="e">
        <f>+VLOOKUP(D2068,POA!$A$3:$AU$103,15,FALSE)</f>
        <v>#N/A</v>
      </c>
      <c r="J2068" s="94" t="e">
        <f>+VLOOKUP(D2068,POA!$A$3:$AU$103,14,FALSE)</f>
        <v>#N/A</v>
      </c>
      <c r="K2068" s="44"/>
      <c r="L2068" s="100"/>
      <c r="M2068" s="101"/>
      <c r="N2068" s="79"/>
      <c r="O2068" s="102"/>
    </row>
    <row r="2069" spans="1:15" s="20" customFormat="1" ht="15" customHeight="1">
      <c r="A2069" s="46"/>
      <c r="B2069" s="45"/>
      <c r="C2069" s="47"/>
      <c r="D2069" s="46"/>
      <c r="E2069" s="97" t="e">
        <f>+VLOOKUP(D2069,POA!$A$3:$AU$103,7,FALSE)</f>
        <v>#N/A</v>
      </c>
      <c r="F2069" s="97" t="e">
        <f>+VLOOKUP(D2069,POA!$A$3:$AU$103,9,FALSE)</f>
        <v>#N/A</v>
      </c>
      <c r="G2069" s="97" t="e">
        <f>+VLOOKUP(D2069,POA!$A$3:$AU$103,3,FALSE)</f>
        <v>#N/A</v>
      </c>
      <c r="H2069" s="94" t="e">
        <f>+VLOOKUP(D2069,POA!$A$3:$AU$103,12,FALSE)</f>
        <v>#N/A</v>
      </c>
      <c r="I2069" s="98" t="e">
        <f>+VLOOKUP(D2069,POA!$A$3:$AU$103,15,FALSE)</f>
        <v>#N/A</v>
      </c>
      <c r="J2069" s="94" t="e">
        <f>+VLOOKUP(D2069,POA!$A$3:$AU$103,14,FALSE)</f>
        <v>#N/A</v>
      </c>
      <c r="K2069" s="44"/>
      <c r="L2069" s="100"/>
      <c r="M2069" s="101"/>
      <c r="N2069" s="79"/>
      <c r="O2069" s="102"/>
    </row>
    <row r="2070" spans="1:15" s="20" customFormat="1" ht="15" customHeight="1">
      <c r="A2070" s="46"/>
      <c r="B2070" s="45"/>
      <c r="C2070" s="47"/>
      <c r="D2070" s="46"/>
      <c r="E2070" s="97" t="e">
        <f>+VLOOKUP(D2070,POA!$A$3:$AU$103,7,FALSE)</f>
        <v>#N/A</v>
      </c>
      <c r="F2070" s="97" t="e">
        <f>+VLOOKUP(D2070,POA!$A$3:$AU$103,9,FALSE)</f>
        <v>#N/A</v>
      </c>
      <c r="G2070" s="97" t="e">
        <f>+VLOOKUP(D2070,POA!$A$3:$AU$103,3,FALSE)</f>
        <v>#N/A</v>
      </c>
      <c r="H2070" s="94" t="e">
        <f>+VLOOKUP(D2070,POA!$A$3:$AU$103,12,FALSE)</f>
        <v>#N/A</v>
      </c>
      <c r="I2070" s="98" t="e">
        <f>+VLOOKUP(D2070,POA!$A$3:$AU$103,15,FALSE)</f>
        <v>#N/A</v>
      </c>
      <c r="J2070" s="94" t="e">
        <f>+VLOOKUP(D2070,POA!$A$3:$AU$103,14,FALSE)</f>
        <v>#N/A</v>
      </c>
      <c r="K2070" s="44"/>
      <c r="L2070" s="100"/>
      <c r="M2070" s="101"/>
      <c r="N2070" s="79"/>
      <c r="O2070" s="102"/>
    </row>
    <row r="2071" spans="1:15" s="20" customFormat="1" ht="15" customHeight="1">
      <c r="A2071" s="46"/>
      <c r="B2071" s="45"/>
      <c r="C2071" s="47"/>
      <c r="D2071" s="46"/>
      <c r="E2071" s="97" t="e">
        <f>+VLOOKUP(D2071,POA!$A$3:$AU$103,7,FALSE)</f>
        <v>#N/A</v>
      </c>
      <c r="F2071" s="97" t="e">
        <f>+VLOOKUP(D2071,POA!$A$3:$AU$103,9,FALSE)</f>
        <v>#N/A</v>
      </c>
      <c r="G2071" s="97" t="e">
        <f>+VLOOKUP(D2071,POA!$A$3:$AU$103,3,FALSE)</f>
        <v>#N/A</v>
      </c>
      <c r="H2071" s="94" t="e">
        <f>+VLOOKUP(D2071,POA!$A$3:$AU$103,12,FALSE)</f>
        <v>#N/A</v>
      </c>
      <c r="I2071" s="98" t="e">
        <f>+VLOOKUP(D2071,POA!$A$3:$AU$103,15,FALSE)</f>
        <v>#N/A</v>
      </c>
      <c r="J2071" s="94" t="e">
        <f>+VLOOKUP(D2071,POA!$A$3:$AU$103,14,FALSE)</f>
        <v>#N/A</v>
      </c>
      <c r="K2071" s="44"/>
      <c r="L2071" s="100"/>
      <c r="M2071" s="101"/>
      <c r="N2071" s="79"/>
      <c r="O2071" s="102"/>
    </row>
    <row r="2072" spans="1:15" s="20" customFormat="1" ht="15" customHeight="1">
      <c r="A2072" s="46"/>
      <c r="B2072" s="45"/>
      <c r="C2072" s="47"/>
      <c r="D2072" s="46"/>
      <c r="E2072" s="97" t="e">
        <f>+VLOOKUP(D2072,POA!$A$3:$AU$103,7,FALSE)</f>
        <v>#N/A</v>
      </c>
      <c r="F2072" s="97" t="e">
        <f>+VLOOKUP(D2072,POA!$A$3:$AU$103,9,FALSE)</f>
        <v>#N/A</v>
      </c>
      <c r="G2072" s="97" t="e">
        <f>+VLOOKUP(D2072,POA!$A$3:$AU$103,3,FALSE)</f>
        <v>#N/A</v>
      </c>
      <c r="H2072" s="94" t="e">
        <f>+VLOOKUP(D2072,POA!$A$3:$AU$103,12,FALSE)</f>
        <v>#N/A</v>
      </c>
      <c r="I2072" s="98" t="e">
        <f>+VLOOKUP(D2072,POA!$A$3:$AU$103,15,FALSE)</f>
        <v>#N/A</v>
      </c>
      <c r="J2072" s="94" t="e">
        <f>+VLOOKUP(D2072,POA!$A$3:$AU$103,14,FALSE)</f>
        <v>#N/A</v>
      </c>
      <c r="K2072" s="44"/>
      <c r="L2072" s="100"/>
      <c r="M2072" s="101"/>
      <c r="N2072" s="79"/>
      <c r="O2072" s="102"/>
    </row>
    <row r="2073" spans="1:15" s="20" customFormat="1" ht="15" customHeight="1">
      <c r="A2073" s="46"/>
      <c r="B2073" s="45"/>
      <c r="C2073" s="47"/>
      <c r="D2073" s="46"/>
      <c r="E2073" s="97" t="e">
        <f>+VLOOKUP(D2073,POA!$A$3:$AU$103,7,FALSE)</f>
        <v>#N/A</v>
      </c>
      <c r="F2073" s="97" t="e">
        <f>+VLOOKUP(D2073,POA!$A$3:$AU$103,9,FALSE)</f>
        <v>#N/A</v>
      </c>
      <c r="G2073" s="97" t="e">
        <f>+VLOOKUP(D2073,POA!$A$3:$AU$103,3,FALSE)</f>
        <v>#N/A</v>
      </c>
      <c r="H2073" s="94" t="e">
        <f>+VLOOKUP(D2073,POA!$A$3:$AU$103,12,FALSE)</f>
        <v>#N/A</v>
      </c>
      <c r="I2073" s="98" t="e">
        <f>+VLOOKUP(D2073,POA!$A$3:$AU$103,15,FALSE)</f>
        <v>#N/A</v>
      </c>
      <c r="J2073" s="94" t="e">
        <f>+VLOOKUP(D2073,POA!$A$3:$AU$103,14,FALSE)</f>
        <v>#N/A</v>
      </c>
      <c r="K2073" s="44"/>
      <c r="L2073" s="100"/>
      <c r="M2073" s="101"/>
      <c r="N2073" s="79"/>
      <c r="O2073" s="102"/>
    </row>
    <row r="2074" spans="1:15" s="20" customFormat="1" ht="15" customHeight="1">
      <c r="A2074" s="46"/>
      <c r="B2074" s="45"/>
      <c r="C2074" s="47"/>
      <c r="D2074" s="46"/>
      <c r="E2074" s="97" t="e">
        <f>+VLOOKUP(D2074,POA!$A$3:$AU$103,7,FALSE)</f>
        <v>#N/A</v>
      </c>
      <c r="F2074" s="97" t="e">
        <f>+VLOOKUP(D2074,POA!$A$3:$AU$103,9,FALSE)</f>
        <v>#N/A</v>
      </c>
      <c r="G2074" s="97" t="e">
        <f>+VLOOKUP(D2074,POA!$A$3:$AU$103,3,FALSE)</f>
        <v>#N/A</v>
      </c>
      <c r="H2074" s="94" t="e">
        <f>+VLOOKUP(D2074,POA!$A$3:$AU$103,12,FALSE)</f>
        <v>#N/A</v>
      </c>
      <c r="I2074" s="98" t="e">
        <f>+VLOOKUP(D2074,POA!$A$3:$AU$103,15,FALSE)</f>
        <v>#N/A</v>
      </c>
      <c r="J2074" s="94" t="e">
        <f>+VLOOKUP(D2074,POA!$A$3:$AU$103,14,FALSE)</f>
        <v>#N/A</v>
      </c>
      <c r="K2074" s="44"/>
      <c r="L2074" s="100"/>
      <c r="M2074" s="101"/>
      <c r="N2074" s="79"/>
      <c r="O2074" s="102"/>
    </row>
    <row r="2075" spans="1:15" s="20" customFormat="1" ht="15" customHeight="1">
      <c r="A2075" s="46"/>
      <c r="B2075" s="45"/>
      <c r="C2075" s="47"/>
      <c r="D2075" s="46"/>
      <c r="E2075" s="97" t="e">
        <f>+VLOOKUP(D2075,POA!$A$3:$AU$103,7,FALSE)</f>
        <v>#N/A</v>
      </c>
      <c r="F2075" s="97" t="e">
        <f>+VLOOKUP(D2075,POA!$A$3:$AU$103,9,FALSE)</f>
        <v>#N/A</v>
      </c>
      <c r="G2075" s="97" t="e">
        <f>+VLOOKUP(D2075,POA!$A$3:$AU$103,3,FALSE)</f>
        <v>#N/A</v>
      </c>
      <c r="H2075" s="94" t="e">
        <f>+VLOOKUP(D2075,POA!$A$3:$AU$103,12,FALSE)</f>
        <v>#N/A</v>
      </c>
      <c r="I2075" s="98" t="e">
        <f>+VLOOKUP(D2075,POA!$A$3:$AU$103,15,FALSE)</f>
        <v>#N/A</v>
      </c>
      <c r="J2075" s="94" t="e">
        <f>+VLOOKUP(D2075,POA!$A$3:$AU$103,14,FALSE)</f>
        <v>#N/A</v>
      </c>
      <c r="K2075" s="44"/>
      <c r="L2075" s="100"/>
      <c r="M2075" s="101"/>
      <c r="N2075" s="79"/>
      <c r="O2075" s="102"/>
    </row>
    <row r="2076" spans="1:15" s="20" customFormat="1" ht="15" customHeight="1">
      <c r="A2076" s="46"/>
      <c r="B2076" s="45"/>
      <c r="C2076" s="47"/>
      <c r="D2076" s="46"/>
      <c r="E2076" s="97" t="e">
        <f>+VLOOKUP(D2076,POA!$A$3:$AU$103,7,FALSE)</f>
        <v>#N/A</v>
      </c>
      <c r="F2076" s="97" t="e">
        <f>+VLOOKUP(D2076,POA!$A$3:$AU$103,9,FALSE)</f>
        <v>#N/A</v>
      </c>
      <c r="G2076" s="97" t="e">
        <f>+VLOOKUP(D2076,POA!$A$3:$AU$103,3,FALSE)</f>
        <v>#N/A</v>
      </c>
      <c r="H2076" s="94" t="e">
        <f>+VLOOKUP(D2076,POA!$A$3:$AU$103,12,FALSE)</f>
        <v>#N/A</v>
      </c>
      <c r="I2076" s="98" t="e">
        <f>+VLOOKUP(D2076,POA!$A$3:$AU$103,15,FALSE)</f>
        <v>#N/A</v>
      </c>
      <c r="J2076" s="94" t="e">
        <f>+VLOOKUP(D2076,POA!$A$3:$AU$103,14,FALSE)</f>
        <v>#N/A</v>
      </c>
      <c r="K2076" s="44"/>
      <c r="L2076" s="100"/>
      <c r="M2076" s="101"/>
      <c r="N2076" s="79"/>
      <c r="O2076" s="102"/>
    </row>
    <row r="2077" spans="1:15" s="20" customFormat="1" ht="15" customHeight="1">
      <c r="A2077" s="46"/>
      <c r="B2077" s="45"/>
      <c r="C2077" s="47"/>
      <c r="D2077" s="46"/>
      <c r="E2077" s="97" t="e">
        <f>+VLOOKUP(D2077,POA!$A$3:$AU$103,7,FALSE)</f>
        <v>#N/A</v>
      </c>
      <c r="F2077" s="97" t="e">
        <f>+VLOOKUP(D2077,POA!$A$3:$AU$103,9,FALSE)</f>
        <v>#N/A</v>
      </c>
      <c r="G2077" s="97" t="e">
        <f>+VLOOKUP(D2077,POA!$A$3:$AU$103,3,FALSE)</f>
        <v>#N/A</v>
      </c>
      <c r="H2077" s="94" t="e">
        <f>+VLOOKUP(D2077,POA!$A$3:$AU$103,12,FALSE)</f>
        <v>#N/A</v>
      </c>
      <c r="I2077" s="98" t="e">
        <f>+VLOOKUP(D2077,POA!$A$3:$AU$103,15,FALSE)</f>
        <v>#N/A</v>
      </c>
      <c r="J2077" s="94" t="e">
        <f>+VLOOKUP(D2077,POA!$A$3:$AU$103,14,FALSE)</f>
        <v>#N/A</v>
      </c>
      <c r="K2077" s="44"/>
      <c r="L2077" s="100"/>
      <c r="M2077" s="101"/>
      <c r="N2077" s="79"/>
      <c r="O2077" s="102"/>
    </row>
    <row r="2078" spans="1:15" s="20" customFormat="1" ht="15" customHeight="1">
      <c r="A2078" s="46"/>
      <c r="B2078" s="45"/>
      <c r="C2078" s="47"/>
      <c r="D2078" s="46"/>
      <c r="E2078" s="97" t="e">
        <f>+VLOOKUP(D2078,POA!$A$3:$AU$103,7,FALSE)</f>
        <v>#N/A</v>
      </c>
      <c r="F2078" s="97" t="e">
        <f>+VLOOKUP(D2078,POA!$A$3:$AU$103,9,FALSE)</f>
        <v>#N/A</v>
      </c>
      <c r="G2078" s="97" t="e">
        <f>+VLOOKUP(D2078,POA!$A$3:$AU$103,3,FALSE)</f>
        <v>#N/A</v>
      </c>
      <c r="H2078" s="94" t="e">
        <f>+VLOOKUP(D2078,POA!$A$3:$AU$103,12,FALSE)</f>
        <v>#N/A</v>
      </c>
      <c r="I2078" s="98" t="e">
        <f>+VLOOKUP(D2078,POA!$A$3:$AU$103,15,FALSE)</f>
        <v>#N/A</v>
      </c>
      <c r="J2078" s="94" t="e">
        <f>+VLOOKUP(D2078,POA!$A$3:$AU$103,14,FALSE)</f>
        <v>#N/A</v>
      </c>
      <c r="K2078" s="44"/>
      <c r="L2078" s="100"/>
      <c r="M2078" s="101"/>
      <c r="N2078" s="79"/>
      <c r="O2078" s="102"/>
    </row>
    <row r="2079" spans="1:15" s="20" customFormat="1" ht="15" customHeight="1">
      <c r="A2079" s="46"/>
      <c r="B2079" s="45"/>
      <c r="C2079" s="47"/>
      <c r="D2079" s="46"/>
      <c r="E2079" s="97" t="e">
        <f>+VLOOKUP(D2079,POA!$A$3:$AU$103,7,FALSE)</f>
        <v>#N/A</v>
      </c>
      <c r="F2079" s="97" t="e">
        <f>+VLOOKUP(D2079,POA!$A$3:$AU$103,9,FALSE)</f>
        <v>#N/A</v>
      </c>
      <c r="G2079" s="97" t="e">
        <f>+VLOOKUP(D2079,POA!$A$3:$AU$103,3,FALSE)</f>
        <v>#N/A</v>
      </c>
      <c r="H2079" s="94" t="e">
        <f>+VLOOKUP(D2079,POA!$A$3:$AU$103,12,FALSE)</f>
        <v>#N/A</v>
      </c>
      <c r="I2079" s="98" t="e">
        <f>+VLOOKUP(D2079,POA!$A$3:$AU$103,15,FALSE)</f>
        <v>#N/A</v>
      </c>
      <c r="J2079" s="94" t="e">
        <f>+VLOOKUP(D2079,POA!$A$3:$AU$103,14,FALSE)</f>
        <v>#N/A</v>
      </c>
      <c r="K2079" s="44"/>
      <c r="L2079" s="100"/>
      <c r="M2079" s="101"/>
      <c r="N2079" s="79"/>
      <c r="O2079" s="102"/>
    </row>
    <row r="2080" spans="1:15" s="20" customFormat="1" ht="15" customHeight="1">
      <c r="A2080" s="46"/>
      <c r="B2080" s="45"/>
      <c r="C2080" s="47"/>
      <c r="D2080" s="46"/>
      <c r="E2080" s="97" t="e">
        <f>+VLOOKUP(D2080,POA!$A$3:$AU$103,7,FALSE)</f>
        <v>#N/A</v>
      </c>
      <c r="F2080" s="97" t="e">
        <f>+VLOOKUP(D2080,POA!$A$3:$AU$103,9,FALSE)</f>
        <v>#N/A</v>
      </c>
      <c r="G2080" s="97" t="e">
        <f>+VLOOKUP(D2080,POA!$A$3:$AU$103,3,FALSE)</f>
        <v>#N/A</v>
      </c>
      <c r="H2080" s="94" t="e">
        <f>+VLOOKUP(D2080,POA!$A$3:$AU$103,12,FALSE)</f>
        <v>#N/A</v>
      </c>
      <c r="I2080" s="98" t="e">
        <f>+VLOOKUP(D2080,POA!$A$3:$AU$103,15,FALSE)</f>
        <v>#N/A</v>
      </c>
      <c r="J2080" s="94" t="e">
        <f>+VLOOKUP(D2080,POA!$A$3:$AU$103,14,FALSE)</f>
        <v>#N/A</v>
      </c>
      <c r="K2080" s="44"/>
      <c r="L2080" s="100"/>
      <c r="M2080" s="101"/>
      <c r="N2080" s="79"/>
      <c r="O2080" s="102"/>
    </row>
    <row r="2081" spans="1:15" s="20" customFormat="1" ht="15" customHeight="1">
      <c r="A2081" s="46"/>
      <c r="B2081" s="45"/>
      <c r="C2081" s="47"/>
      <c r="D2081" s="46"/>
      <c r="E2081" s="97" t="e">
        <f>+VLOOKUP(D2081,POA!$A$3:$AU$103,7,FALSE)</f>
        <v>#N/A</v>
      </c>
      <c r="F2081" s="97" t="e">
        <f>+VLOOKUP(D2081,POA!$A$3:$AU$103,9,FALSE)</f>
        <v>#N/A</v>
      </c>
      <c r="G2081" s="97" t="e">
        <f>+VLOOKUP(D2081,POA!$A$3:$AU$103,3,FALSE)</f>
        <v>#N/A</v>
      </c>
      <c r="H2081" s="94" t="e">
        <f>+VLOOKUP(D2081,POA!$A$3:$AU$103,12,FALSE)</f>
        <v>#N/A</v>
      </c>
      <c r="I2081" s="98" t="e">
        <f>+VLOOKUP(D2081,POA!$A$3:$AU$103,15,FALSE)</f>
        <v>#N/A</v>
      </c>
      <c r="J2081" s="94" t="e">
        <f>+VLOOKUP(D2081,POA!$A$3:$AU$103,14,FALSE)</f>
        <v>#N/A</v>
      </c>
      <c r="K2081" s="44"/>
      <c r="L2081" s="100"/>
      <c r="M2081" s="101"/>
      <c r="N2081" s="79"/>
      <c r="O2081" s="102"/>
    </row>
    <row r="2082" spans="1:15" s="20" customFormat="1" ht="15" customHeight="1">
      <c r="A2082" s="46"/>
      <c r="B2082" s="45"/>
      <c r="C2082" s="47"/>
      <c r="D2082" s="46"/>
      <c r="E2082" s="97" t="e">
        <f>+VLOOKUP(D2082,POA!$A$3:$AU$103,7,FALSE)</f>
        <v>#N/A</v>
      </c>
      <c r="F2082" s="97" t="e">
        <f>+VLOOKUP(D2082,POA!$A$3:$AU$103,9,FALSE)</f>
        <v>#N/A</v>
      </c>
      <c r="G2082" s="97" t="e">
        <f>+VLOOKUP(D2082,POA!$A$3:$AU$103,3,FALSE)</f>
        <v>#N/A</v>
      </c>
      <c r="H2082" s="94" t="e">
        <f>+VLOOKUP(D2082,POA!$A$3:$AU$103,12,FALSE)</f>
        <v>#N/A</v>
      </c>
      <c r="I2082" s="98" t="e">
        <f>+VLOOKUP(D2082,POA!$A$3:$AU$103,15,FALSE)</f>
        <v>#N/A</v>
      </c>
      <c r="J2082" s="94" t="e">
        <f>+VLOOKUP(D2082,POA!$A$3:$AU$103,14,FALSE)</f>
        <v>#N/A</v>
      </c>
      <c r="K2082" s="44"/>
      <c r="L2082" s="100"/>
      <c r="M2082" s="101"/>
      <c r="N2082" s="79"/>
      <c r="O2082" s="102"/>
    </row>
    <row r="2083" spans="1:15" s="20" customFormat="1" ht="15" customHeight="1">
      <c r="A2083" s="46"/>
      <c r="B2083" s="45"/>
      <c r="C2083" s="47"/>
      <c r="D2083" s="46"/>
      <c r="E2083" s="97" t="e">
        <f>+VLOOKUP(D2083,POA!$A$3:$AU$103,7,FALSE)</f>
        <v>#N/A</v>
      </c>
      <c r="F2083" s="97" t="e">
        <f>+VLOOKUP(D2083,POA!$A$3:$AU$103,9,FALSE)</f>
        <v>#N/A</v>
      </c>
      <c r="G2083" s="97" t="e">
        <f>+VLOOKUP(D2083,POA!$A$3:$AU$103,3,FALSE)</f>
        <v>#N/A</v>
      </c>
      <c r="H2083" s="94" t="e">
        <f>+VLOOKUP(D2083,POA!$A$3:$AU$103,12,FALSE)</f>
        <v>#N/A</v>
      </c>
      <c r="I2083" s="98" t="e">
        <f>+VLOOKUP(D2083,POA!$A$3:$AU$103,15,FALSE)</f>
        <v>#N/A</v>
      </c>
      <c r="J2083" s="94" t="e">
        <f>+VLOOKUP(D2083,POA!$A$3:$AU$103,14,FALSE)</f>
        <v>#N/A</v>
      </c>
      <c r="K2083" s="44"/>
      <c r="L2083" s="100"/>
      <c r="M2083" s="101"/>
      <c r="N2083" s="79"/>
      <c r="O2083" s="102"/>
    </row>
    <row r="2084" spans="1:15" s="20" customFormat="1" ht="15" customHeight="1">
      <c r="A2084" s="46"/>
      <c r="B2084" s="45"/>
      <c r="C2084" s="47"/>
      <c r="D2084" s="46"/>
      <c r="E2084" s="97" t="e">
        <f>+VLOOKUP(D2084,POA!$A$3:$AU$103,7,FALSE)</f>
        <v>#N/A</v>
      </c>
      <c r="F2084" s="97" t="e">
        <f>+VLOOKUP(D2084,POA!$A$3:$AU$103,9,FALSE)</f>
        <v>#N/A</v>
      </c>
      <c r="G2084" s="97" t="e">
        <f>+VLOOKUP(D2084,POA!$A$3:$AU$103,3,FALSE)</f>
        <v>#N/A</v>
      </c>
      <c r="H2084" s="94" t="e">
        <f>+VLOOKUP(D2084,POA!$A$3:$AU$103,12,FALSE)</f>
        <v>#N/A</v>
      </c>
      <c r="I2084" s="98" t="e">
        <f>+VLOOKUP(D2084,POA!$A$3:$AU$103,15,FALSE)</f>
        <v>#N/A</v>
      </c>
      <c r="J2084" s="94" t="e">
        <f>+VLOOKUP(D2084,POA!$A$3:$AU$103,14,FALSE)</f>
        <v>#N/A</v>
      </c>
      <c r="K2084" s="44"/>
      <c r="L2084" s="100"/>
      <c r="M2084" s="101"/>
      <c r="N2084" s="79"/>
      <c r="O2084" s="102"/>
    </row>
    <row r="2085" spans="1:15" s="20" customFormat="1" ht="15" customHeight="1">
      <c r="A2085" s="46"/>
      <c r="B2085" s="45"/>
      <c r="C2085" s="47"/>
      <c r="D2085" s="46"/>
      <c r="E2085" s="97" t="e">
        <f>+VLOOKUP(D2085,POA!$A$3:$AU$103,7,FALSE)</f>
        <v>#N/A</v>
      </c>
      <c r="F2085" s="97" t="e">
        <f>+VLOOKUP(D2085,POA!$A$3:$AU$103,9,FALSE)</f>
        <v>#N/A</v>
      </c>
      <c r="G2085" s="97" t="e">
        <f>+VLOOKUP(D2085,POA!$A$3:$AU$103,3,FALSE)</f>
        <v>#N/A</v>
      </c>
      <c r="H2085" s="94" t="e">
        <f>+VLOOKUP(D2085,POA!$A$3:$AU$103,12,FALSE)</f>
        <v>#N/A</v>
      </c>
      <c r="I2085" s="98" t="e">
        <f>+VLOOKUP(D2085,POA!$A$3:$AU$103,15,FALSE)</f>
        <v>#N/A</v>
      </c>
      <c r="J2085" s="94" t="e">
        <f>+VLOOKUP(D2085,POA!$A$3:$AU$103,14,FALSE)</f>
        <v>#N/A</v>
      </c>
      <c r="K2085" s="44"/>
      <c r="L2085" s="100"/>
      <c r="M2085" s="101"/>
      <c r="N2085" s="79"/>
      <c r="O2085" s="102"/>
    </row>
    <row r="2086" spans="1:15" s="20" customFormat="1" ht="15" customHeight="1">
      <c r="A2086" s="46"/>
      <c r="B2086" s="45"/>
      <c r="C2086" s="47"/>
      <c r="D2086" s="46"/>
      <c r="E2086" s="97" t="e">
        <f>+VLOOKUP(D2086,POA!$A$3:$AU$103,7,FALSE)</f>
        <v>#N/A</v>
      </c>
      <c r="F2086" s="97" t="e">
        <f>+VLOOKUP(D2086,POA!$A$3:$AU$103,9,FALSE)</f>
        <v>#N/A</v>
      </c>
      <c r="G2086" s="97" t="e">
        <f>+VLOOKUP(D2086,POA!$A$3:$AU$103,3,FALSE)</f>
        <v>#N/A</v>
      </c>
      <c r="H2086" s="94" t="e">
        <f>+VLOOKUP(D2086,POA!$A$3:$AU$103,12,FALSE)</f>
        <v>#N/A</v>
      </c>
      <c r="I2086" s="98" t="e">
        <f>+VLOOKUP(D2086,POA!$A$3:$AU$103,15,FALSE)</f>
        <v>#N/A</v>
      </c>
      <c r="J2086" s="94" t="e">
        <f>+VLOOKUP(D2086,POA!$A$3:$AU$103,14,FALSE)</f>
        <v>#N/A</v>
      </c>
      <c r="K2086" s="44"/>
      <c r="L2086" s="100"/>
      <c r="M2086" s="101"/>
      <c r="N2086" s="79"/>
      <c r="O2086" s="102"/>
    </row>
    <row r="2087" spans="1:15" s="20" customFormat="1" ht="15" customHeight="1">
      <c r="A2087" s="46"/>
      <c r="B2087" s="45"/>
      <c r="C2087" s="47"/>
      <c r="D2087" s="46"/>
      <c r="E2087" s="97" t="e">
        <f>+VLOOKUP(D2087,POA!$A$3:$AU$103,7,FALSE)</f>
        <v>#N/A</v>
      </c>
      <c r="F2087" s="97" t="e">
        <f>+VLOOKUP(D2087,POA!$A$3:$AU$103,9,FALSE)</f>
        <v>#N/A</v>
      </c>
      <c r="G2087" s="97" t="e">
        <f>+VLOOKUP(D2087,POA!$A$3:$AU$103,3,FALSE)</f>
        <v>#N/A</v>
      </c>
      <c r="H2087" s="94" t="e">
        <f>+VLOOKUP(D2087,POA!$A$3:$AU$103,12,FALSE)</f>
        <v>#N/A</v>
      </c>
      <c r="I2087" s="98" t="e">
        <f>+VLOOKUP(D2087,POA!$A$3:$AU$103,15,FALSE)</f>
        <v>#N/A</v>
      </c>
      <c r="J2087" s="94" t="e">
        <f>+VLOOKUP(D2087,POA!$A$3:$AU$103,14,FALSE)</f>
        <v>#N/A</v>
      </c>
      <c r="K2087" s="44"/>
      <c r="L2087" s="100"/>
      <c r="M2087" s="101"/>
      <c r="N2087" s="79"/>
      <c r="O2087" s="102"/>
    </row>
    <row r="2088" spans="1:15" s="20" customFormat="1" ht="15" customHeight="1">
      <c r="A2088" s="46"/>
      <c r="B2088" s="45"/>
      <c r="C2088" s="47"/>
      <c r="D2088" s="46"/>
      <c r="E2088" s="97" t="e">
        <f>+VLOOKUP(D2088,POA!$A$3:$AU$103,7,FALSE)</f>
        <v>#N/A</v>
      </c>
      <c r="F2088" s="97" t="e">
        <f>+VLOOKUP(D2088,POA!$A$3:$AU$103,9,FALSE)</f>
        <v>#N/A</v>
      </c>
      <c r="G2088" s="97" t="e">
        <f>+VLOOKUP(D2088,POA!$A$3:$AU$103,3,FALSE)</f>
        <v>#N/A</v>
      </c>
      <c r="H2088" s="94" t="e">
        <f>+VLOOKUP(D2088,POA!$A$3:$AU$103,12,FALSE)</f>
        <v>#N/A</v>
      </c>
      <c r="I2088" s="98" t="e">
        <f>+VLOOKUP(D2088,POA!$A$3:$AU$103,15,FALSE)</f>
        <v>#N/A</v>
      </c>
      <c r="J2088" s="94" t="e">
        <f>+VLOOKUP(D2088,POA!$A$3:$AU$103,14,FALSE)</f>
        <v>#N/A</v>
      </c>
      <c r="K2088" s="44"/>
      <c r="L2088" s="100"/>
      <c r="M2088" s="101"/>
      <c r="N2088" s="79"/>
      <c r="O2088" s="102"/>
    </row>
    <row r="2089" spans="1:15" s="20" customFormat="1" ht="15" customHeight="1">
      <c r="A2089" s="46"/>
      <c r="B2089" s="45"/>
      <c r="C2089" s="47"/>
      <c r="D2089" s="46"/>
      <c r="E2089" s="97" t="e">
        <f>+VLOOKUP(D2089,POA!$A$3:$AU$103,7,FALSE)</f>
        <v>#N/A</v>
      </c>
      <c r="F2089" s="97" t="e">
        <f>+VLOOKUP(D2089,POA!$A$3:$AU$103,9,FALSE)</f>
        <v>#N/A</v>
      </c>
      <c r="G2089" s="97" t="e">
        <f>+VLOOKUP(D2089,POA!$A$3:$AU$103,3,FALSE)</f>
        <v>#N/A</v>
      </c>
      <c r="H2089" s="94" t="e">
        <f>+VLOOKUP(D2089,POA!$A$3:$AU$103,12,FALSE)</f>
        <v>#N/A</v>
      </c>
      <c r="I2089" s="98" t="e">
        <f>+VLOOKUP(D2089,POA!$A$3:$AU$103,15,FALSE)</f>
        <v>#N/A</v>
      </c>
      <c r="J2089" s="94" t="e">
        <f>+VLOOKUP(D2089,POA!$A$3:$AU$103,14,FALSE)</f>
        <v>#N/A</v>
      </c>
      <c r="K2089" s="44"/>
      <c r="L2089" s="100"/>
      <c r="M2089" s="101"/>
      <c r="N2089" s="79"/>
      <c r="O2089" s="102"/>
    </row>
    <row r="2090" spans="1:15" s="20" customFormat="1" ht="15" customHeight="1">
      <c r="A2090" s="46"/>
      <c r="B2090" s="45"/>
      <c r="C2090" s="47"/>
      <c r="D2090" s="46"/>
      <c r="E2090" s="97" t="e">
        <f>+VLOOKUP(D2090,POA!$A$3:$AU$103,7,FALSE)</f>
        <v>#N/A</v>
      </c>
      <c r="F2090" s="97" t="e">
        <f>+VLOOKUP(D2090,POA!$A$3:$AU$103,9,FALSE)</f>
        <v>#N/A</v>
      </c>
      <c r="G2090" s="97" t="e">
        <f>+VLOOKUP(D2090,POA!$A$3:$AU$103,3,FALSE)</f>
        <v>#N/A</v>
      </c>
      <c r="H2090" s="94" t="e">
        <f>+VLOOKUP(D2090,POA!$A$3:$AU$103,12,FALSE)</f>
        <v>#N/A</v>
      </c>
      <c r="I2090" s="98" t="e">
        <f>+VLOOKUP(D2090,POA!$A$3:$AU$103,15,FALSE)</f>
        <v>#N/A</v>
      </c>
      <c r="J2090" s="94" t="e">
        <f>+VLOOKUP(D2090,POA!$A$3:$AU$103,14,FALSE)</f>
        <v>#N/A</v>
      </c>
      <c r="K2090" s="44"/>
      <c r="L2090" s="100"/>
      <c r="M2090" s="101"/>
      <c r="N2090" s="79"/>
      <c r="O2090" s="102"/>
    </row>
    <row r="2091" spans="1:15" s="20" customFormat="1" ht="15" customHeight="1">
      <c r="A2091" s="46"/>
      <c r="B2091" s="45"/>
      <c r="C2091" s="47"/>
      <c r="D2091" s="46"/>
      <c r="E2091" s="97" t="e">
        <f>+VLOOKUP(D2091,POA!$A$3:$AU$103,7,FALSE)</f>
        <v>#N/A</v>
      </c>
      <c r="F2091" s="97" t="e">
        <f>+VLOOKUP(D2091,POA!$A$3:$AU$103,9,FALSE)</f>
        <v>#N/A</v>
      </c>
      <c r="G2091" s="97" t="e">
        <f>+VLOOKUP(D2091,POA!$A$3:$AU$103,3,FALSE)</f>
        <v>#N/A</v>
      </c>
      <c r="H2091" s="94" t="e">
        <f>+VLOOKUP(D2091,POA!$A$3:$AU$103,12,FALSE)</f>
        <v>#N/A</v>
      </c>
      <c r="I2091" s="98" t="e">
        <f>+VLOOKUP(D2091,POA!$A$3:$AU$103,15,FALSE)</f>
        <v>#N/A</v>
      </c>
      <c r="J2091" s="94" t="e">
        <f>+VLOOKUP(D2091,POA!$A$3:$AU$103,14,FALSE)</f>
        <v>#N/A</v>
      </c>
      <c r="K2091" s="44"/>
      <c r="L2091" s="100"/>
      <c r="M2091" s="101"/>
      <c r="N2091" s="79"/>
      <c r="O2091" s="102"/>
    </row>
    <row r="2092" spans="1:15" s="20" customFormat="1" ht="15" customHeight="1">
      <c r="A2092" s="46"/>
      <c r="B2092" s="45"/>
      <c r="C2092" s="47"/>
      <c r="D2092" s="46"/>
      <c r="E2092" s="97" t="e">
        <f>+VLOOKUP(D2092,POA!$A$3:$AU$103,7,FALSE)</f>
        <v>#N/A</v>
      </c>
      <c r="F2092" s="97" t="e">
        <f>+VLOOKUP(D2092,POA!$A$3:$AU$103,9,FALSE)</f>
        <v>#N/A</v>
      </c>
      <c r="G2092" s="97" t="e">
        <f>+VLOOKUP(D2092,POA!$A$3:$AU$103,3,FALSE)</f>
        <v>#N/A</v>
      </c>
      <c r="H2092" s="94" t="e">
        <f>+VLOOKUP(D2092,POA!$A$3:$AU$103,12,FALSE)</f>
        <v>#N/A</v>
      </c>
      <c r="I2092" s="98" t="e">
        <f>+VLOOKUP(D2092,POA!$A$3:$AU$103,15,FALSE)</f>
        <v>#N/A</v>
      </c>
      <c r="J2092" s="94" t="e">
        <f>+VLOOKUP(D2092,POA!$A$3:$AU$103,14,FALSE)</f>
        <v>#N/A</v>
      </c>
      <c r="K2092" s="44"/>
      <c r="L2092" s="100"/>
      <c r="M2092" s="101"/>
      <c r="N2092" s="79"/>
      <c r="O2092" s="102"/>
    </row>
    <row r="2093" spans="1:15" s="20" customFormat="1" ht="15" customHeight="1">
      <c r="A2093" s="46"/>
      <c r="B2093" s="45"/>
      <c r="C2093" s="47"/>
      <c r="D2093" s="46"/>
      <c r="E2093" s="97" t="e">
        <f>+VLOOKUP(D2093,POA!$A$3:$AU$103,7,FALSE)</f>
        <v>#N/A</v>
      </c>
      <c r="F2093" s="97" t="e">
        <f>+VLOOKUP(D2093,POA!$A$3:$AU$103,9,FALSE)</f>
        <v>#N/A</v>
      </c>
      <c r="G2093" s="97" t="e">
        <f>+VLOOKUP(D2093,POA!$A$3:$AU$103,3,FALSE)</f>
        <v>#N/A</v>
      </c>
      <c r="H2093" s="94" t="e">
        <f>+VLOOKUP(D2093,POA!$A$3:$AU$103,12,FALSE)</f>
        <v>#N/A</v>
      </c>
      <c r="I2093" s="98" t="e">
        <f>+VLOOKUP(D2093,POA!$A$3:$AU$103,15,FALSE)</f>
        <v>#N/A</v>
      </c>
      <c r="J2093" s="94" t="e">
        <f>+VLOOKUP(D2093,POA!$A$3:$AU$103,14,FALSE)</f>
        <v>#N/A</v>
      </c>
      <c r="K2093" s="44"/>
      <c r="L2093" s="100"/>
      <c r="M2093" s="101"/>
      <c r="N2093" s="79"/>
      <c r="O2093" s="102"/>
    </row>
    <row r="2094" spans="1:15" s="20" customFormat="1" ht="15" customHeight="1">
      <c r="A2094" s="46"/>
      <c r="B2094" s="45"/>
      <c r="C2094" s="47"/>
      <c r="D2094" s="46"/>
      <c r="E2094" s="97" t="e">
        <f>+VLOOKUP(D2094,POA!$A$3:$AU$103,7,FALSE)</f>
        <v>#N/A</v>
      </c>
      <c r="F2094" s="97" t="e">
        <f>+VLOOKUP(D2094,POA!$A$3:$AU$103,9,FALSE)</f>
        <v>#N/A</v>
      </c>
      <c r="G2094" s="97" t="e">
        <f>+VLOOKUP(D2094,POA!$A$3:$AU$103,3,FALSE)</f>
        <v>#N/A</v>
      </c>
      <c r="H2094" s="94" t="e">
        <f>+VLOOKUP(D2094,POA!$A$3:$AU$103,12,FALSE)</f>
        <v>#N/A</v>
      </c>
      <c r="I2094" s="98" t="e">
        <f>+VLOOKUP(D2094,POA!$A$3:$AU$103,15,FALSE)</f>
        <v>#N/A</v>
      </c>
      <c r="J2094" s="94" t="e">
        <f>+VLOOKUP(D2094,POA!$A$3:$AU$103,14,FALSE)</f>
        <v>#N/A</v>
      </c>
      <c r="K2094" s="44"/>
      <c r="L2094" s="100"/>
      <c r="M2094" s="101"/>
      <c r="N2094" s="79"/>
      <c r="O2094" s="102"/>
    </row>
    <row r="2095" spans="1:15" s="20" customFormat="1" ht="15" customHeight="1">
      <c r="A2095" s="46"/>
      <c r="B2095" s="45"/>
      <c r="C2095" s="47"/>
      <c r="D2095" s="46"/>
      <c r="E2095" s="97" t="e">
        <f>+VLOOKUP(D2095,POA!$A$3:$AU$103,7,FALSE)</f>
        <v>#N/A</v>
      </c>
      <c r="F2095" s="97" t="e">
        <f>+VLOOKUP(D2095,POA!$A$3:$AU$103,9,FALSE)</f>
        <v>#N/A</v>
      </c>
      <c r="G2095" s="97" t="e">
        <f>+VLOOKUP(D2095,POA!$A$3:$AU$103,3,FALSE)</f>
        <v>#N/A</v>
      </c>
      <c r="H2095" s="94" t="e">
        <f>+VLOOKUP(D2095,POA!$A$3:$AU$103,12,FALSE)</f>
        <v>#N/A</v>
      </c>
      <c r="I2095" s="98" t="e">
        <f>+VLOOKUP(D2095,POA!$A$3:$AU$103,15,FALSE)</f>
        <v>#N/A</v>
      </c>
      <c r="J2095" s="94" t="e">
        <f>+VLOOKUP(D2095,POA!$A$3:$AU$103,14,FALSE)</f>
        <v>#N/A</v>
      </c>
      <c r="K2095" s="44"/>
      <c r="L2095" s="100"/>
      <c r="M2095" s="101"/>
      <c r="N2095" s="79"/>
      <c r="O2095" s="102"/>
    </row>
    <row r="2096" spans="1:15" s="20" customFormat="1" ht="15" customHeight="1">
      <c r="A2096" s="46"/>
      <c r="B2096" s="45"/>
      <c r="C2096" s="47"/>
      <c r="D2096" s="46"/>
      <c r="E2096" s="97" t="e">
        <f>+VLOOKUP(D2096,POA!$A$3:$AU$103,7,FALSE)</f>
        <v>#N/A</v>
      </c>
      <c r="F2096" s="97" t="e">
        <f>+VLOOKUP(D2096,POA!$A$3:$AU$103,9,FALSE)</f>
        <v>#N/A</v>
      </c>
      <c r="G2096" s="97" t="e">
        <f>+VLOOKUP(D2096,POA!$A$3:$AU$103,3,FALSE)</f>
        <v>#N/A</v>
      </c>
      <c r="H2096" s="94" t="e">
        <f>+VLOOKUP(D2096,POA!$A$3:$AU$103,12,FALSE)</f>
        <v>#N/A</v>
      </c>
      <c r="I2096" s="98" t="e">
        <f>+VLOOKUP(D2096,POA!$A$3:$AU$103,15,FALSE)</f>
        <v>#N/A</v>
      </c>
      <c r="J2096" s="94" t="e">
        <f>+VLOOKUP(D2096,POA!$A$3:$AU$103,14,FALSE)</f>
        <v>#N/A</v>
      </c>
      <c r="K2096" s="44"/>
      <c r="L2096" s="100"/>
      <c r="M2096" s="101"/>
      <c r="N2096" s="79"/>
      <c r="O2096" s="102"/>
    </row>
    <row r="2097" spans="1:15" s="20" customFormat="1" ht="15" customHeight="1">
      <c r="A2097" s="46"/>
      <c r="B2097" s="45"/>
      <c r="C2097" s="47"/>
      <c r="D2097" s="46"/>
      <c r="E2097" s="97" t="e">
        <f>+VLOOKUP(D2097,POA!$A$3:$AU$103,7,FALSE)</f>
        <v>#N/A</v>
      </c>
      <c r="F2097" s="97" t="e">
        <f>+VLOOKUP(D2097,POA!$A$3:$AU$103,9,FALSE)</f>
        <v>#N/A</v>
      </c>
      <c r="G2097" s="97" t="e">
        <f>+VLOOKUP(D2097,POA!$A$3:$AU$103,3,FALSE)</f>
        <v>#N/A</v>
      </c>
      <c r="H2097" s="94" t="e">
        <f>+VLOOKUP(D2097,POA!$A$3:$AU$103,12,FALSE)</f>
        <v>#N/A</v>
      </c>
      <c r="I2097" s="98" t="e">
        <f>+VLOOKUP(D2097,POA!$A$3:$AU$103,15,FALSE)</f>
        <v>#N/A</v>
      </c>
      <c r="J2097" s="94" t="e">
        <f>+VLOOKUP(D2097,POA!$A$3:$AU$103,14,FALSE)</f>
        <v>#N/A</v>
      </c>
      <c r="K2097" s="44"/>
      <c r="L2097" s="100"/>
      <c r="M2097" s="101"/>
      <c r="N2097" s="79"/>
      <c r="O2097" s="102"/>
    </row>
    <row r="2098" spans="1:15" s="20" customFormat="1" ht="15" customHeight="1">
      <c r="A2098" s="46"/>
      <c r="B2098" s="45"/>
      <c r="C2098" s="47"/>
      <c r="D2098" s="46"/>
      <c r="E2098" s="97" t="e">
        <f>+VLOOKUP(D2098,POA!$A$3:$AU$103,7,FALSE)</f>
        <v>#N/A</v>
      </c>
      <c r="F2098" s="97" t="e">
        <f>+VLOOKUP(D2098,POA!$A$3:$AU$103,9,FALSE)</f>
        <v>#N/A</v>
      </c>
      <c r="G2098" s="97" t="e">
        <f>+VLOOKUP(D2098,POA!$A$3:$AU$103,3,FALSE)</f>
        <v>#N/A</v>
      </c>
      <c r="H2098" s="94" t="e">
        <f>+VLOOKUP(D2098,POA!$A$3:$AU$103,12,FALSE)</f>
        <v>#N/A</v>
      </c>
      <c r="I2098" s="98" t="e">
        <f>+VLOOKUP(D2098,POA!$A$3:$AU$103,15,FALSE)</f>
        <v>#N/A</v>
      </c>
      <c r="J2098" s="94" t="e">
        <f>+VLOOKUP(D2098,POA!$A$3:$AU$103,14,FALSE)</f>
        <v>#N/A</v>
      </c>
      <c r="K2098" s="44"/>
      <c r="L2098" s="100"/>
      <c r="M2098" s="101"/>
      <c r="N2098" s="79"/>
      <c r="O2098" s="102"/>
    </row>
    <row r="2099" spans="1:15" s="20" customFormat="1" ht="15" customHeight="1">
      <c r="A2099" s="46"/>
      <c r="B2099" s="45"/>
      <c r="C2099" s="47"/>
      <c r="D2099" s="46"/>
      <c r="E2099" s="97" t="e">
        <f>+VLOOKUP(D2099,POA!$A$3:$AU$103,7,FALSE)</f>
        <v>#N/A</v>
      </c>
      <c r="F2099" s="97" t="e">
        <f>+VLOOKUP(D2099,POA!$A$3:$AU$103,9,FALSE)</f>
        <v>#N/A</v>
      </c>
      <c r="G2099" s="97" t="e">
        <f>+VLOOKUP(D2099,POA!$A$3:$AU$103,3,FALSE)</f>
        <v>#N/A</v>
      </c>
      <c r="H2099" s="94" t="e">
        <f>+VLOOKUP(D2099,POA!$A$3:$AU$103,12,FALSE)</f>
        <v>#N/A</v>
      </c>
      <c r="I2099" s="98" t="e">
        <f>+VLOOKUP(D2099,POA!$A$3:$AU$103,15,FALSE)</f>
        <v>#N/A</v>
      </c>
      <c r="J2099" s="94" t="e">
        <f>+VLOOKUP(D2099,POA!$A$3:$AU$103,14,FALSE)</f>
        <v>#N/A</v>
      </c>
      <c r="K2099" s="44"/>
      <c r="L2099" s="100"/>
      <c r="M2099" s="101"/>
      <c r="N2099" s="79"/>
      <c r="O2099" s="102"/>
    </row>
    <row r="2100" spans="1:15" s="20" customFormat="1" ht="15" customHeight="1">
      <c r="A2100" s="46"/>
      <c r="B2100" s="45"/>
      <c r="C2100" s="47"/>
      <c r="D2100" s="46"/>
      <c r="E2100" s="97" t="e">
        <f>+VLOOKUP(D2100,POA!$A$3:$AU$103,7,FALSE)</f>
        <v>#N/A</v>
      </c>
      <c r="F2100" s="97" t="e">
        <f>+VLOOKUP(D2100,POA!$A$3:$AU$103,9,FALSE)</f>
        <v>#N/A</v>
      </c>
      <c r="G2100" s="97" t="e">
        <f>+VLOOKUP(D2100,POA!$A$3:$AU$103,3,FALSE)</f>
        <v>#N/A</v>
      </c>
      <c r="H2100" s="94" t="e">
        <f>+VLOOKUP(D2100,POA!$A$3:$AU$103,12,FALSE)</f>
        <v>#N/A</v>
      </c>
      <c r="I2100" s="98" t="e">
        <f>+VLOOKUP(D2100,POA!$A$3:$AU$103,15,FALSE)</f>
        <v>#N/A</v>
      </c>
      <c r="J2100" s="94" t="e">
        <f>+VLOOKUP(D2100,POA!$A$3:$AU$103,14,FALSE)</f>
        <v>#N/A</v>
      </c>
      <c r="K2100" s="44"/>
      <c r="L2100" s="100"/>
      <c r="M2100" s="101"/>
      <c r="N2100" s="79"/>
      <c r="O2100" s="102"/>
    </row>
    <row r="2101" spans="1:15" s="20" customFormat="1" ht="15" customHeight="1">
      <c r="A2101" s="46"/>
      <c r="B2101" s="45"/>
      <c r="C2101" s="47"/>
      <c r="D2101" s="46"/>
      <c r="E2101" s="97" t="e">
        <f>+VLOOKUP(D2101,POA!$A$3:$AU$103,7,FALSE)</f>
        <v>#N/A</v>
      </c>
      <c r="F2101" s="97" t="e">
        <f>+VLOOKUP(D2101,POA!$A$3:$AU$103,9,FALSE)</f>
        <v>#N/A</v>
      </c>
      <c r="G2101" s="97" t="e">
        <f>+VLOOKUP(D2101,POA!$A$3:$AU$103,3,FALSE)</f>
        <v>#N/A</v>
      </c>
      <c r="H2101" s="94" t="e">
        <f>+VLOOKUP(D2101,POA!$A$3:$AU$103,12,FALSE)</f>
        <v>#N/A</v>
      </c>
      <c r="I2101" s="98" t="e">
        <f>+VLOOKUP(D2101,POA!$A$3:$AU$103,15,FALSE)</f>
        <v>#N/A</v>
      </c>
      <c r="J2101" s="94" t="e">
        <f>+VLOOKUP(D2101,POA!$A$3:$AU$103,14,FALSE)</f>
        <v>#N/A</v>
      </c>
      <c r="K2101" s="44"/>
      <c r="L2101" s="100"/>
      <c r="M2101" s="101"/>
      <c r="N2101" s="79"/>
      <c r="O2101" s="102"/>
    </row>
    <row r="2102" spans="1:15" s="20" customFormat="1" ht="15" customHeight="1">
      <c r="A2102" s="46"/>
      <c r="B2102" s="45"/>
      <c r="C2102" s="47"/>
      <c r="D2102" s="46"/>
      <c r="E2102" s="97" t="e">
        <f>+VLOOKUP(D2102,POA!$A$3:$AU$103,7,FALSE)</f>
        <v>#N/A</v>
      </c>
      <c r="F2102" s="97" t="e">
        <f>+VLOOKUP(D2102,POA!$A$3:$AU$103,9,FALSE)</f>
        <v>#N/A</v>
      </c>
      <c r="G2102" s="97" t="e">
        <f>+VLOOKUP(D2102,POA!$A$3:$AU$103,3,FALSE)</f>
        <v>#N/A</v>
      </c>
      <c r="H2102" s="94" t="e">
        <f>+VLOOKUP(D2102,POA!$A$3:$AU$103,12,FALSE)</f>
        <v>#N/A</v>
      </c>
      <c r="I2102" s="98" t="e">
        <f>+VLOOKUP(D2102,POA!$A$3:$AU$103,15,FALSE)</f>
        <v>#N/A</v>
      </c>
      <c r="J2102" s="94" t="e">
        <f>+VLOOKUP(D2102,POA!$A$3:$AU$103,14,FALSE)</f>
        <v>#N/A</v>
      </c>
      <c r="K2102" s="44"/>
      <c r="L2102" s="100"/>
      <c r="M2102" s="101"/>
      <c r="N2102" s="79"/>
      <c r="O2102" s="102"/>
    </row>
    <row r="2103" spans="1:15" s="20" customFormat="1" ht="15" customHeight="1">
      <c r="A2103" s="46"/>
      <c r="B2103" s="45"/>
      <c r="C2103" s="47"/>
      <c r="D2103" s="46"/>
      <c r="E2103" s="97" t="e">
        <f>+VLOOKUP(D2103,POA!$A$3:$AU$103,7,FALSE)</f>
        <v>#N/A</v>
      </c>
      <c r="F2103" s="97" t="e">
        <f>+VLOOKUP(D2103,POA!$A$3:$AU$103,9,FALSE)</f>
        <v>#N/A</v>
      </c>
      <c r="G2103" s="97" t="e">
        <f>+VLOOKUP(D2103,POA!$A$3:$AU$103,3,FALSE)</f>
        <v>#N/A</v>
      </c>
      <c r="H2103" s="94" t="e">
        <f>+VLOOKUP(D2103,POA!$A$3:$AU$103,12,FALSE)</f>
        <v>#N/A</v>
      </c>
      <c r="I2103" s="98" t="e">
        <f>+VLOOKUP(D2103,POA!$A$3:$AU$103,15,FALSE)</f>
        <v>#N/A</v>
      </c>
      <c r="J2103" s="94" t="e">
        <f>+VLOOKUP(D2103,POA!$A$3:$AU$103,14,FALSE)</f>
        <v>#N/A</v>
      </c>
      <c r="K2103" s="44"/>
      <c r="L2103" s="100"/>
      <c r="M2103" s="101"/>
      <c r="N2103" s="79"/>
      <c r="O2103" s="102"/>
    </row>
    <row r="2104" spans="1:15" s="20" customFormat="1" ht="15" customHeight="1">
      <c r="A2104" s="46"/>
      <c r="B2104" s="45"/>
      <c r="C2104" s="47"/>
      <c r="D2104" s="46"/>
      <c r="E2104" s="97" t="e">
        <f>+VLOOKUP(D2104,POA!$A$3:$AU$103,7,FALSE)</f>
        <v>#N/A</v>
      </c>
      <c r="F2104" s="97" t="e">
        <f>+VLOOKUP(D2104,POA!$A$3:$AU$103,9,FALSE)</f>
        <v>#N/A</v>
      </c>
      <c r="G2104" s="97" t="e">
        <f>+VLOOKUP(D2104,POA!$A$3:$AU$103,3,FALSE)</f>
        <v>#N/A</v>
      </c>
      <c r="H2104" s="94" t="e">
        <f>+VLOOKUP(D2104,POA!$A$3:$AU$103,12,FALSE)</f>
        <v>#N/A</v>
      </c>
      <c r="I2104" s="98" t="e">
        <f>+VLOOKUP(D2104,POA!$A$3:$AU$103,15,FALSE)</f>
        <v>#N/A</v>
      </c>
      <c r="J2104" s="94" t="e">
        <f>+VLOOKUP(D2104,POA!$A$3:$AU$103,14,FALSE)</f>
        <v>#N/A</v>
      </c>
      <c r="K2104" s="44"/>
      <c r="L2104" s="100"/>
      <c r="M2104" s="101"/>
      <c r="N2104" s="79"/>
      <c r="O2104" s="102"/>
    </row>
    <row r="2105" spans="1:15" s="20" customFormat="1" ht="15" customHeight="1">
      <c r="A2105" s="46"/>
      <c r="B2105" s="45"/>
      <c r="C2105" s="47"/>
      <c r="D2105" s="46"/>
      <c r="E2105" s="97" t="e">
        <f>+VLOOKUP(D2105,POA!$A$3:$AU$103,7,FALSE)</f>
        <v>#N/A</v>
      </c>
      <c r="F2105" s="97" t="e">
        <f>+VLOOKUP(D2105,POA!$A$3:$AU$103,9,FALSE)</f>
        <v>#N/A</v>
      </c>
      <c r="G2105" s="97" t="e">
        <f>+VLOOKUP(D2105,POA!$A$3:$AU$103,3,FALSE)</f>
        <v>#N/A</v>
      </c>
      <c r="H2105" s="94" t="e">
        <f>+VLOOKUP(D2105,POA!$A$3:$AU$103,12,FALSE)</f>
        <v>#N/A</v>
      </c>
      <c r="I2105" s="98" t="e">
        <f>+VLOOKUP(D2105,POA!$A$3:$AU$103,15,FALSE)</f>
        <v>#N/A</v>
      </c>
      <c r="J2105" s="94" t="e">
        <f>+VLOOKUP(D2105,POA!$A$3:$AU$103,14,FALSE)</f>
        <v>#N/A</v>
      </c>
      <c r="K2105" s="44"/>
      <c r="L2105" s="100"/>
      <c r="M2105" s="101"/>
      <c r="N2105" s="79"/>
      <c r="O2105" s="102"/>
    </row>
    <row r="2106" spans="1:15" s="20" customFormat="1" ht="15" customHeight="1">
      <c r="A2106" s="46"/>
      <c r="B2106" s="45"/>
      <c r="C2106" s="47"/>
      <c r="D2106" s="46"/>
      <c r="E2106" s="97" t="e">
        <f>+VLOOKUP(D2106,POA!$A$3:$AU$103,7,FALSE)</f>
        <v>#N/A</v>
      </c>
      <c r="F2106" s="97" t="e">
        <f>+VLOOKUP(D2106,POA!$A$3:$AU$103,9,FALSE)</f>
        <v>#N/A</v>
      </c>
      <c r="G2106" s="97" t="e">
        <f>+VLOOKUP(D2106,POA!$A$3:$AU$103,3,FALSE)</f>
        <v>#N/A</v>
      </c>
      <c r="H2106" s="94" t="e">
        <f>+VLOOKUP(D2106,POA!$A$3:$AU$103,12,FALSE)</f>
        <v>#N/A</v>
      </c>
      <c r="I2106" s="98" t="e">
        <f>+VLOOKUP(D2106,POA!$A$3:$AU$103,15,FALSE)</f>
        <v>#N/A</v>
      </c>
      <c r="J2106" s="94" t="e">
        <f>+VLOOKUP(D2106,POA!$A$3:$AU$103,14,FALSE)</f>
        <v>#N/A</v>
      </c>
      <c r="K2106" s="44"/>
      <c r="L2106" s="100"/>
      <c r="M2106" s="101"/>
      <c r="N2106" s="79"/>
      <c r="O2106" s="102"/>
    </row>
    <row r="2107" spans="1:15" s="20" customFormat="1" ht="15" customHeight="1">
      <c r="A2107" s="46"/>
      <c r="B2107" s="45"/>
      <c r="C2107" s="47"/>
      <c r="D2107" s="46"/>
      <c r="E2107" s="97" t="e">
        <f>+VLOOKUP(D2107,POA!$A$3:$AU$103,7,FALSE)</f>
        <v>#N/A</v>
      </c>
      <c r="F2107" s="97" t="e">
        <f>+VLOOKUP(D2107,POA!$A$3:$AU$103,9,FALSE)</f>
        <v>#N/A</v>
      </c>
      <c r="G2107" s="97" t="e">
        <f>+VLOOKUP(D2107,POA!$A$3:$AU$103,3,FALSE)</f>
        <v>#N/A</v>
      </c>
      <c r="H2107" s="94" t="e">
        <f>+VLOOKUP(D2107,POA!$A$3:$AU$103,12,FALSE)</f>
        <v>#N/A</v>
      </c>
      <c r="I2107" s="98" t="e">
        <f>+VLOOKUP(D2107,POA!$A$3:$AU$103,15,FALSE)</f>
        <v>#N/A</v>
      </c>
      <c r="J2107" s="94" t="e">
        <f>+VLOOKUP(D2107,POA!$A$3:$AU$103,14,FALSE)</f>
        <v>#N/A</v>
      </c>
      <c r="K2107" s="44"/>
      <c r="L2107" s="100"/>
      <c r="M2107" s="101"/>
      <c r="N2107" s="79"/>
      <c r="O2107" s="102"/>
    </row>
    <row r="2108" spans="1:15" s="20" customFormat="1" ht="15" customHeight="1">
      <c r="A2108" s="46"/>
      <c r="B2108" s="45"/>
      <c r="C2108" s="47"/>
      <c r="D2108" s="46"/>
      <c r="E2108" s="97" t="e">
        <f>+VLOOKUP(D2108,POA!$A$3:$AU$103,7,FALSE)</f>
        <v>#N/A</v>
      </c>
      <c r="F2108" s="97" t="e">
        <f>+VLOOKUP(D2108,POA!$A$3:$AU$103,9,FALSE)</f>
        <v>#N/A</v>
      </c>
      <c r="G2108" s="97" t="e">
        <f>+VLOOKUP(D2108,POA!$A$3:$AU$103,3,FALSE)</f>
        <v>#N/A</v>
      </c>
      <c r="H2108" s="94" t="e">
        <f>+VLOOKUP(D2108,POA!$A$3:$AU$103,12,FALSE)</f>
        <v>#N/A</v>
      </c>
      <c r="I2108" s="98" t="e">
        <f>+VLOOKUP(D2108,POA!$A$3:$AU$103,15,FALSE)</f>
        <v>#N/A</v>
      </c>
      <c r="J2108" s="94" t="e">
        <f>+VLOOKUP(D2108,POA!$A$3:$AU$103,14,FALSE)</f>
        <v>#N/A</v>
      </c>
      <c r="K2108" s="44"/>
      <c r="L2108" s="100"/>
      <c r="M2108" s="101"/>
      <c r="N2108" s="79"/>
      <c r="O2108" s="102"/>
    </row>
    <row r="2109" spans="1:15" s="20" customFormat="1" ht="15" customHeight="1">
      <c r="A2109" s="46"/>
      <c r="B2109" s="45"/>
      <c r="C2109" s="47"/>
      <c r="D2109" s="46"/>
      <c r="E2109" s="97" t="e">
        <f>+VLOOKUP(D2109,POA!$A$3:$AU$103,7,FALSE)</f>
        <v>#N/A</v>
      </c>
      <c r="F2109" s="97" t="e">
        <f>+VLOOKUP(D2109,POA!$A$3:$AU$103,9,FALSE)</f>
        <v>#N/A</v>
      </c>
      <c r="G2109" s="97" t="e">
        <f>+VLOOKUP(D2109,POA!$A$3:$AU$103,3,FALSE)</f>
        <v>#N/A</v>
      </c>
      <c r="H2109" s="94" t="e">
        <f>+VLOOKUP(D2109,POA!$A$3:$AU$103,12,FALSE)</f>
        <v>#N/A</v>
      </c>
      <c r="I2109" s="98" t="e">
        <f>+VLOOKUP(D2109,POA!$A$3:$AU$103,15,FALSE)</f>
        <v>#N/A</v>
      </c>
      <c r="J2109" s="94" t="e">
        <f>+VLOOKUP(D2109,POA!$A$3:$AU$103,14,FALSE)</f>
        <v>#N/A</v>
      </c>
      <c r="K2109" s="44"/>
      <c r="L2109" s="100"/>
      <c r="M2109" s="101"/>
      <c r="N2109" s="79"/>
      <c r="O2109" s="102"/>
    </row>
    <row r="2110" spans="1:15" s="20" customFormat="1" ht="15" customHeight="1">
      <c r="A2110" s="46"/>
      <c r="B2110" s="45"/>
      <c r="C2110" s="47"/>
      <c r="D2110" s="46"/>
      <c r="E2110" s="97" t="e">
        <f>+VLOOKUP(D2110,POA!$A$3:$AU$103,7,FALSE)</f>
        <v>#N/A</v>
      </c>
      <c r="F2110" s="97" t="e">
        <f>+VLOOKUP(D2110,POA!$A$3:$AU$103,9,FALSE)</f>
        <v>#N/A</v>
      </c>
      <c r="G2110" s="97" t="e">
        <f>+VLOOKUP(D2110,POA!$A$3:$AU$103,3,FALSE)</f>
        <v>#N/A</v>
      </c>
      <c r="H2110" s="94" t="e">
        <f>+VLOOKUP(D2110,POA!$A$3:$AU$103,12,FALSE)</f>
        <v>#N/A</v>
      </c>
      <c r="I2110" s="98" t="e">
        <f>+VLOOKUP(D2110,POA!$A$3:$AU$103,15,FALSE)</f>
        <v>#N/A</v>
      </c>
      <c r="J2110" s="94" t="e">
        <f>+VLOOKUP(D2110,POA!$A$3:$AU$103,14,FALSE)</f>
        <v>#N/A</v>
      </c>
      <c r="K2110" s="44"/>
      <c r="L2110" s="100"/>
      <c r="M2110" s="101"/>
      <c r="N2110" s="79"/>
      <c r="O2110" s="102"/>
    </row>
    <row r="2111" spans="1:15" s="20" customFormat="1" ht="15" customHeight="1">
      <c r="A2111" s="46"/>
      <c r="B2111" s="45"/>
      <c r="C2111" s="47"/>
      <c r="D2111" s="46"/>
      <c r="E2111" s="97" t="e">
        <f>+VLOOKUP(D2111,POA!$A$3:$AU$103,7,FALSE)</f>
        <v>#N/A</v>
      </c>
      <c r="F2111" s="97" t="e">
        <f>+VLOOKUP(D2111,POA!$A$3:$AU$103,9,FALSE)</f>
        <v>#N/A</v>
      </c>
      <c r="G2111" s="97" t="e">
        <f>+VLOOKUP(D2111,POA!$A$3:$AU$103,3,FALSE)</f>
        <v>#N/A</v>
      </c>
      <c r="H2111" s="94" t="e">
        <f>+VLOOKUP(D2111,POA!$A$3:$AU$103,12,FALSE)</f>
        <v>#N/A</v>
      </c>
      <c r="I2111" s="98" t="e">
        <f>+VLOOKUP(D2111,POA!$A$3:$AU$103,15,FALSE)</f>
        <v>#N/A</v>
      </c>
      <c r="J2111" s="94" t="e">
        <f>+VLOOKUP(D2111,POA!$A$3:$AU$103,14,FALSE)</f>
        <v>#N/A</v>
      </c>
      <c r="K2111" s="44"/>
      <c r="L2111" s="100"/>
      <c r="M2111" s="101"/>
      <c r="N2111" s="79"/>
      <c r="O2111" s="102"/>
    </row>
    <row r="2112" spans="1:15" s="20" customFormat="1" ht="15" customHeight="1">
      <c r="A2112" s="46"/>
      <c r="B2112" s="45"/>
      <c r="C2112" s="47"/>
      <c r="D2112" s="46"/>
      <c r="E2112" s="97" t="e">
        <f>+VLOOKUP(D2112,POA!$A$3:$AU$103,7,FALSE)</f>
        <v>#N/A</v>
      </c>
      <c r="F2112" s="97" t="e">
        <f>+VLOOKUP(D2112,POA!$A$3:$AU$103,9,FALSE)</f>
        <v>#N/A</v>
      </c>
      <c r="G2112" s="97" t="e">
        <f>+VLOOKUP(D2112,POA!$A$3:$AU$103,3,FALSE)</f>
        <v>#N/A</v>
      </c>
      <c r="H2112" s="94" t="e">
        <f>+VLOOKUP(D2112,POA!$A$3:$AU$103,12,FALSE)</f>
        <v>#N/A</v>
      </c>
      <c r="I2112" s="98" t="e">
        <f>+VLOOKUP(D2112,POA!$A$3:$AU$103,15,FALSE)</f>
        <v>#N/A</v>
      </c>
      <c r="J2112" s="94" t="e">
        <f>+VLOOKUP(D2112,POA!$A$3:$AU$103,14,FALSE)</f>
        <v>#N/A</v>
      </c>
      <c r="K2112" s="44"/>
      <c r="L2112" s="100"/>
      <c r="M2112" s="101"/>
      <c r="N2112" s="79"/>
      <c r="O2112" s="102"/>
    </row>
    <row r="2113" spans="1:15" s="20" customFormat="1" ht="15" customHeight="1">
      <c r="A2113" s="46"/>
      <c r="B2113" s="45"/>
      <c r="C2113" s="47"/>
      <c r="D2113" s="46"/>
      <c r="E2113" s="97" t="e">
        <f>+VLOOKUP(D2113,POA!$A$3:$AU$103,7,FALSE)</f>
        <v>#N/A</v>
      </c>
      <c r="F2113" s="97" t="e">
        <f>+VLOOKUP(D2113,POA!$A$3:$AU$103,9,FALSE)</f>
        <v>#N/A</v>
      </c>
      <c r="G2113" s="97" t="e">
        <f>+VLOOKUP(D2113,POA!$A$3:$AU$103,3,FALSE)</f>
        <v>#N/A</v>
      </c>
      <c r="H2113" s="94" t="e">
        <f>+VLOOKUP(D2113,POA!$A$3:$AU$103,12,FALSE)</f>
        <v>#N/A</v>
      </c>
      <c r="I2113" s="98" t="e">
        <f>+VLOOKUP(D2113,POA!$A$3:$AU$103,15,FALSE)</f>
        <v>#N/A</v>
      </c>
      <c r="J2113" s="94" t="e">
        <f>+VLOOKUP(D2113,POA!$A$3:$AU$103,14,FALSE)</f>
        <v>#N/A</v>
      </c>
      <c r="K2113" s="44"/>
      <c r="L2113" s="100"/>
      <c r="M2113" s="101"/>
      <c r="N2113" s="79"/>
      <c r="O2113" s="102"/>
    </row>
    <row r="2114" spans="1:15" s="20" customFormat="1" ht="15" customHeight="1">
      <c r="A2114" s="46"/>
      <c r="B2114" s="45"/>
      <c r="C2114" s="47"/>
      <c r="D2114" s="46"/>
      <c r="E2114" s="97" t="e">
        <f>+VLOOKUP(D2114,POA!$A$3:$AU$103,7,FALSE)</f>
        <v>#N/A</v>
      </c>
      <c r="F2114" s="97" t="e">
        <f>+VLOOKUP(D2114,POA!$A$3:$AU$103,9,FALSE)</f>
        <v>#N/A</v>
      </c>
      <c r="G2114" s="97" t="e">
        <f>+VLOOKUP(D2114,POA!$A$3:$AU$103,3,FALSE)</f>
        <v>#N/A</v>
      </c>
      <c r="H2114" s="94" t="e">
        <f>+VLOOKUP(D2114,POA!$A$3:$AU$103,12,FALSE)</f>
        <v>#N/A</v>
      </c>
      <c r="I2114" s="98" t="e">
        <f>+VLOOKUP(D2114,POA!$A$3:$AU$103,15,FALSE)</f>
        <v>#N/A</v>
      </c>
      <c r="J2114" s="94" t="e">
        <f>+VLOOKUP(D2114,POA!$A$3:$AU$103,14,FALSE)</f>
        <v>#N/A</v>
      </c>
      <c r="K2114" s="44"/>
      <c r="L2114" s="100"/>
      <c r="M2114" s="101"/>
      <c r="N2114" s="79"/>
      <c r="O2114" s="102"/>
    </row>
    <row r="2115" spans="1:15" s="20" customFormat="1" ht="15" customHeight="1">
      <c r="A2115" s="46"/>
      <c r="B2115" s="45"/>
      <c r="C2115" s="47"/>
      <c r="D2115" s="46"/>
      <c r="E2115" s="97" t="e">
        <f>+VLOOKUP(D2115,POA!$A$3:$AU$103,7,FALSE)</f>
        <v>#N/A</v>
      </c>
      <c r="F2115" s="97" t="e">
        <f>+VLOOKUP(D2115,POA!$A$3:$AU$103,9,FALSE)</f>
        <v>#N/A</v>
      </c>
      <c r="G2115" s="97" t="e">
        <f>+VLOOKUP(D2115,POA!$A$3:$AU$103,3,FALSE)</f>
        <v>#N/A</v>
      </c>
      <c r="H2115" s="94" t="e">
        <f>+VLOOKUP(D2115,POA!$A$3:$AU$103,12,FALSE)</f>
        <v>#N/A</v>
      </c>
      <c r="I2115" s="98" t="e">
        <f>+VLOOKUP(D2115,POA!$A$3:$AU$103,15,FALSE)</f>
        <v>#N/A</v>
      </c>
      <c r="J2115" s="94" t="e">
        <f>+VLOOKUP(D2115,POA!$A$3:$AU$103,14,FALSE)</f>
        <v>#N/A</v>
      </c>
      <c r="K2115" s="44"/>
      <c r="L2115" s="100"/>
      <c r="M2115" s="101"/>
      <c r="N2115" s="79"/>
      <c r="O2115" s="102"/>
    </row>
    <row r="2116" spans="1:15" s="20" customFormat="1" ht="15" customHeight="1">
      <c r="A2116" s="46"/>
      <c r="B2116" s="45"/>
      <c r="C2116" s="47"/>
      <c r="D2116" s="46"/>
      <c r="E2116" s="97" t="e">
        <f>+VLOOKUP(D2116,POA!$A$3:$AU$103,7,FALSE)</f>
        <v>#N/A</v>
      </c>
      <c r="F2116" s="97" t="e">
        <f>+VLOOKUP(D2116,POA!$A$3:$AU$103,9,FALSE)</f>
        <v>#N/A</v>
      </c>
      <c r="G2116" s="97" t="e">
        <f>+VLOOKUP(D2116,POA!$A$3:$AU$103,3,FALSE)</f>
        <v>#N/A</v>
      </c>
      <c r="H2116" s="94" t="e">
        <f>+VLOOKUP(D2116,POA!$A$3:$AU$103,12,FALSE)</f>
        <v>#N/A</v>
      </c>
      <c r="I2116" s="98" t="e">
        <f>+VLOOKUP(D2116,POA!$A$3:$AU$103,15,FALSE)</f>
        <v>#N/A</v>
      </c>
      <c r="J2116" s="94" t="e">
        <f>+VLOOKUP(D2116,POA!$A$3:$AU$103,14,FALSE)</f>
        <v>#N/A</v>
      </c>
      <c r="K2116" s="44"/>
      <c r="L2116" s="100"/>
      <c r="M2116" s="101"/>
      <c r="N2116" s="79"/>
      <c r="O2116" s="102"/>
    </row>
    <row r="2117" spans="1:15" s="20" customFormat="1" ht="15" customHeight="1">
      <c r="A2117" s="46"/>
      <c r="B2117" s="45"/>
      <c r="C2117" s="47"/>
      <c r="D2117" s="46"/>
      <c r="E2117" s="97" t="e">
        <f>+VLOOKUP(D2117,POA!$A$3:$AU$103,7,FALSE)</f>
        <v>#N/A</v>
      </c>
      <c r="F2117" s="97" t="e">
        <f>+VLOOKUP(D2117,POA!$A$3:$AU$103,9,FALSE)</f>
        <v>#N/A</v>
      </c>
      <c r="G2117" s="97" t="e">
        <f>+VLOOKUP(D2117,POA!$A$3:$AU$103,3,FALSE)</f>
        <v>#N/A</v>
      </c>
      <c r="H2117" s="94" t="e">
        <f>+VLOOKUP(D2117,POA!$A$3:$AU$103,12,FALSE)</f>
        <v>#N/A</v>
      </c>
      <c r="I2117" s="98" t="e">
        <f>+VLOOKUP(D2117,POA!$A$3:$AU$103,15,FALSE)</f>
        <v>#N/A</v>
      </c>
      <c r="J2117" s="94" t="e">
        <f>+VLOOKUP(D2117,POA!$A$3:$AU$103,14,FALSE)</f>
        <v>#N/A</v>
      </c>
      <c r="K2117" s="44"/>
      <c r="L2117" s="100"/>
      <c r="M2117" s="101"/>
      <c r="N2117" s="79"/>
      <c r="O2117" s="102"/>
    </row>
    <row r="2118" spans="1:15" s="20" customFormat="1" ht="15" customHeight="1">
      <c r="A2118" s="46"/>
      <c r="B2118" s="45"/>
      <c r="C2118" s="47"/>
      <c r="D2118" s="46"/>
      <c r="E2118" s="97" t="e">
        <f>+VLOOKUP(D2118,POA!$A$3:$AU$103,7,FALSE)</f>
        <v>#N/A</v>
      </c>
      <c r="F2118" s="97" t="e">
        <f>+VLOOKUP(D2118,POA!$A$3:$AU$103,9,FALSE)</f>
        <v>#N/A</v>
      </c>
      <c r="G2118" s="97" t="e">
        <f>+VLOOKUP(D2118,POA!$A$3:$AU$103,3,FALSE)</f>
        <v>#N/A</v>
      </c>
      <c r="H2118" s="94" t="e">
        <f>+VLOOKUP(D2118,POA!$A$3:$AU$103,12,FALSE)</f>
        <v>#N/A</v>
      </c>
      <c r="I2118" s="98" t="e">
        <f>+VLOOKUP(D2118,POA!$A$3:$AU$103,15,FALSE)</f>
        <v>#N/A</v>
      </c>
      <c r="J2118" s="94" t="e">
        <f>+VLOOKUP(D2118,POA!$A$3:$AU$103,14,FALSE)</f>
        <v>#N/A</v>
      </c>
      <c r="K2118" s="44"/>
      <c r="L2118" s="100"/>
      <c r="M2118" s="101"/>
      <c r="N2118" s="79"/>
      <c r="O2118" s="102"/>
    </row>
    <row r="2119" spans="1:15" s="20" customFormat="1" ht="15" customHeight="1">
      <c r="A2119" s="46"/>
      <c r="B2119" s="45"/>
      <c r="C2119" s="47"/>
      <c r="D2119" s="46"/>
      <c r="E2119" s="97" t="e">
        <f>+VLOOKUP(D2119,POA!$A$3:$AU$103,7,FALSE)</f>
        <v>#N/A</v>
      </c>
      <c r="F2119" s="97" t="e">
        <f>+VLOOKUP(D2119,POA!$A$3:$AU$103,9,FALSE)</f>
        <v>#N/A</v>
      </c>
      <c r="G2119" s="97" t="e">
        <f>+VLOOKUP(D2119,POA!$A$3:$AU$103,3,FALSE)</f>
        <v>#N/A</v>
      </c>
      <c r="H2119" s="94" t="e">
        <f>+VLOOKUP(D2119,POA!$A$3:$AU$103,12,FALSE)</f>
        <v>#N/A</v>
      </c>
      <c r="I2119" s="98" t="e">
        <f>+VLOOKUP(D2119,POA!$A$3:$AU$103,15,FALSE)</f>
        <v>#N/A</v>
      </c>
      <c r="J2119" s="94" t="e">
        <f>+VLOOKUP(D2119,POA!$A$3:$AU$103,14,FALSE)</f>
        <v>#N/A</v>
      </c>
      <c r="K2119" s="44"/>
      <c r="L2119" s="100"/>
      <c r="M2119" s="101"/>
      <c r="N2119" s="79"/>
      <c r="O2119" s="102"/>
    </row>
    <row r="2120" spans="1:15" s="20" customFormat="1" ht="15" customHeight="1">
      <c r="A2120" s="46"/>
      <c r="B2120" s="45"/>
      <c r="C2120" s="47"/>
      <c r="D2120" s="46"/>
      <c r="E2120" s="97" t="e">
        <f>+VLOOKUP(D2120,POA!$A$3:$AU$103,7,FALSE)</f>
        <v>#N/A</v>
      </c>
      <c r="F2120" s="97" t="e">
        <f>+VLOOKUP(D2120,POA!$A$3:$AU$103,9,FALSE)</f>
        <v>#N/A</v>
      </c>
      <c r="G2120" s="97" t="e">
        <f>+VLOOKUP(D2120,POA!$A$3:$AU$103,3,FALSE)</f>
        <v>#N/A</v>
      </c>
      <c r="H2120" s="94" t="e">
        <f>+VLOOKUP(D2120,POA!$A$3:$AU$103,12,FALSE)</f>
        <v>#N/A</v>
      </c>
      <c r="I2120" s="98" t="e">
        <f>+VLOOKUP(D2120,POA!$A$3:$AU$103,15,FALSE)</f>
        <v>#N/A</v>
      </c>
      <c r="J2120" s="94" t="e">
        <f>+VLOOKUP(D2120,POA!$A$3:$AU$103,14,FALSE)</f>
        <v>#N/A</v>
      </c>
      <c r="K2120" s="44"/>
      <c r="L2120" s="100"/>
      <c r="M2120" s="101"/>
      <c r="N2120" s="79"/>
      <c r="O2120" s="102"/>
    </row>
    <row r="2121" spans="1:15" s="20" customFormat="1" ht="15" customHeight="1">
      <c r="A2121" s="46"/>
      <c r="B2121" s="45"/>
      <c r="C2121" s="47"/>
      <c r="D2121" s="46"/>
      <c r="E2121" s="97" t="e">
        <f>+VLOOKUP(D2121,POA!$A$3:$AU$103,7,FALSE)</f>
        <v>#N/A</v>
      </c>
      <c r="F2121" s="97" t="e">
        <f>+VLOOKUP(D2121,POA!$A$3:$AU$103,9,FALSE)</f>
        <v>#N/A</v>
      </c>
      <c r="G2121" s="97" t="e">
        <f>+VLOOKUP(D2121,POA!$A$3:$AU$103,3,FALSE)</f>
        <v>#N/A</v>
      </c>
      <c r="H2121" s="94" t="e">
        <f>+VLOOKUP(D2121,POA!$A$3:$AU$103,12,FALSE)</f>
        <v>#N/A</v>
      </c>
      <c r="I2121" s="98" t="e">
        <f>+VLOOKUP(D2121,POA!$A$3:$AU$103,15,FALSE)</f>
        <v>#N/A</v>
      </c>
      <c r="J2121" s="94" t="e">
        <f>+VLOOKUP(D2121,POA!$A$3:$AU$103,14,FALSE)</f>
        <v>#N/A</v>
      </c>
      <c r="K2121" s="44"/>
      <c r="L2121" s="100"/>
      <c r="M2121" s="101"/>
      <c r="N2121" s="79"/>
      <c r="O2121" s="102"/>
    </row>
    <row r="2122" spans="1:15" s="20" customFormat="1" ht="15" customHeight="1">
      <c r="A2122" s="46"/>
      <c r="B2122" s="45"/>
      <c r="C2122" s="47"/>
      <c r="D2122" s="46"/>
      <c r="E2122" s="97" t="e">
        <f>+VLOOKUP(D2122,POA!$A$3:$AU$103,7,FALSE)</f>
        <v>#N/A</v>
      </c>
      <c r="F2122" s="97" t="e">
        <f>+VLOOKUP(D2122,POA!$A$3:$AU$103,9,FALSE)</f>
        <v>#N/A</v>
      </c>
      <c r="G2122" s="97" t="e">
        <f>+VLOOKUP(D2122,POA!$A$3:$AU$103,3,FALSE)</f>
        <v>#N/A</v>
      </c>
      <c r="H2122" s="94" t="e">
        <f>+VLOOKUP(D2122,POA!$A$3:$AU$103,12,FALSE)</f>
        <v>#N/A</v>
      </c>
      <c r="I2122" s="98" t="e">
        <f>+VLOOKUP(D2122,POA!$A$3:$AU$103,15,FALSE)</f>
        <v>#N/A</v>
      </c>
      <c r="J2122" s="94" t="e">
        <f>+VLOOKUP(D2122,POA!$A$3:$AU$103,14,FALSE)</f>
        <v>#N/A</v>
      </c>
      <c r="K2122" s="44"/>
      <c r="L2122" s="100"/>
      <c r="M2122" s="101"/>
      <c r="N2122" s="79"/>
      <c r="O2122" s="102"/>
    </row>
    <row r="2123" spans="1:15" s="20" customFormat="1" ht="15" customHeight="1">
      <c r="A2123" s="46"/>
      <c r="B2123" s="45"/>
      <c r="C2123" s="47"/>
      <c r="D2123" s="46"/>
      <c r="E2123" s="97" t="e">
        <f>+VLOOKUP(D2123,POA!$A$3:$AU$103,7,FALSE)</f>
        <v>#N/A</v>
      </c>
      <c r="F2123" s="97" t="e">
        <f>+VLOOKUP(D2123,POA!$A$3:$AU$103,9,FALSE)</f>
        <v>#N/A</v>
      </c>
      <c r="G2123" s="97" t="e">
        <f>+VLOOKUP(D2123,POA!$A$3:$AU$103,3,FALSE)</f>
        <v>#N/A</v>
      </c>
      <c r="H2123" s="94" t="e">
        <f>+VLOOKUP(D2123,POA!$A$3:$AU$103,12,FALSE)</f>
        <v>#N/A</v>
      </c>
      <c r="I2123" s="98" t="e">
        <f>+VLOOKUP(D2123,POA!$A$3:$AU$103,15,FALSE)</f>
        <v>#N/A</v>
      </c>
      <c r="J2123" s="94" t="e">
        <f>+VLOOKUP(D2123,POA!$A$3:$AU$103,14,FALSE)</f>
        <v>#N/A</v>
      </c>
      <c r="K2123" s="44"/>
      <c r="L2123" s="100"/>
      <c r="M2123" s="101"/>
      <c r="N2123" s="79"/>
      <c r="O2123" s="102"/>
    </row>
    <row r="2124" spans="1:15" s="20" customFormat="1" ht="15" customHeight="1">
      <c r="A2124" s="46"/>
      <c r="B2124" s="45"/>
      <c r="C2124" s="47"/>
      <c r="D2124" s="46"/>
      <c r="E2124" s="97" t="e">
        <f>+VLOOKUP(D2124,POA!$A$3:$AU$103,7,FALSE)</f>
        <v>#N/A</v>
      </c>
      <c r="F2124" s="97" t="e">
        <f>+VLOOKUP(D2124,POA!$A$3:$AU$103,9,FALSE)</f>
        <v>#N/A</v>
      </c>
      <c r="G2124" s="97" t="e">
        <f>+VLOOKUP(D2124,POA!$A$3:$AU$103,3,FALSE)</f>
        <v>#N/A</v>
      </c>
      <c r="H2124" s="94" t="e">
        <f>+VLOOKUP(D2124,POA!$A$3:$AU$103,12,FALSE)</f>
        <v>#N/A</v>
      </c>
      <c r="I2124" s="98" t="e">
        <f>+VLOOKUP(D2124,POA!$A$3:$AU$103,15,FALSE)</f>
        <v>#N/A</v>
      </c>
      <c r="J2124" s="94" t="e">
        <f>+VLOOKUP(D2124,POA!$A$3:$AU$103,14,FALSE)</f>
        <v>#N/A</v>
      </c>
      <c r="K2124" s="44"/>
      <c r="L2124" s="100"/>
      <c r="M2124" s="101"/>
      <c r="N2124" s="79"/>
      <c r="O2124" s="102"/>
    </row>
    <row r="2125" spans="1:15" s="20" customFormat="1" ht="15" customHeight="1">
      <c r="A2125" s="46"/>
      <c r="B2125" s="45"/>
      <c r="C2125" s="47"/>
      <c r="D2125" s="46"/>
      <c r="E2125" s="97" t="e">
        <f>+VLOOKUP(D2125,POA!$A$3:$AU$103,7,FALSE)</f>
        <v>#N/A</v>
      </c>
      <c r="F2125" s="97" t="e">
        <f>+VLOOKUP(D2125,POA!$A$3:$AU$103,9,FALSE)</f>
        <v>#N/A</v>
      </c>
      <c r="G2125" s="97" t="e">
        <f>+VLOOKUP(D2125,POA!$A$3:$AU$103,3,FALSE)</f>
        <v>#N/A</v>
      </c>
      <c r="H2125" s="94" t="e">
        <f>+VLOOKUP(D2125,POA!$A$3:$AU$103,12,FALSE)</f>
        <v>#N/A</v>
      </c>
      <c r="I2125" s="98" t="e">
        <f>+VLOOKUP(D2125,POA!$A$3:$AU$103,15,FALSE)</f>
        <v>#N/A</v>
      </c>
      <c r="J2125" s="94" t="e">
        <f>+VLOOKUP(D2125,POA!$A$3:$AU$103,14,FALSE)</f>
        <v>#N/A</v>
      </c>
      <c r="K2125" s="44"/>
      <c r="L2125" s="100"/>
      <c r="M2125" s="101"/>
      <c r="N2125" s="79"/>
      <c r="O2125" s="102"/>
    </row>
    <row r="2126" spans="1:15" s="20" customFormat="1" ht="15" customHeight="1">
      <c r="A2126" s="46"/>
      <c r="B2126" s="45"/>
      <c r="C2126" s="47"/>
      <c r="D2126" s="46"/>
      <c r="E2126" s="97" t="e">
        <f>+VLOOKUP(D2126,POA!$A$3:$AU$103,7,FALSE)</f>
        <v>#N/A</v>
      </c>
      <c r="F2126" s="97" t="e">
        <f>+VLOOKUP(D2126,POA!$A$3:$AU$103,9,FALSE)</f>
        <v>#N/A</v>
      </c>
      <c r="G2126" s="97" t="e">
        <f>+VLOOKUP(D2126,POA!$A$3:$AU$103,3,FALSE)</f>
        <v>#N/A</v>
      </c>
      <c r="H2126" s="94" t="e">
        <f>+VLOOKUP(D2126,POA!$A$3:$AU$103,12,FALSE)</f>
        <v>#N/A</v>
      </c>
      <c r="I2126" s="98" t="e">
        <f>+VLOOKUP(D2126,POA!$A$3:$AU$103,15,FALSE)</f>
        <v>#N/A</v>
      </c>
      <c r="J2126" s="94" t="e">
        <f>+VLOOKUP(D2126,POA!$A$3:$AU$103,14,FALSE)</f>
        <v>#N/A</v>
      </c>
      <c r="K2126" s="44"/>
      <c r="L2126" s="100"/>
      <c r="M2126" s="101"/>
      <c r="N2126" s="79"/>
      <c r="O2126" s="102"/>
    </row>
    <row r="2127" spans="1:15" s="20" customFormat="1" ht="15" customHeight="1">
      <c r="A2127" s="46"/>
      <c r="B2127" s="45"/>
      <c r="C2127" s="47"/>
      <c r="D2127" s="46"/>
      <c r="E2127" s="97" t="e">
        <f>+VLOOKUP(D2127,POA!$A$3:$AU$103,7,FALSE)</f>
        <v>#N/A</v>
      </c>
      <c r="F2127" s="97" t="e">
        <f>+VLOOKUP(D2127,POA!$A$3:$AU$103,9,FALSE)</f>
        <v>#N/A</v>
      </c>
      <c r="G2127" s="97" t="e">
        <f>+VLOOKUP(D2127,POA!$A$3:$AU$103,3,FALSE)</f>
        <v>#N/A</v>
      </c>
      <c r="H2127" s="94" t="e">
        <f>+VLOOKUP(D2127,POA!$A$3:$AU$103,12,FALSE)</f>
        <v>#N/A</v>
      </c>
      <c r="I2127" s="98" t="e">
        <f>+VLOOKUP(D2127,POA!$A$3:$AU$103,15,FALSE)</f>
        <v>#N/A</v>
      </c>
      <c r="J2127" s="94" t="e">
        <f>+VLOOKUP(D2127,POA!$A$3:$AU$103,14,FALSE)</f>
        <v>#N/A</v>
      </c>
      <c r="K2127" s="44"/>
      <c r="L2127" s="100"/>
      <c r="M2127" s="101"/>
      <c r="N2127" s="79"/>
      <c r="O2127" s="102"/>
    </row>
    <row r="2128" spans="1:15" s="20" customFormat="1" ht="15" customHeight="1">
      <c r="A2128" s="46"/>
      <c r="B2128" s="45"/>
      <c r="C2128" s="47"/>
      <c r="D2128" s="46"/>
      <c r="E2128" s="97" t="e">
        <f>+VLOOKUP(D2128,POA!$A$3:$AU$103,7,FALSE)</f>
        <v>#N/A</v>
      </c>
      <c r="F2128" s="97" t="e">
        <f>+VLOOKUP(D2128,POA!$A$3:$AU$103,9,FALSE)</f>
        <v>#N/A</v>
      </c>
      <c r="G2128" s="97" t="e">
        <f>+VLOOKUP(D2128,POA!$A$3:$AU$103,3,FALSE)</f>
        <v>#N/A</v>
      </c>
      <c r="H2128" s="94" t="e">
        <f>+VLOOKUP(D2128,POA!$A$3:$AU$103,12,FALSE)</f>
        <v>#N/A</v>
      </c>
      <c r="I2128" s="98" t="e">
        <f>+VLOOKUP(D2128,POA!$A$3:$AU$103,15,FALSE)</f>
        <v>#N/A</v>
      </c>
      <c r="J2128" s="94" t="e">
        <f>+VLOOKUP(D2128,POA!$A$3:$AU$103,14,FALSE)</f>
        <v>#N/A</v>
      </c>
      <c r="K2128" s="44"/>
      <c r="L2128" s="100"/>
      <c r="M2128" s="101"/>
      <c r="N2128" s="79"/>
      <c r="O2128" s="102"/>
    </row>
    <row r="2129" spans="1:15" s="20" customFormat="1" ht="15" customHeight="1">
      <c r="A2129" s="46"/>
      <c r="B2129" s="45"/>
      <c r="C2129" s="47"/>
      <c r="D2129" s="46"/>
      <c r="E2129" s="97" t="e">
        <f>+VLOOKUP(D2129,POA!$A$3:$AU$103,7,FALSE)</f>
        <v>#N/A</v>
      </c>
      <c r="F2129" s="97" t="e">
        <f>+VLOOKUP(D2129,POA!$A$3:$AU$103,9,FALSE)</f>
        <v>#N/A</v>
      </c>
      <c r="G2129" s="97" t="e">
        <f>+VLOOKUP(D2129,POA!$A$3:$AU$103,3,FALSE)</f>
        <v>#N/A</v>
      </c>
      <c r="H2129" s="94" t="e">
        <f>+VLOOKUP(D2129,POA!$A$3:$AU$103,12,FALSE)</f>
        <v>#N/A</v>
      </c>
      <c r="I2129" s="98" t="e">
        <f>+VLOOKUP(D2129,POA!$A$3:$AU$103,15,FALSE)</f>
        <v>#N/A</v>
      </c>
      <c r="J2129" s="94" t="e">
        <f>+VLOOKUP(D2129,POA!$A$3:$AU$103,14,FALSE)</f>
        <v>#N/A</v>
      </c>
      <c r="K2129" s="44"/>
      <c r="L2129" s="100"/>
      <c r="M2129" s="101"/>
      <c r="N2129" s="79"/>
      <c r="O2129" s="102"/>
    </row>
    <row r="2130" spans="1:15" s="20" customFormat="1" ht="15" customHeight="1">
      <c r="A2130" s="46"/>
      <c r="B2130" s="45"/>
      <c r="C2130" s="47"/>
      <c r="D2130" s="46"/>
      <c r="E2130" s="97" t="e">
        <f>+VLOOKUP(D2130,POA!$A$3:$AU$103,7,FALSE)</f>
        <v>#N/A</v>
      </c>
      <c r="F2130" s="97" t="e">
        <f>+VLOOKUP(D2130,POA!$A$3:$AU$103,9,FALSE)</f>
        <v>#N/A</v>
      </c>
      <c r="G2130" s="97" t="e">
        <f>+VLOOKUP(D2130,POA!$A$3:$AU$103,3,FALSE)</f>
        <v>#N/A</v>
      </c>
      <c r="H2130" s="94" t="e">
        <f>+VLOOKUP(D2130,POA!$A$3:$AU$103,12,FALSE)</f>
        <v>#N/A</v>
      </c>
      <c r="I2130" s="98" t="e">
        <f>+VLOOKUP(D2130,POA!$A$3:$AU$103,15,FALSE)</f>
        <v>#N/A</v>
      </c>
      <c r="J2130" s="94" t="e">
        <f>+VLOOKUP(D2130,POA!$A$3:$AU$103,14,FALSE)</f>
        <v>#N/A</v>
      </c>
      <c r="K2130" s="44"/>
      <c r="L2130" s="100"/>
      <c r="M2130" s="101"/>
      <c r="N2130" s="79"/>
      <c r="O2130" s="102"/>
    </row>
    <row r="2131" spans="1:15" s="20" customFormat="1" ht="15" customHeight="1">
      <c r="A2131" s="46"/>
      <c r="B2131" s="45"/>
      <c r="C2131" s="47"/>
      <c r="D2131" s="46"/>
      <c r="E2131" s="97" t="e">
        <f>+VLOOKUP(D2131,POA!$A$3:$AU$103,7,FALSE)</f>
        <v>#N/A</v>
      </c>
      <c r="F2131" s="97" t="e">
        <f>+VLOOKUP(D2131,POA!$A$3:$AU$103,9,FALSE)</f>
        <v>#N/A</v>
      </c>
      <c r="G2131" s="97" t="e">
        <f>+VLOOKUP(D2131,POA!$A$3:$AU$103,3,FALSE)</f>
        <v>#N/A</v>
      </c>
      <c r="H2131" s="94" t="e">
        <f>+VLOOKUP(D2131,POA!$A$3:$AU$103,12,FALSE)</f>
        <v>#N/A</v>
      </c>
      <c r="I2131" s="98" t="e">
        <f>+VLOOKUP(D2131,POA!$A$3:$AU$103,15,FALSE)</f>
        <v>#N/A</v>
      </c>
      <c r="J2131" s="94" t="e">
        <f>+VLOOKUP(D2131,POA!$A$3:$AU$103,14,FALSE)</f>
        <v>#N/A</v>
      </c>
      <c r="K2131" s="44"/>
      <c r="L2131" s="100"/>
      <c r="M2131" s="101"/>
      <c r="N2131" s="79"/>
      <c r="O2131" s="102"/>
    </row>
    <row r="2132" spans="1:15" s="20" customFormat="1" ht="15" customHeight="1">
      <c r="A2132" s="46"/>
      <c r="B2132" s="45"/>
      <c r="C2132" s="47"/>
      <c r="D2132" s="46"/>
      <c r="E2132" s="97" t="e">
        <f>+VLOOKUP(D2132,POA!$A$3:$AU$103,7,FALSE)</f>
        <v>#N/A</v>
      </c>
      <c r="F2132" s="97" t="e">
        <f>+VLOOKUP(D2132,POA!$A$3:$AU$103,9,FALSE)</f>
        <v>#N/A</v>
      </c>
      <c r="G2132" s="97" t="e">
        <f>+VLOOKUP(D2132,POA!$A$3:$AU$103,3,FALSE)</f>
        <v>#N/A</v>
      </c>
      <c r="H2132" s="94" t="e">
        <f>+VLOOKUP(D2132,POA!$A$3:$AU$103,12,FALSE)</f>
        <v>#N/A</v>
      </c>
      <c r="I2132" s="98" t="e">
        <f>+VLOOKUP(D2132,POA!$A$3:$AU$103,15,FALSE)</f>
        <v>#N/A</v>
      </c>
      <c r="J2132" s="94" t="e">
        <f>+VLOOKUP(D2132,POA!$A$3:$AU$103,14,FALSE)</f>
        <v>#N/A</v>
      </c>
      <c r="K2132" s="44"/>
      <c r="L2132" s="100"/>
      <c r="M2132" s="101"/>
      <c r="N2132" s="79"/>
      <c r="O2132" s="102"/>
    </row>
    <row r="2133" spans="1:15" s="20" customFormat="1" ht="15" customHeight="1">
      <c r="A2133" s="46"/>
      <c r="B2133" s="45"/>
      <c r="C2133" s="47"/>
      <c r="D2133" s="46"/>
      <c r="E2133" s="97" t="e">
        <f>+VLOOKUP(D2133,POA!$A$3:$AU$103,7,FALSE)</f>
        <v>#N/A</v>
      </c>
      <c r="F2133" s="97" t="e">
        <f>+VLOOKUP(D2133,POA!$A$3:$AU$103,9,FALSE)</f>
        <v>#N/A</v>
      </c>
      <c r="G2133" s="97" t="e">
        <f>+VLOOKUP(D2133,POA!$A$3:$AU$103,3,FALSE)</f>
        <v>#N/A</v>
      </c>
      <c r="H2133" s="94" t="e">
        <f>+VLOOKUP(D2133,POA!$A$3:$AU$103,12,FALSE)</f>
        <v>#N/A</v>
      </c>
      <c r="I2133" s="98" t="e">
        <f>+VLOOKUP(D2133,POA!$A$3:$AU$103,15,FALSE)</f>
        <v>#N/A</v>
      </c>
      <c r="J2133" s="94" t="e">
        <f>+VLOOKUP(D2133,POA!$A$3:$AU$103,14,FALSE)</f>
        <v>#N/A</v>
      </c>
      <c r="K2133" s="44"/>
      <c r="L2133" s="100"/>
      <c r="M2133" s="101"/>
      <c r="N2133" s="79"/>
      <c r="O2133" s="166"/>
    </row>
    <row r="2134" spans="1:15" s="20" customFormat="1" ht="15" customHeight="1">
      <c r="A2134" s="46"/>
      <c r="B2134" s="45"/>
      <c r="C2134" s="47"/>
      <c r="D2134" s="46"/>
      <c r="E2134" s="97" t="e">
        <f>+VLOOKUP(D2134,POA!$A$3:$AU$103,7,FALSE)</f>
        <v>#N/A</v>
      </c>
      <c r="F2134" s="97" t="e">
        <f>+VLOOKUP(D2134,POA!$A$3:$AU$103,9,FALSE)</f>
        <v>#N/A</v>
      </c>
      <c r="G2134" s="97" t="e">
        <f>+VLOOKUP(D2134,POA!$A$3:$AU$103,3,FALSE)</f>
        <v>#N/A</v>
      </c>
      <c r="H2134" s="94" t="e">
        <f>+VLOOKUP(D2134,POA!$A$3:$AU$103,12,FALSE)</f>
        <v>#N/A</v>
      </c>
      <c r="I2134" s="98" t="e">
        <f>+VLOOKUP(D2134,POA!$A$3:$AU$103,15,FALSE)</f>
        <v>#N/A</v>
      </c>
      <c r="J2134" s="94" t="e">
        <f>+VLOOKUP(D2134,POA!$A$3:$AU$103,14,FALSE)</f>
        <v>#N/A</v>
      </c>
      <c r="K2134" s="44"/>
      <c r="L2134" s="100"/>
      <c r="M2134" s="101"/>
      <c r="N2134" s="79"/>
      <c r="O2134" s="166"/>
    </row>
    <row r="2135" spans="1:15" s="20" customFormat="1" ht="15" customHeight="1">
      <c r="A2135" s="46"/>
      <c r="B2135" s="45"/>
      <c r="C2135" s="47"/>
      <c r="D2135" s="46"/>
      <c r="E2135" s="97" t="e">
        <f>+VLOOKUP(D2135,POA!$A$3:$AU$103,7,FALSE)</f>
        <v>#N/A</v>
      </c>
      <c r="F2135" s="97" t="e">
        <f>+VLOOKUP(D2135,POA!$A$3:$AU$103,9,FALSE)</f>
        <v>#N/A</v>
      </c>
      <c r="G2135" s="97" t="e">
        <f>+VLOOKUP(D2135,POA!$A$3:$AU$103,3,FALSE)</f>
        <v>#N/A</v>
      </c>
      <c r="H2135" s="94" t="e">
        <f>+VLOOKUP(D2135,POA!$A$3:$AU$103,12,FALSE)</f>
        <v>#N/A</v>
      </c>
      <c r="I2135" s="98" t="e">
        <f>+VLOOKUP(D2135,POA!$A$3:$AU$103,15,FALSE)</f>
        <v>#N/A</v>
      </c>
      <c r="J2135" s="94" t="e">
        <f>+VLOOKUP(D2135,POA!$A$3:$AU$103,14,FALSE)</f>
        <v>#N/A</v>
      </c>
      <c r="K2135" s="44"/>
      <c r="L2135" s="100"/>
      <c r="M2135" s="101"/>
      <c r="N2135" s="79"/>
      <c r="O2135" s="102"/>
    </row>
    <row r="2136" spans="1:15" s="20" customFormat="1" ht="15" customHeight="1">
      <c r="A2136" s="46"/>
      <c r="B2136" s="45"/>
      <c r="C2136" s="47"/>
      <c r="D2136" s="46"/>
      <c r="E2136" s="97" t="e">
        <f>+VLOOKUP(D2136,POA!$A$3:$AU$103,7,FALSE)</f>
        <v>#N/A</v>
      </c>
      <c r="F2136" s="97" t="e">
        <f>+VLOOKUP(D2136,POA!$A$3:$AU$103,9,FALSE)</f>
        <v>#N/A</v>
      </c>
      <c r="G2136" s="97" t="e">
        <f>+VLOOKUP(D2136,POA!$A$3:$AU$103,3,FALSE)</f>
        <v>#N/A</v>
      </c>
      <c r="H2136" s="94" t="e">
        <f>+VLOOKUP(D2136,POA!$A$3:$AU$103,12,FALSE)</f>
        <v>#N/A</v>
      </c>
      <c r="I2136" s="98" t="e">
        <f>+VLOOKUP(D2136,POA!$A$3:$AU$103,15,FALSE)</f>
        <v>#N/A</v>
      </c>
      <c r="J2136" s="94" t="e">
        <f>+VLOOKUP(D2136,POA!$A$3:$AU$103,14,FALSE)</f>
        <v>#N/A</v>
      </c>
      <c r="K2136" s="44"/>
      <c r="L2136" s="100"/>
      <c r="M2136" s="101"/>
      <c r="N2136" s="79"/>
      <c r="O2136" s="102"/>
    </row>
    <row r="2137" spans="1:15" s="20" customFormat="1" ht="15" customHeight="1">
      <c r="A2137" s="46"/>
      <c r="B2137" s="45"/>
      <c r="C2137" s="47"/>
      <c r="D2137" s="46"/>
      <c r="E2137" s="97" t="e">
        <f>+VLOOKUP(D2137,POA!$A$3:$AU$103,7,FALSE)</f>
        <v>#N/A</v>
      </c>
      <c r="F2137" s="97" t="e">
        <f>+VLOOKUP(D2137,POA!$A$3:$AU$103,9,FALSE)</f>
        <v>#N/A</v>
      </c>
      <c r="G2137" s="97" t="e">
        <f>+VLOOKUP(D2137,POA!$A$3:$AU$103,3,FALSE)</f>
        <v>#N/A</v>
      </c>
      <c r="H2137" s="94" t="e">
        <f>+VLOOKUP(D2137,POA!$A$3:$AU$103,12,FALSE)</f>
        <v>#N/A</v>
      </c>
      <c r="I2137" s="98" t="e">
        <f>+VLOOKUP(D2137,POA!$A$3:$AU$103,15,FALSE)</f>
        <v>#N/A</v>
      </c>
      <c r="J2137" s="94" t="e">
        <f>+VLOOKUP(D2137,POA!$A$3:$AU$103,14,FALSE)</f>
        <v>#N/A</v>
      </c>
      <c r="K2137" s="44"/>
      <c r="L2137" s="100"/>
      <c r="M2137" s="101"/>
      <c r="N2137" s="79"/>
      <c r="O2137" s="102"/>
    </row>
    <row r="2138" spans="1:15" s="20" customFormat="1" ht="15" customHeight="1">
      <c r="A2138" s="46"/>
      <c r="B2138" s="45"/>
      <c r="C2138" s="47"/>
      <c r="D2138" s="46"/>
      <c r="E2138" s="97" t="e">
        <f>+VLOOKUP(D2138,POA!$A$3:$AU$103,7,FALSE)</f>
        <v>#N/A</v>
      </c>
      <c r="F2138" s="97" t="e">
        <f>+VLOOKUP(D2138,POA!$A$3:$AU$103,9,FALSE)</f>
        <v>#N/A</v>
      </c>
      <c r="G2138" s="97" t="e">
        <f>+VLOOKUP(D2138,POA!$A$3:$AU$103,3,FALSE)</f>
        <v>#N/A</v>
      </c>
      <c r="H2138" s="94" t="e">
        <f>+VLOOKUP(D2138,POA!$A$3:$AU$103,12,FALSE)</f>
        <v>#N/A</v>
      </c>
      <c r="I2138" s="98" t="e">
        <f>+VLOOKUP(D2138,POA!$A$3:$AU$103,15,FALSE)</f>
        <v>#N/A</v>
      </c>
      <c r="J2138" s="94" t="e">
        <f>+VLOOKUP(D2138,POA!$A$3:$AU$103,14,FALSE)</f>
        <v>#N/A</v>
      </c>
      <c r="K2138" s="44"/>
      <c r="L2138" s="100"/>
      <c r="M2138" s="101"/>
      <c r="N2138" s="79"/>
      <c r="O2138" s="102"/>
    </row>
    <row r="2139" spans="1:15" s="20" customFormat="1" ht="15" customHeight="1">
      <c r="A2139" s="46"/>
      <c r="B2139" s="45"/>
      <c r="C2139" s="47"/>
      <c r="D2139" s="46"/>
      <c r="E2139" s="97" t="e">
        <f>+VLOOKUP(D2139,POA!$A$3:$AU$103,7,FALSE)</f>
        <v>#N/A</v>
      </c>
      <c r="F2139" s="97" t="e">
        <f>+VLOOKUP(D2139,POA!$A$3:$AU$103,9,FALSE)</f>
        <v>#N/A</v>
      </c>
      <c r="G2139" s="97" t="e">
        <f>+VLOOKUP(D2139,POA!$A$3:$AU$103,3,FALSE)</f>
        <v>#N/A</v>
      </c>
      <c r="H2139" s="94" t="e">
        <f>+VLOOKUP(D2139,POA!$A$3:$AU$103,12,FALSE)</f>
        <v>#N/A</v>
      </c>
      <c r="I2139" s="98" t="e">
        <f>+VLOOKUP(D2139,POA!$A$3:$AU$103,15,FALSE)</f>
        <v>#N/A</v>
      </c>
      <c r="J2139" s="94" t="e">
        <f>+VLOOKUP(D2139,POA!$A$3:$AU$103,14,FALSE)</f>
        <v>#N/A</v>
      </c>
      <c r="K2139" s="44"/>
      <c r="L2139" s="100"/>
      <c r="M2139" s="101"/>
      <c r="N2139" s="79"/>
      <c r="O2139" s="102"/>
    </row>
    <row r="2140" spans="1:15" s="20" customFormat="1" ht="15" customHeight="1">
      <c r="A2140" s="46"/>
      <c r="B2140" s="45"/>
      <c r="C2140" s="47"/>
      <c r="D2140" s="46"/>
      <c r="E2140" s="97" t="e">
        <f>+VLOOKUP(D2140,POA!$A$3:$AU$103,7,FALSE)</f>
        <v>#N/A</v>
      </c>
      <c r="F2140" s="97" t="e">
        <f>+VLOOKUP(D2140,POA!$A$3:$AU$103,9,FALSE)</f>
        <v>#N/A</v>
      </c>
      <c r="G2140" s="97" t="e">
        <f>+VLOOKUP(D2140,POA!$A$3:$AU$103,3,FALSE)</f>
        <v>#N/A</v>
      </c>
      <c r="H2140" s="94" t="e">
        <f>+VLOOKUP(D2140,POA!$A$3:$AU$103,12,FALSE)</f>
        <v>#N/A</v>
      </c>
      <c r="I2140" s="98" t="e">
        <f>+VLOOKUP(D2140,POA!$A$3:$AU$103,15,FALSE)</f>
        <v>#N/A</v>
      </c>
      <c r="J2140" s="94" t="e">
        <f>+VLOOKUP(D2140,POA!$A$3:$AU$103,14,FALSE)</f>
        <v>#N/A</v>
      </c>
      <c r="K2140" s="44"/>
      <c r="L2140" s="100"/>
      <c r="M2140" s="101"/>
      <c r="N2140" s="79"/>
      <c r="O2140" s="102"/>
    </row>
    <row r="2141" spans="1:15" s="20" customFormat="1" ht="15" customHeight="1">
      <c r="A2141" s="46"/>
      <c r="B2141" s="45"/>
      <c r="C2141" s="47"/>
      <c r="D2141" s="46"/>
      <c r="E2141" s="97" t="e">
        <f>+VLOOKUP(D2141,POA!$A$3:$AU$103,7,FALSE)</f>
        <v>#N/A</v>
      </c>
      <c r="F2141" s="97" t="e">
        <f>+VLOOKUP(D2141,POA!$A$3:$AU$103,9,FALSE)</f>
        <v>#N/A</v>
      </c>
      <c r="G2141" s="97" t="e">
        <f>+VLOOKUP(D2141,POA!$A$3:$AU$103,3,FALSE)</f>
        <v>#N/A</v>
      </c>
      <c r="H2141" s="94" t="e">
        <f>+VLOOKUP(D2141,POA!$A$3:$AU$103,12,FALSE)</f>
        <v>#N/A</v>
      </c>
      <c r="I2141" s="98" t="e">
        <f>+VLOOKUP(D2141,POA!$A$3:$AU$103,15,FALSE)</f>
        <v>#N/A</v>
      </c>
      <c r="J2141" s="94" t="e">
        <f>+VLOOKUP(D2141,POA!$A$3:$AU$103,14,FALSE)</f>
        <v>#N/A</v>
      </c>
      <c r="K2141" s="44"/>
      <c r="L2141" s="100"/>
      <c r="M2141" s="101"/>
      <c r="N2141" s="79"/>
      <c r="O2141" s="102"/>
    </row>
    <row r="2142" spans="1:15" s="20" customFormat="1" ht="15" customHeight="1">
      <c r="A2142" s="46"/>
      <c r="B2142" s="45"/>
      <c r="C2142" s="47"/>
      <c r="D2142" s="46"/>
      <c r="E2142" s="97" t="e">
        <f>+VLOOKUP(D2142,POA!$A$3:$AU$103,7,FALSE)</f>
        <v>#N/A</v>
      </c>
      <c r="F2142" s="97" t="e">
        <f>+VLOOKUP(D2142,POA!$A$3:$AU$103,9,FALSE)</f>
        <v>#N/A</v>
      </c>
      <c r="G2142" s="97" t="e">
        <f>+VLOOKUP(D2142,POA!$A$3:$AU$103,3,FALSE)</f>
        <v>#N/A</v>
      </c>
      <c r="H2142" s="94" t="e">
        <f>+VLOOKUP(D2142,POA!$A$3:$AU$103,12,FALSE)</f>
        <v>#N/A</v>
      </c>
      <c r="I2142" s="98" t="e">
        <f>+VLOOKUP(D2142,POA!$A$3:$AU$103,15,FALSE)</f>
        <v>#N/A</v>
      </c>
      <c r="J2142" s="94" t="e">
        <f>+VLOOKUP(D2142,POA!$A$3:$AU$103,14,FALSE)</f>
        <v>#N/A</v>
      </c>
      <c r="K2142" s="44"/>
      <c r="L2142" s="100"/>
      <c r="M2142" s="101"/>
      <c r="N2142" s="79"/>
      <c r="O2142" s="102"/>
    </row>
    <row r="2143" spans="1:15" s="20" customFormat="1" ht="15" customHeight="1">
      <c r="A2143" s="46"/>
      <c r="B2143" s="45"/>
      <c r="C2143" s="47"/>
      <c r="D2143" s="46"/>
      <c r="E2143" s="97" t="e">
        <f>+VLOOKUP(D2143,POA!$A$3:$AU$103,7,FALSE)</f>
        <v>#N/A</v>
      </c>
      <c r="F2143" s="97" t="e">
        <f>+VLOOKUP(D2143,POA!$A$3:$AU$103,9,FALSE)</f>
        <v>#N/A</v>
      </c>
      <c r="G2143" s="97" t="e">
        <f>+VLOOKUP(D2143,POA!$A$3:$AU$103,3,FALSE)</f>
        <v>#N/A</v>
      </c>
      <c r="H2143" s="94" t="e">
        <f>+VLOOKUP(D2143,POA!$A$3:$AU$103,12,FALSE)</f>
        <v>#N/A</v>
      </c>
      <c r="I2143" s="98" t="e">
        <f>+VLOOKUP(D2143,POA!$A$3:$AU$103,15,FALSE)</f>
        <v>#N/A</v>
      </c>
      <c r="J2143" s="94" t="e">
        <f>+VLOOKUP(D2143,POA!$A$3:$AU$103,14,FALSE)</f>
        <v>#N/A</v>
      </c>
      <c r="K2143" s="44"/>
      <c r="L2143" s="100"/>
      <c r="M2143" s="101"/>
      <c r="N2143" s="79"/>
      <c r="O2143" s="102"/>
    </row>
    <row r="2144" spans="1:15" s="20" customFormat="1" ht="15" customHeight="1">
      <c r="A2144" s="46"/>
      <c r="B2144" s="45"/>
      <c r="C2144" s="47"/>
      <c r="D2144" s="46"/>
      <c r="E2144" s="97" t="e">
        <f>+VLOOKUP(D2144,POA!$A$3:$AU$103,7,FALSE)</f>
        <v>#N/A</v>
      </c>
      <c r="F2144" s="97" t="e">
        <f>+VLOOKUP(D2144,POA!$A$3:$AU$103,9,FALSE)</f>
        <v>#N/A</v>
      </c>
      <c r="G2144" s="97" t="e">
        <f>+VLOOKUP(D2144,POA!$A$3:$AU$103,3,FALSE)</f>
        <v>#N/A</v>
      </c>
      <c r="H2144" s="94" t="e">
        <f>+VLOOKUP(D2144,POA!$A$3:$AU$103,12,FALSE)</f>
        <v>#N/A</v>
      </c>
      <c r="I2144" s="98" t="e">
        <f>+VLOOKUP(D2144,POA!$A$3:$AU$103,15,FALSE)</f>
        <v>#N/A</v>
      </c>
      <c r="J2144" s="94" t="e">
        <f>+VLOOKUP(D2144,POA!$A$3:$AU$103,14,FALSE)</f>
        <v>#N/A</v>
      </c>
      <c r="K2144" s="44"/>
      <c r="L2144" s="100"/>
      <c r="M2144" s="101"/>
      <c r="N2144" s="79"/>
      <c r="O2144" s="102"/>
    </row>
    <row r="2145" spans="1:15" s="20" customFormat="1" ht="15" customHeight="1">
      <c r="A2145" s="46"/>
      <c r="B2145" s="45"/>
      <c r="C2145" s="47"/>
      <c r="D2145" s="46"/>
      <c r="E2145" s="97" t="e">
        <f>+VLOOKUP(D2145,POA!$A$3:$AU$103,7,FALSE)</f>
        <v>#N/A</v>
      </c>
      <c r="F2145" s="97" t="e">
        <f>+VLOOKUP(D2145,POA!$A$3:$AU$103,9,FALSE)</f>
        <v>#N/A</v>
      </c>
      <c r="G2145" s="97" t="e">
        <f>+VLOOKUP(D2145,POA!$A$3:$AU$103,3,FALSE)</f>
        <v>#N/A</v>
      </c>
      <c r="H2145" s="94" t="e">
        <f>+VLOOKUP(D2145,POA!$A$3:$AU$103,12,FALSE)</f>
        <v>#N/A</v>
      </c>
      <c r="I2145" s="98" t="e">
        <f>+VLOOKUP(D2145,POA!$A$3:$AU$103,15,FALSE)</f>
        <v>#N/A</v>
      </c>
      <c r="J2145" s="94" t="e">
        <f>+VLOOKUP(D2145,POA!$A$3:$AU$103,14,FALSE)</f>
        <v>#N/A</v>
      </c>
      <c r="K2145" s="44"/>
      <c r="L2145" s="100"/>
      <c r="M2145" s="101"/>
      <c r="N2145" s="79"/>
      <c r="O2145" s="102"/>
    </row>
    <row r="2146" spans="1:15" s="20" customFormat="1" ht="15" customHeight="1">
      <c r="A2146" s="46"/>
      <c r="B2146" s="45"/>
      <c r="C2146" s="47"/>
      <c r="D2146" s="46"/>
      <c r="E2146" s="97" t="e">
        <f>+VLOOKUP(D2146,POA!$A$3:$AU$103,7,FALSE)</f>
        <v>#N/A</v>
      </c>
      <c r="F2146" s="97" t="e">
        <f>+VLOOKUP(D2146,POA!$A$3:$AU$103,9,FALSE)</f>
        <v>#N/A</v>
      </c>
      <c r="G2146" s="97" t="e">
        <f>+VLOOKUP(D2146,POA!$A$3:$AU$103,3,FALSE)</f>
        <v>#N/A</v>
      </c>
      <c r="H2146" s="94" t="e">
        <f>+VLOOKUP(D2146,POA!$A$3:$AU$103,12,FALSE)</f>
        <v>#N/A</v>
      </c>
      <c r="I2146" s="98" t="e">
        <f>+VLOOKUP(D2146,POA!$A$3:$AU$103,15,FALSE)</f>
        <v>#N/A</v>
      </c>
      <c r="J2146" s="94" t="e">
        <f>+VLOOKUP(D2146,POA!$A$3:$AU$103,14,FALSE)</f>
        <v>#N/A</v>
      </c>
      <c r="K2146" s="44"/>
      <c r="L2146" s="100"/>
      <c r="M2146" s="101"/>
      <c r="N2146" s="79"/>
      <c r="O2146" s="102"/>
    </row>
    <row r="2147" spans="1:15" s="20" customFormat="1" ht="15" customHeight="1">
      <c r="A2147" s="46"/>
      <c r="B2147" s="45"/>
      <c r="C2147" s="47"/>
      <c r="D2147" s="46"/>
      <c r="E2147" s="97" t="e">
        <f>+VLOOKUP(D2147,POA!$A$3:$AU$103,7,FALSE)</f>
        <v>#N/A</v>
      </c>
      <c r="F2147" s="97" t="e">
        <f>+VLOOKUP(D2147,POA!$A$3:$AU$103,9,FALSE)</f>
        <v>#N/A</v>
      </c>
      <c r="G2147" s="97" t="e">
        <f>+VLOOKUP(D2147,POA!$A$3:$AU$103,3,FALSE)</f>
        <v>#N/A</v>
      </c>
      <c r="H2147" s="94" t="e">
        <f>+VLOOKUP(D2147,POA!$A$3:$AU$103,12,FALSE)</f>
        <v>#N/A</v>
      </c>
      <c r="I2147" s="98" t="e">
        <f>+VLOOKUP(D2147,POA!$A$3:$AU$103,15,FALSE)</f>
        <v>#N/A</v>
      </c>
      <c r="J2147" s="94" t="e">
        <f>+VLOOKUP(D2147,POA!$A$3:$AU$103,14,FALSE)</f>
        <v>#N/A</v>
      </c>
      <c r="K2147" s="44"/>
      <c r="L2147" s="100"/>
      <c r="M2147" s="101"/>
      <c r="N2147" s="79"/>
      <c r="O2147" s="102"/>
    </row>
    <row r="2148" spans="1:15" s="20" customFormat="1" ht="15" customHeight="1">
      <c r="A2148" s="46"/>
      <c r="B2148" s="45"/>
      <c r="C2148" s="47"/>
      <c r="D2148" s="46"/>
      <c r="E2148" s="97" t="e">
        <f>+VLOOKUP(D2148,POA!$A$3:$AU$103,7,FALSE)</f>
        <v>#N/A</v>
      </c>
      <c r="F2148" s="97" t="e">
        <f>+VLOOKUP(D2148,POA!$A$3:$AU$103,9,FALSE)</f>
        <v>#N/A</v>
      </c>
      <c r="G2148" s="97" t="e">
        <f>+VLOOKUP(D2148,POA!$A$3:$AU$103,3,FALSE)</f>
        <v>#N/A</v>
      </c>
      <c r="H2148" s="94" t="e">
        <f>+VLOOKUP(D2148,POA!$A$3:$AU$103,12,FALSE)</f>
        <v>#N/A</v>
      </c>
      <c r="I2148" s="98" t="e">
        <f>+VLOOKUP(D2148,POA!$A$3:$AU$103,15,FALSE)</f>
        <v>#N/A</v>
      </c>
      <c r="J2148" s="94" t="e">
        <f>+VLOOKUP(D2148,POA!$A$3:$AU$103,14,FALSE)</f>
        <v>#N/A</v>
      </c>
      <c r="K2148" s="44"/>
      <c r="L2148" s="100"/>
      <c r="M2148" s="101"/>
      <c r="N2148" s="79"/>
      <c r="O2148" s="102"/>
    </row>
    <row r="2149" spans="1:15" s="20" customFormat="1" ht="15" customHeight="1">
      <c r="A2149" s="46"/>
      <c r="B2149" s="45"/>
      <c r="C2149" s="47"/>
      <c r="D2149" s="46"/>
      <c r="E2149" s="97" t="e">
        <f>+VLOOKUP(D2149,POA!$A$3:$AU$103,7,FALSE)</f>
        <v>#N/A</v>
      </c>
      <c r="F2149" s="97" t="e">
        <f>+VLOOKUP(D2149,POA!$A$3:$AU$103,9,FALSE)</f>
        <v>#N/A</v>
      </c>
      <c r="G2149" s="97" t="e">
        <f>+VLOOKUP(D2149,POA!$A$3:$AU$103,3,FALSE)</f>
        <v>#N/A</v>
      </c>
      <c r="H2149" s="94" t="e">
        <f>+VLOOKUP(D2149,POA!$A$3:$AU$103,12,FALSE)</f>
        <v>#N/A</v>
      </c>
      <c r="I2149" s="98" t="e">
        <f>+VLOOKUP(D2149,POA!$A$3:$AU$103,15,FALSE)</f>
        <v>#N/A</v>
      </c>
      <c r="J2149" s="94" t="e">
        <f>+VLOOKUP(D2149,POA!$A$3:$AU$103,14,FALSE)</f>
        <v>#N/A</v>
      </c>
      <c r="K2149" s="44"/>
      <c r="L2149" s="100"/>
      <c r="M2149" s="101"/>
      <c r="N2149" s="79"/>
      <c r="O2149" s="102"/>
    </row>
    <row r="2150" spans="1:15" s="20" customFormat="1" ht="15" customHeight="1">
      <c r="A2150" s="46"/>
      <c r="B2150" s="45"/>
      <c r="C2150" s="47"/>
      <c r="D2150" s="46"/>
      <c r="E2150" s="97" t="e">
        <f>+VLOOKUP(D2150,POA!$A$3:$AU$103,7,FALSE)</f>
        <v>#N/A</v>
      </c>
      <c r="F2150" s="97" t="e">
        <f>+VLOOKUP(D2150,POA!$A$3:$AU$103,9,FALSE)</f>
        <v>#N/A</v>
      </c>
      <c r="G2150" s="97" t="e">
        <f>+VLOOKUP(D2150,POA!$A$3:$AU$103,3,FALSE)</f>
        <v>#N/A</v>
      </c>
      <c r="H2150" s="94" t="e">
        <f>+VLOOKUP(D2150,POA!$A$3:$AU$103,12,FALSE)</f>
        <v>#N/A</v>
      </c>
      <c r="I2150" s="98" t="e">
        <f>+VLOOKUP(D2150,POA!$A$3:$AU$103,15,FALSE)</f>
        <v>#N/A</v>
      </c>
      <c r="J2150" s="94" t="e">
        <f>+VLOOKUP(D2150,POA!$A$3:$AU$103,14,FALSE)</f>
        <v>#N/A</v>
      </c>
      <c r="K2150" s="44"/>
      <c r="L2150" s="100"/>
      <c r="M2150" s="101"/>
      <c r="N2150" s="79"/>
      <c r="O2150" s="102"/>
    </row>
    <row r="2151" spans="1:15" s="20" customFormat="1" ht="15" customHeight="1">
      <c r="A2151" s="46"/>
      <c r="B2151" s="45"/>
      <c r="C2151" s="47"/>
      <c r="D2151" s="46"/>
      <c r="E2151" s="97" t="e">
        <f>+VLOOKUP(D2151,POA!$A$3:$AU$103,7,FALSE)</f>
        <v>#N/A</v>
      </c>
      <c r="F2151" s="97" t="e">
        <f>+VLOOKUP(D2151,POA!$A$3:$AU$103,9,FALSE)</f>
        <v>#N/A</v>
      </c>
      <c r="G2151" s="97" t="e">
        <f>+VLOOKUP(D2151,POA!$A$3:$AU$103,3,FALSE)</f>
        <v>#N/A</v>
      </c>
      <c r="H2151" s="94" t="e">
        <f>+VLOOKUP(D2151,POA!$A$3:$AU$103,12,FALSE)</f>
        <v>#N/A</v>
      </c>
      <c r="I2151" s="98" t="e">
        <f>+VLOOKUP(D2151,POA!$A$3:$AU$103,15,FALSE)</f>
        <v>#N/A</v>
      </c>
      <c r="J2151" s="94" t="e">
        <f>+VLOOKUP(D2151,POA!$A$3:$AU$103,14,FALSE)</f>
        <v>#N/A</v>
      </c>
      <c r="K2151" s="44"/>
      <c r="L2151" s="100"/>
      <c r="M2151" s="101"/>
      <c r="N2151" s="79"/>
      <c r="O2151" s="102"/>
    </row>
    <row r="2152" spans="1:15" s="20" customFormat="1" ht="15" customHeight="1">
      <c r="A2152" s="46"/>
      <c r="B2152" s="45"/>
      <c r="C2152" s="47"/>
      <c r="D2152" s="46"/>
      <c r="E2152" s="97" t="e">
        <f>+VLOOKUP(D2152,POA!$A$3:$AU$103,7,FALSE)</f>
        <v>#N/A</v>
      </c>
      <c r="F2152" s="97" t="e">
        <f>+VLOOKUP(D2152,POA!$A$3:$AU$103,9,FALSE)</f>
        <v>#N/A</v>
      </c>
      <c r="G2152" s="97" t="e">
        <f>+VLOOKUP(D2152,POA!$A$3:$AU$103,3,FALSE)</f>
        <v>#N/A</v>
      </c>
      <c r="H2152" s="94" t="e">
        <f>+VLOOKUP(D2152,POA!$A$3:$AU$103,12,FALSE)</f>
        <v>#N/A</v>
      </c>
      <c r="I2152" s="98" t="e">
        <f>+VLOOKUP(D2152,POA!$A$3:$AU$103,15,FALSE)</f>
        <v>#N/A</v>
      </c>
      <c r="J2152" s="94" t="e">
        <f>+VLOOKUP(D2152,POA!$A$3:$AU$103,14,FALSE)</f>
        <v>#N/A</v>
      </c>
      <c r="K2152" s="44"/>
      <c r="L2152" s="100"/>
      <c r="M2152" s="101"/>
      <c r="N2152" s="79"/>
      <c r="O2152" s="102"/>
    </row>
    <row r="2153" spans="1:15" s="20" customFormat="1" ht="15" customHeight="1">
      <c r="A2153" s="46"/>
      <c r="B2153" s="45"/>
      <c r="C2153" s="47"/>
      <c r="D2153" s="46"/>
      <c r="E2153" s="97" t="e">
        <f>+VLOOKUP(D2153,POA!$A$3:$AU$103,7,FALSE)</f>
        <v>#N/A</v>
      </c>
      <c r="F2153" s="97" t="e">
        <f>+VLOOKUP(D2153,POA!$A$3:$AU$103,9,FALSE)</f>
        <v>#N/A</v>
      </c>
      <c r="G2153" s="97" t="e">
        <f>+VLOOKUP(D2153,POA!$A$3:$AU$103,3,FALSE)</f>
        <v>#N/A</v>
      </c>
      <c r="H2153" s="94" t="e">
        <f>+VLOOKUP(D2153,POA!$A$3:$AU$103,12,FALSE)</f>
        <v>#N/A</v>
      </c>
      <c r="I2153" s="98" t="e">
        <f>+VLOOKUP(D2153,POA!$A$3:$AU$103,15,FALSE)</f>
        <v>#N/A</v>
      </c>
      <c r="J2153" s="94" t="e">
        <f>+VLOOKUP(D2153,POA!$A$3:$AU$103,14,FALSE)</f>
        <v>#N/A</v>
      </c>
      <c r="K2153" s="44"/>
      <c r="L2153" s="100"/>
      <c r="M2153" s="101"/>
      <c r="N2153" s="79"/>
      <c r="O2153" s="102"/>
    </row>
    <row r="2154" spans="1:15" s="20" customFormat="1" ht="15" customHeight="1">
      <c r="A2154" s="46"/>
      <c r="B2154" s="45"/>
      <c r="C2154" s="47"/>
      <c r="D2154" s="46"/>
      <c r="E2154" s="97" t="e">
        <f>+VLOOKUP(D2154,POA!$A$3:$AU$103,7,FALSE)</f>
        <v>#N/A</v>
      </c>
      <c r="F2154" s="97" t="e">
        <f>+VLOOKUP(D2154,POA!$A$3:$AU$103,9,FALSE)</f>
        <v>#N/A</v>
      </c>
      <c r="G2154" s="97" t="e">
        <f>+VLOOKUP(D2154,POA!$A$3:$AU$103,3,FALSE)</f>
        <v>#N/A</v>
      </c>
      <c r="H2154" s="94" t="e">
        <f>+VLOOKUP(D2154,POA!$A$3:$AU$103,12,FALSE)</f>
        <v>#N/A</v>
      </c>
      <c r="I2154" s="98" t="e">
        <f>+VLOOKUP(D2154,POA!$A$3:$AU$103,15,FALSE)</f>
        <v>#N/A</v>
      </c>
      <c r="J2154" s="94" t="e">
        <f>+VLOOKUP(D2154,POA!$A$3:$AU$103,14,FALSE)</f>
        <v>#N/A</v>
      </c>
      <c r="K2154" s="44"/>
      <c r="L2154" s="100"/>
      <c r="M2154" s="101"/>
      <c r="N2154" s="79"/>
      <c r="O2154" s="102"/>
    </row>
    <row r="2155" spans="1:15" s="20" customFormat="1" ht="15" customHeight="1">
      <c r="A2155" s="46"/>
      <c r="B2155" s="45"/>
      <c r="C2155" s="47"/>
      <c r="D2155" s="46"/>
      <c r="E2155" s="97" t="e">
        <f>+VLOOKUP(D2155,POA!$A$3:$AU$103,7,FALSE)</f>
        <v>#N/A</v>
      </c>
      <c r="F2155" s="97" t="e">
        <f>+VLOOKUP(D2155,POA!$A$3:$AU$103,9,FALSE)</f>
        <v>#N/A</v>
      </c>
      <c r="G2155" s="97" t="e">
        <f>+VLOOKUP(D2155,POA!$A$3:$AU$103,3,FALSE)</f>
        <v>#N/A</v>
      </c>
      <c r="H2155" s="94" t="e">
        <f>+VLOOKUP(D2155,POA!$A$3:$AU$103,12,FALSE)</f>
        <v>#N/A</v>
      </c>
      <c r="I2155" s="98" t="e">
        <f>+VLOOKUP(D2155,POA!$A$3:$AU$103,15,FALSE)</f>
        <v>#N/A</v>
      </c>
      <c r="J2155" s="94" t="e">
        <f>+VLOOKUP(D2155,POA!$A$3:$AU$103,14,FALSE)</f>
        <v>#N/A</v>
      </c>
      <c r="K2155" s="44"/>
      <c r="L2155" s="100"/>
      <c r="M2155" s="101"/>
      <c r="N2155" s="79"/>
      <c r="O2155" s="102"/>
    </row>
    <row r="2156" spans="1:15" s="20" customFormat="1" ht="15" customHeight="1">
      <c r="A2156" s="46"/>
      <c r="B2156" s="45"/>
      <c r="C2156" s="47"/>
      <c r="D2156" s="46"/>
      <c r="E2156" s="97" t="e">
        <f>+VLOOKUP(D2156,POA!$A$3:$AU$103,7,FALSE)</f>
        <v>#N/A</v>
      </c>
      <c r="F2156" s="97" t="e">
        <f>+VLOOKUP(D2156,POA!$A$3:$AU$103,9,FALSE)</f>
        <v>#N/A</v>
      </c>
      <c r="G2156" s="97" t="e">
        <f>+VLOOKUP(D2156,POA!$A$3:$AU$103,3,FALSE)</f>
        <v>#N/A</v>
      </c>
      <c r="H2156" s="94" t="e">
        <f>+VLOOKUP(D2156,POA!$A$3:$AU$103,12,FALSE)</f>
        <v>#N/A</v>
      </c>
      <c r="I2156" s="98" t="e">
        <f>+VLOOKUP(D2156,POA!$A$3:$AU$103,15,FALSE)</f>
        <v>#N/A</v>
      </c>
      <c r="J2156" s="94" t="e">
        <f>+VLOOKUP(D2156,POA!$A$3:$AU$103,14,FALSE)</f>
        <v>#N/A</v>
      </c>
      <c r="K2156" s="44"/>
      <c r="L2156" s="100"/>
      <c r="M2156" s="101"/>
      <c r="N2156" s="79"/>
      <c r="O2156" s="102"/>
    </row>
    <row r="2157" spans="1:15" s="20" customFormat="1" ht="15" customHeight="1">
      <c r="A2157" s="46"/>
      <c r="B2157" s="45"/>
      <c r="C2157" s="47"/>
      <c r="D2157" s="46"/>
      <c r="E2157" s="97" t="e">
        <f>+VLOOKUP(D2157,POA!$A$3:$AU$103,7,FALSE)</f>
        <v>#N/A</v>
      </c>
      <c r="F2157" s="97" t="e">
        <f>+VLOOKUP(D2157,POA!$A$3:$AU$103,9,FALSE)</f>
        <v>#N/A</v>
      </c>
      <c r="G2157" s="97" t="e">
        <f>+VLOOKUP(D2157,POA!$A$3:$AU$103,3,FALSE)</f>
        <v>#N/A</v>
      </c>
      <c r="H2157" s="94" t="e">
        <f>+VLOOKUP(D2157,POA!$A$3:$AU$103,12,FALSE)</f>
        <v>#N/A</v>
      </c>
      <c r="I2157" s="98" t="e">
        <f>+VLOOKUP(D2157,POA!$A$3:$AU$103,15,FALSE)</f>
        <v>#N/A</v>
      </c>
      <c r="J2157" s="94" t="e">
        <f>+VLOOKUP(D2157,POA!$A$3:$AU$103,14,FALSE)</f>
        <v>#N/A</v>
      </c>
      <c r="K2157" s="44"/>
      <c r="L2157" s="100"/>
      <c r="M2157" s="101"/>
      <c r="N2157" s="79"/>
      <c r="O2157" s="102"/>
    </row>
    <row r="2158" spans="1:15" s="20" customFormat="1" ht="15" customHeight="1">
      <c r="A2158" s="46"/>
      <c r="B2158" s="45"/>
      <c r="C2158" s="47"/>
      <c r="D2158" s="46"/>
      <c r="E2158" s="97" t="e">
        <f>+VLOOKUP(D2158,POA!$A$3:$AU$103,7,FALSE)</f>
        <v>#N/A</v>
      </c>
      <c r="F2158" s="97" t="e">
        <f>+VLOOKUP(D2158,POA!$A$3:$AU$103,9,FALSE)</f>
        <v>#N/A</v>
      </c>
      <c r="G2158" s="97" t="e">
        <f>+VLOOKUP(D2158,POA!$A$3:$AU$103,3,FALSE)</f>
        <v>#N/A</v>
      </c>
      <c r="H2158" s="94" t="e">
        <f>+VLOOKUP(D2158,POA!$A$3:$AU$103,12,FALSE)</f>
        <v>#N/A</v>
      </c>
      <c r="I2158" s="98" t="e">
        <f>+VLOOKUP(D2158,POA!$A$3:$AU$103,15,FALSE)</f>
        <v>#N/A</v>
      </c>
      <c r="J2158" s="94" t="e">
        <f>+VLOOKUP(D2158,POA!$A$3:$AU$103,14,FALSE)</f>
        <v>#N/A</v>
      </c>
      <c r="K2158" s="44"/>
      <c r="L2158" s="100"/>
      <c r="M2158" s="101"/>
      <c r="N2158" s="79"/>
      <c r="O2158" s="102"/>
    </row>
    <row r="2159" spans="1:15" s="20" customFormat="1" ht="15" customHeight="1">
      <c r="A2159" s="46"/>
      <c r="B2159" s="45"/>
      <c r="C2159" s="47"/>
      <c r="D2159" s="46"/>
      <c r="E2159" s="97" t="e">
        <f>+VLOOKUP(D2159,POA!$A$3:$AU$103,7,FALSE)</f>
        <v>#N/A</v>
      </c>
      <c r="F2159" s="97" t="e">
        <f>+VLOOKUP(D2159,POA!$A$3:$AU$103,9,FALSE)</f>
        <v>#N/A</v>
      </c>
      <c r="G2159" s="97" t="e">
        <f>+VLOOKUP(D2159,POA!$A$3:$AU$103,3,FALSE)</f>
        <v>#N/A</v>
      </c>
      <c r="H2159" s="94" t="e">
        <f>+VLOOKUP(D2159,POA!$A$3:$AU$103,12,FALSE)</f>
        <v>#N/A</v>
      </c>
      <c r="I2159" s="98" t="e">
        <f>+VLOOKUP(D2159,POA!$A$3:$AU$103,15,FALSE)</f>
        <v>#N/A</v>
      </c>
      <c r="J2159" s="94" t="e">
        <f>+VLOOKUP(D2159,POA!$A$3:$AU$103,14,FALSE)</f>
        <v>#N/A</v>
      </c>
      <c r="K2159" s="44"/>
      <c r="L2159" s="100"/>
      <c r="M2159" s="101"/>
      <c r="N2159" s="79"/>
      <c r="O2159" s="102"/>
    </row>
    <row r="2160" spans="1:15" s="20" customFormat="1" ht="15" customHeight="1">
      <c r="A2160" s="46"/>
      <c r="B2160" s="45"/>
      <c r="C2160" s="47"/>
      <c r="D2160" s="46"/>
      <c r="E2160" s="97" t="e">
        <f>+VLOOKUP(D2160,POA!$A$3:$AU$103,7,FALSE)</f>
        <v>#N/A</v>
      </c>
      <c r="F2160" s="97" t="e">
        <f>+VLOOKUP(D2160,POA!$A$3:$AU$103,9,FALSE)</f>
        <v>#N/A</v>
      </c>
      <c r="G2160" s="97" t="e">
        <f>+VLOOKUP(D2160,POA!$A$3:$AU$103,3,FALSE)</f>
        <v>#N/A</v>
      </c>
      <c r="H2160" s="94" t="e">
        <f>+VLOOKUP(D2160,POA!$A$3:$AU$103,12,FALSE)</f>
        <v>#N/A</v>
      </c>
      <c r="I2160" s="98" t="e">
        <f>+VLOOKUP(D2160,POA!$A$3:$AU$103,15,FALSE)</f>
        <v>#N/A</v>
      </c>
      <c r="J2160" s="94" t="e">
        <f>+VLOOKUP(D2160,POA!$A$3:$AU$103,14,FALSE)</f>
        <v>#N/A</v>
      </c>
      <c r="K2160" s="44"/>
      <c r="L2160" s="100"/>
      <c r="M2160" s="101"/>
      <c r="N2160" s="79"/>
      <c r="O2160" s="102"/>
    </row>
    <row r="2161" spans="1:15" s="20" customFormat="1" ht="15" customHeight="1">
      <c r="A2161" s="46"/>
      <c r="B2161" s="45"/>
      <c r="C2161" s="47"/>
      <c r="D2161" s="46"/>
      <c r="E2161" s="97" t="e">
        <f>+VLOOKUP(D2161,POA!$A$3:$AU$103,7,FALSE)</f>
        <v>#N/A</v>
      </c>
      <c r="F2161" s="97" t="e">
        <f>+VLOOKUP(D2161,POA!$A$3:$AU$103,9,FALSE)</f>
        <v>#N/A</v>
      </c>
      <c r="G2161" s="97" t="e">
        <f>+VLOOKUP(D2161,POA!$A$3:$AU$103,3,FALSE)</f>
        <v>#N/A</v>
      </c>
      <c r="H2161" s="94" t="e">
        <f>+VLOOKUP(D2161,POA!$A$3:$AU$103,12,FALSE)</f>
        <v>#N/A</v>
      </c>
      <c r="I2161" s="98" t="e">
        <f>+VLOOKUP(D2161,POA!$A$3:$AU$103,15,FALSE)</f>
        <v>#N/A</v>
      </c>
      <c r="J2161" s="94" t="e">
        <f>+VLOOKUP(D2161,POA!$A$3:$AU$103,14,FALSE)</f>
        <v>#N/A</v>
      </c>
      <c r="K2161" s="44"/>
      <c r="L2161" s="100"/>
      <c r="M2161" s="101"/>
      <c r="N2161" s="79"/>
      <c r="O2161" s="102"/>
    </row>
    <row r="2162" spans="1:15" s="20" customFormat="1" ht="15" customHeight="1">
      <c r="A2162" s="46"/>
      <c r="B2162" s="45"/>
      <c r="C2162" s="47"/>
      <c r="D2162" s="46"/>
      <c r="E2162" s="97" t="e">
        <f>+VLOOKUP(D2162,POA!$A$3:$AU$103,7,FALSE)</f>
        <v>#N/A</v>
      </c>
      <c r="F2162" s="97" t="e">
        <f>+VLOOKUP(D2162,POA!$A$3:$AU$103,9,FALSE)</f>
        <v>#N/A</v>
      </c>
      <c r="G2162" s="97" t="e">
        <f>+VLOOKUP(D2162,POA!$A$3:$AU$103,3,FALSE)</f>
        <v>#N/A</v>
      </c>
      <c r="H2162" s="94" t="e">
        <f>+VLOOKUP(D2162,POA!$A$3:$AU$103,12,FALSE)</f>
        <v>#N/A</v>
      </c>
      <c r="I2162" s="98" t="e">
        <f>+VLOOKUP(D2162,POA!$A$3:$AU$103,15,FALSE)</f>
        <v>#N/A</v>
      </c>
      <c r="J2162" s="94" t="e">
        <f>+VLOOKUP(D2162,POA!$A$3:$AU$103,14,FALSE)</f>
        <v>#N/A</v>
      </c>
      <c r="K2162" s="44"/>
      <c r="L2162" s="100"/>
      <c r="M2162" s="101"/>
      <c r="N2162" s="79"/>
      <c r="O2162" s="102"/>
    </row>
    <row r="2163" spans="1:15" s="20" customFormat="1" ht="15" customHeight="1">
      <c r="A2163" s="46"/>
      <c r="B2163" s="45"/>
      <c r="C2163" s="47"/>
      <c r="D2163" s="46"/>
      <c r="E2163" s="97" t="e">
        <f>+VLOOKUP(D2163,POA!$A$3:$AU$103,7,FALSE)</f>
        <v>#N/A</v>
      </c>
      <c r="F2163" s="97" t="e">
        <f>+VLOOKUP(D2163,POA!$A$3:$AU$103,9,FALSE)</f>
        <v>#N/A</v>
      </c>
      <c r="G2163" s="97" t="e">
        <f>+VLOOKUP(D2163,POA!$A$3:$AU$103,3,FALSE)</f>
        <v>#N/A</v>
      </c>
      <c r="H2163" s="94" t="e">
        <f>+VLOOKUP(D2163,POA!$A$3:$AU$103,12,FALSE)</f>
        <v>#N/A</v>
      </c>
      <c r="I2163" s="98" t="e">
        <f>+VLOOKUP(D2163,POA!$A$3:$AU$103,15,FALSE)</f>
        <v>#N/A</v>
      </c>
      <c r="J2163" s="94" t="e">
        <f>+VLOOKUP(D2163,POA!$A$3:$AU$103,14,FALSE)</f>
        <v>#N/A</v>
      </c>
      <c r="K2163" s="44"/>
      <c r="L2163" s="100"/>
      <c r="M2163" s="101"/>
      <c r="N2163" s="79"/>
      <c r="O2163" s="102"/>
    </row>
    <row r="2164" spans="1:15" s="20" customFormat="1" ht="15" customHeight="1">
      <c r="A2164" s="46"/>
      <c r="B2164" s="45"/>
      <c r="C2164" s="47"/>
      <c r="D2164" s="46"/>
      <c r="E2164" s="97" t="e">
        <f>+VLOOKUP(D2164,POA!$A$3:$AU$103,7,FALSE)</f>
        <v>#N/A</v>
      </c>
      <c r="F2164" s="97" t="e">
        <f>+VLOOKUP(D2164,POA!$A$3:$AU$103,9,FALSE)</f>
        <v>#N/A</v>
      </c>
      <c r="G2164" s="97" t="e">
        <f>+VLOOKUP(D2164,POA!$A$3:$AU$103,3,FALSE)</f>
        <v>#N/A</v>
      </c>
      <c r="H2164" s="94" t="e">
        <f>+VLOOKUP(D2164,POA!$A$3:$AU$103,12,FALSE)</f>
        <v>#N/A</v>
      </c>
      <c r="I2164" s="98" t="e">
        <f>+VLOOKUP(D2164,POA!$A$3:$AU$103,15,FALSE)</f>
        <v>#N/A</v>
      </c>
      <c r="J2164" s="94" t="e">
        <f>+VLOOKUP(D2164,POA!$A$3:$AU$103,14,FALSE)</f>
        <v>#N/A</v>
      </c>
      <c r="K2164" s="44"/>
      <c r="L2164" s="100"/>
      <c r="M2164" s="101"/>
      <c r="N2164" s="79"/>
      <c r="O2164" s="102"/>
    </row>
    <row r="2165" spans="1:15" s="20" customFormat="1" ht="15" customHeight="1">
      <c r="A2165" s="46"/>
      <c r="B2165" s="45"/>
      <c r="C2165" s="47"/>
      <c r="D2165" s="46"/>
      <c r="E2165" s="97" t="e">
        <f>+VLOOKUP(D2165,POA!$A$3:$AU$103,7,FALSE)</f>
        <v>#N/A</v>
      </c>
      <c r="F2165" s="97" t="e">
        <f>+VLOOKUP(D2165,POA!$A$3:$AU$103,9,FALSE)</f>
        <v>#N/A</v>
      </c>
      <c r="G2165" s="97" t="e">
        <f>+VLOOKUP(D2165,POA!$A$3:$AU$103,3,FALSE)</f>
        <v>#N/A</v>
      </c>
      <c r="H2165" s="94" t="e">
        <f>+VLOOKUP(D2165,POA!$A$3:$AU$103,12,FALSE)</f>
        <v>#N/A</v>
      </c>
      <c r="I2165" s="98" t="e">
        <f>+VLOOKUP(D2165,POA!$A$3:$AU$103,15,FALSE)</f>
        <v>#N/A</v>
      </c>
      <c r="J2165" s="94" t="e">
        <f>+VLOOKUP(D2165,POA!$A$3:$AU$103,14,FALSE)</f>
        <v>#N/A</v>
      </c>
      <c r="K2165" s="44"/>
      <c r="L2165" s="100"/>
      <c r="M2165" s="101"/>
      <c r="N2165" s="79"/>
      <c r="O2165" s="102"/>
    </row>
    <row r="2166" spans="1:15" s="20" customFormat="1" ht="15" customHeight="1">
      <c r="A2166" s="46"/>
      <c r="B2166" s="45"/>
      <c r="C2166" s="47"/>
      <c r="D2166" s="46"/>
      <c r="E2166" s="97" t="e">
        <f>+VLOOKUP(D2166,POA!$A$3:$AU$103,7,FALSE)</f>
        <v>#N/A</v>
      </c>
      <c r="F2166" s="97" t="e">
        <f>+VLOOKUP(D2166,POA!$A$3:$AU$103,9,FALSE)</f>
        <v>#N/A</v>
      </c>
      <c r="G2166" s="97" t="e">
        <f>+VLOOKUP(D2166,POA!$A$3:$AU$103,3,FALSE)</f>
        <v>#N/A</v>
      </c>
      <c r="H2166" s="94" t="e">
        <f>+VLOOKUP(D2166,POA!$A$3:$AU$103,12,FALSE)</f>
        <v>#N/A</v>
      </c>
      <c r="I2166" s="98" t="e">
        <f>+VLOOKUP(D2166,POA!$A$3:$AU$103,15,FALSE)</f>
        <v>#N/A</v>
      </c>
      <c r="J2166" s="94" t="e">
        <f>+VLOOKUP(D2166,POA!$A$3:$AU$103,14,FALSE)</f>
        <v>#N/A</v>
      </c>
      <c r="K2166" s="44"/>
      <c r="L2166" s="100"/>
      <c r="M2166" s="101"/>
      <c r="N2166" s="79"/>
      <c r="O2166" s="102"/>
    </row>
    <row r="2167" spans="1:15" s="20" customFormat="1" ht="15" customHeight="1">
      <c r="A2167" s="46"/>
      <c r="B2167" s="45"/>
      <c r="C2167" s="47"/>
      <c r="D2167" s="46"/>
      <c r="E2167" s="97" t="e">
        <f>+VLOOKUP(D2167,POA!$A$3:$AU$103,7,FALSE)</f>
        <v>#N/A</v>
      </c>
      <c r="F2167" s="97" t="e">
        <f>+VLOOKUP(D2167,POA!$A$3:$AU$103,9,FALSE)</f>
        <v>#N/A</v>
      </c>
      <c r="G2167" s="97" t="e">
        <f>+VLOOKUP(D2167,POA!$A$3:$AU$103,3,FALSE)</f>
        <v>#N/A</v>
      </c>
      <c r="H2167" s="94" t="e">
        <f>+VLOOKUP(D2167,POA!$A$3:$AU$103,12,FALSE)</f>
        <v>#N/A</v>
      </c>
      <c r="I2167" s="98" t="e">
        <f>+VLOOKUP(D2167,POA!$A$3:$AU$103,15,FALSE)</f>
        <v>#N/A</v>
      </c>
      <c r="J2167" s="94" t="e">
        <f>+VLOOKUP(D2167,POA!$A$3:$AU$103,14,FALSE)</f>
        <v>#N/A</v>
      </c>
      <c r="K2167" s="44"/>
      <c r="L2167" s="100"/>
      <c r="M2167" s="101"/>
      <c r="N2167" s="79"/>
      <c r="O2167" s="102"/>
    </row>
    <row r="2168" spans="1:15" s="20" customFormat="1" ht="15" customHeight="1">
      <c r="A2168" s="46"/>
      <c r="B2168" s="45"/>
      <c r="C2168" s="47"/>
      <c r="D2168" s="46"/>
      <c r="E2168" s="97" t="e">
        <f>+VLOOKUP(D2168,POA!$A$3:$AU$103,7,FALSE)</f>
        <v>#N/A</v>
      </c>
      <c r="F2168" s="97" t="e">
        <f>+VLOOKUP(D2168,POA!$A$3:$AU$103,9,FALSE)</f>
        <v>#N/A</v>
      </c>
      <c r="G2168" s="97" t="e">
        <f>+VLOOKUP(D2168,POA!$A$3:$AU$103,3,FALSE)</f>
        <v>#N/A</v>
      </c>
      <c r="H2168" s="94" t="e">
        <f>+VLOOKUP(D2168,POA!$A$3:$AU$103,12,FALSE)</f>
        <v>#N/A</v>
      </c>
      <c r="I2168" s="98" t="e">
        <f>+VLOOKUP(D2168,POA!$A$3:$AU$103,15,FALSE)</f>
        <v>#N/A</v>
      </c>
      <c r="J2168" s="94" t="e">
        <f>+VLOOKUP(D2168,POA!$A$3:$AU$103,14,FALSE)</f>
        <v>#N/A</v>
      </c>
      <c r="K2168" s="44"/>
      <c r="L2168" s="100"/>
      <c r="M2168" s="101"/>
      <c r="N2168" s="79"/>
      <c r="O2168" s="102"/>
    </row>
    <row r="2169" spans="1:15" s="20" customFormat="1" ht="15" customHeight="1">
      <c r="A2169" s="46"/>
      <c r="B2169" s="45"/>
      <c r="C2169" s="47"/>
      <c r="D2169" s="46"/>
      <c r="E2169" s="97" t="e">
        <f>+VLOOKUP(D2169,POA!$A$3:$AU$103,7,FALSE)</f>
        <v>#N/A</v>
      </c>
      <c r="F2169" s="97" t="e">
        <f>+VLOOKUP(D2169,POA!$A$3:$AU$103,9,FALSE)</f>
        <v>#N/A</v>
      </c>
      <c r="G2169" s="97" t="e">
        <f>+VLOOKUP(D2169,POA!$A$3:$AU$103,3,FALSE)</f>
        <v>#N/A</v>
      </c>
      <c r="H2169" s="94" t="e">
        <f>+VLOOKUP(D2169,POA!$A$3:$AU$103,12,FALSE)</f>
        <v>#N/A</v>
      </c>
      <c r="I2169" s="98" t="e">
        <f>+VLOOKUP(D2169,POA!$A$3:$AU$103,15,FALSE)</f>
        <v>#N/A</v>
      </c>
      <c r="J2169" s="94" t="e">
        <f>+VLOOKUP(D2169,POA!$A$3:$AU$103,14,FALSE)</f>
        <v>#N/A</v>
      </c>
      <c r="K2169" s="44"/>
      <c r="L2169" s="100"/>
      <c r="M2169" s="101"/>
      <c r="N2169" s="79"/>
      <c r="O2169" s="102"/>
    </row>
    <row r="2170" spans="1:15" s="20" customFormat="1" ht="15" customHeight="1">
      <c r="A2170" s="46"/>
      <c r="B2170" s="45"/>
      <c r="C2170" s="47"/>
      <c r="D2170" s="46"/>
      <c r="E2170" s="97" t="e">
        <f>+VLOOKUP(D2170,POA!$A$3:$AU$103,7,FALSE)</f>
        <v>#N/A</v>
      </c>
      <c r="F2170" s="97" t="e">
        <f>+VLOOKUP(D2170,POA!$A$3:$AU$103,9,FALSE)</f>
        <v>#N/A</v>
      </c>
      <c r="G2170" s="97" t="e">
        <f>+VLOOKUP(D2170,POA!$A$3:$AU$103,3,FALSE)</f>
        <v>#N/A</v>
      </c>
      <c r="H2170" s="94" t="e">
        <f>+VLOOKUP(D2170,POA!$A$3:$AU$103,12,FALSE)</f>
        <v>#N/A</v>
      </c>
      <c r="I2170" s="98" t="e">
        <f>+VLOOKUP(D2170,POA!$A$3:$AU$103,15,FALSE)</f>
        <v>#N/A</v>
      </c>
      <c r="J2170" s="94" t="e">
        <f>+VLOOKUP(D2170,POA!$A$3:$AU$103,14,FALSE)</f>
        <v>#N/A</v>
      </c>
      <c r="K2170" s="44"/>
      <c r="L2170" s="100"/>
      <c r="M2170" s="101"/>
      <c r="N2170" s="79"/>
      <c r="O2170" s="102"/>
    </row>
    <row r="2171" spans="1:15" s="20" customFormat="1" ht="15" customHeight="1">
      <c r="A2171" s="46"/>
      <c r="B2171" s="45"/>
      <c r="C2171" s="47"/>
      <c r="D2171" s="46"/>
      <c r="E2171" s="97" t="e">
        <f>+VLOOKUP(D2171,POA!$A$3:$AU$103,7,FALSE)</f>
        <v>#N/A</v>
      </c>
      <c r="F2171" s="97" t="e">
        <f>+VLOOKUP(D2171,POA!$A$3:$AU$103,9,FALSE)</f>
        <v>#N/A</v>
      </c>
      <c r="G2171" s="97" t="e">
        <f>+VLOOKUP(D2171,POA!$A$3:$AU$103,3,FALSE)</f>
        <v>#N/A</v>
      </c>
      <c r="H2171" s="94" t="e">
        <f>+VLOOKUP(D2171,POA!$A$3:$AU$103,12,FALSE)</f>
        <v>#N/A</v>
      </c>
      <c r="I2171" s="98" t="e">
        <f>+VLOOKUP(D2171,POA!$A$3:$AU$103,15,FALSE)</f>
        <v>#N/A</v>
      </c>
      <c r="J2171" s="94" t="e">
        <f>+VLOOKUP(D2171,POA!$A$3:$AU$103,14,FALSE)</f>
        <v>#N/A</v>
      </c>
      <c r="K2171" s="44"/>
      <c r="L2171" s="100"/>
      <c r="M2171" s="101"/>
      <c r="N2171" s="79"/>
      <c r="O2171" s="102"/>
    </row>
    <row r="2172" spans="1:15" s="20" customFormat="1" ht="15" customHeight="1">
      <c r="A2172" s="46"/>
      <c r="B2172" s="45"/>
      <c r="C2172" s="47"/>
      <c r="D2172" s="46"/>
      <c r="E2172" s="97" t="e">
        <f>+VLOOKUP(D2172,POA!$A$3:$AU$103,7,FALSE)</f>
        <v>#N/A</v>
      </c>
      <c r="F2172" s="97" t="e">
        <f>+VLOOKUP(D2172,POA!$A$3:$AU$103,9,FALSE)</f>
        <v>#N/A</v>
      </c>
      <c r="G2172" s="97" t="e">
        <f>+VLOOKUP(D2172,POA!$A$3:$AU$103,3,FALSE)</f>
        <v>#N/A</v>
      </c>
      <c r="H2172" s="94" t="e">
        <f>+VLOOKUP(D2172,POA!$A$3:$AU$103,12,FALSE)</f>
        <v>#N/A</v>
      </c>
      <c r="I2172" s="98" t="e">
        <f>+VLOOKUP(D2172,POA!$A$3:$AU$103,15,FALSE)</f>
        <v>#N/A</v>
      </c>
      <c r="J2172" s="94" t="e">
        <f>+VLOOKUP(D2172,POA!$A$3:$AU$103,14,FALSE)</f>
        <v>#N/A</v>
      </c>
      <c r="K2172" s="44"/>
      <c r="L2172" s="100"/>
      <c r="M2172" s="101"/>
      <c r="N2172" s="79"/>
      <c r="O2172" s="102"/>
    </row>
    <row r="2173" spans="1:15" s="20" customFormat="1" ht="15" customHeight="1">
      <c r="A2173" s="46"/>
      <c r="B2173" s="45"/>
      <c r="C2173" s="47"/>
      <c r="D2173" s="46"/>
      <c r="E2173" s="97" t="e">
        <f>+VLOOKUP(D2173,POA!$A$3:$AU$103,7,FALSE)</f>
        <v>#N/A</v>
      </c>
      <c r="F2173" s="97" t="e">
        <f>+VLOOKUP(D2173,POA!$A$3:$AU$103,9,FALSE)</f>
        <v>#N/A</v>
      </c>
      <c r="G2173" s="97" t="e">
        <f>+VLOOKUP(D2173,POA!$A$3:$AU$103,3,FALSE)</f>
        <v>#N/A</v>
      </c>
      <c r="H2173" s="94" t="e">
        <f>+VLOOKUP(D2173,POA!$A$3:$AU$103,12,FALSE)</f>
        <v>#N/A</v>
      </c>
      <c r="I2173" s="98" t="e">
        <f>+VLOOKUP(D2173,POA!$A$3:$AU$103,15,FALSE)</f>
        <v>#N/A</v>
      </c>
      <c r="J2173" s="94" t="e">
        <f>+VLOOKUP(D2173,POA!$A$3:$AU$103,14,FALSE)</f>
        <v>#N/A</v>
      </c>
      <c r="K2173" s="44"/>
      <c r="L2173" s="100"/>
      <c r="M2173" s="101"/>
      <c r="N2173" s="79"/>
      <c r="O2173" s="102"/>
    </row>
    <row r="2174" spans="1:15" s="20" customFormat="1" ht="15" customHeight="1">
      <c r="A2174" s="46"/>
      <c r="B2174" s="45"/>
      <c r="C2174" s="47"/>
      <c r="D2174" s="46"/>
      <c r="E2174" s="97" t="e">
        <f>+VLOOKUP(D2174,POA!$A$3:$AU$103,7,FALSE)</f>
        <v>#N/A</v>
      </c>
      <c r="F2174" s="97" t="e">
        <f>+VLOOKUP(D2174,POA!$A$3:$AU$103,9,FALSE)</f>
        <v>#N/A</v>
      </c>
      <c r="G2174" s="97" t="e">
        <f>+VLOOKUP(D2174,POA!$A$3:$AU$103,3,FALSE)</f>
        <v>#N/A</v>
      </c>
      <c r="H2174" s="94" t="e">
        <f>+VLOOKUP(D2174,POA!$A$3:$AU$103,12,FALSE)</f>
        <v>#N/A</v>
      </c>
      <c r="I2174" s="98" t="e">
        <f>+VLOOKUP(D2174,POA!$A$3:$AU$103,15,FALSE)</f>
        <v>#N/A</v>
      </c>
      <c r="J2174" s="94" t="e">
        <f>+VLOOKUP(D2174,POA!$A$3:$AU$103,14,FALSE)</f>
        <v>#N/A</v>
      </c>
      <c r="K2174" s="44"/>
      <c r="L2174" s="100"/>
      <c r="M2174" s="101"/>
      <c r="N2174" s="79"/>
      <c r="O2174" s="102"/>
    </row>
    <row r="2175" spans="1:15" s="20" customFormat="1" ht="15" customHeight="1">
      <c r="A2175" s="46"/>
      <c r="B2175" s="45"/>
      <c r="C2175" s="47"/>
      <c r="D2175" s="46"/>
      <c r="E2175" s="97" t="e">
        <f>+VLOOKUP(D2175,POA!$A$3:$AU$103,7,FALSE)</f>
        <v>#N/A</v>
      </c>
      <c r="F2175" s="97" t="e">
        <f>+VLOOKUP(D2175,POA!$A$3:$AU$103,9,FALSE)</f>
        <v>#N/A</v>
      </c>
      <c r="G2175" s="97" t="e">
        <f>+VLOOKUP(D2175,POA!$A$3:$AU$103,3,FALSE)</f>
        <v>#N/A</v>
      </c>
      <c r="H2175" s="94" t="e">
        <f>+VLOOKUP(D2175,POA!$A$3:$AU$103,12,FALSE)</f>
        <v>#N/A</v>
      </c>
      <c r="I2175" s="98" t="e">
        <f>+VLOOKUP(D2175,POA!$A$3:$AU$103,15,FALSE)</f>
        <v>#N/A</v>
      </c>
      <c r="J2175" s="94" t="e">
        <f>+VLOOKUP(D2175,POA!$A$3:$AU$103,14,FALSE)</f>
        <v>#N/A</v>
      </c>
      <c r="K2175" s="44"/>
      <c r="L2175" s="100"/>
      <c r="M2175" s="101"/>
      <c r="N2175" s="79"/>
      <c r="O2175" s="102"/>
    </row>
    <row r="2176" spans="1:15" s="20" customFormat="1" ht="15" customHeight="1">
      <c r="A2176" s="46"/>
      <c r="B2176" s="45"/>
      <c r="C2176" s="47"/>
      <c r="D2176" s="46"/>
      <c r="E2176" s="97" t="e">
        <f>+VLOOKUP(D2176,POA!$A$3:$AU$103,7,FALSE)</f>
        <v>#N/A</v>
      </c>
      <c r="F2176" s="97" t="e">
        <f>+VLOOKUP(D2176,POA!$A$3:$AU$103,9,FALSE)</f>
        <v>#N/A</v>
      </c>
      <c r="G2176" s="97" t="e">
        <f>+VLOOKUP(D2176,POA!$A$3:$AU$103,3,FALSE)</f>
        <v>#N/A</v>
      </c>
      <c r="H2176" s="94" t="e">
        <f>+VLOOKUP(D2176,POA!$A$3:$AU$103,12,FALSE)</f>
        <v>#N/A</v>
      </c>
      <c r="I2176" s="98" t="e">
        <f>+VLOOKUP(D2176,POA!$A$3:$AU$103,15,FALSE)</f>
        <v>#N/A</v>
      </c>
      <c r="J2176" s="94" t="e">
        <f>+VLOOKUP(D2176,POA!$A$3:$AU$103,14,FALSE)</f>
        <v>#N/A</v>
      </c>
      <c r="K2176" s="44"/>
      <c r="L2176" s="100"/>
      <c r="M2176" s="101"/>
      <c r="N2176" s="79"/>
      <c r="O2176" s="102"/>
    </row>
    <row r="2177" spans="1:15" s="20" customFormat="1" ht="15" customHeight="1">
      <c r="A2177" s="46"/>
      <c r="B2177" s="45"/>
      <c r="C2177" s="47"/>
      <c r="D2177" s="46"/>
      <c r="E2177" s="97" t="e">
        <f>+VLOOKUP(D2177,POA!$A$3:$AU$103,7,FALSE)</f>
        <v>#N/A</v>
      </c>
      <c r="F2177" s="97" t="e">
        <f>+VLOOKUP(D2177,POA!$A$3:$AU$103,9,FALSE)</f>
        <v>#N/A</v>
      </c>
      <c r="G2177" s="97" t="e">
        <f>+VLOOKUP(D2177,POA!$A$3:$AU$103,3,FALSE)</f>
        <v>#N/A</v>
      </c>
      <c r="H2177" s="94" t="e">
        <f>+VLOOKUP(D2177,POA!$A$3:$AU$103,12,FALSE)</f>
        <v>#N/A</v>
      </c>
      <c r="I2177" s="98" t="e">
        <f>+VLOOKUP(D2177,POA!$A$3:$AU$103,15,FALSE)</f>
        <v>#N/A</v>
      </c>
      <c r="J2177" s="94" t="e">
        <f>+VLOOKUP(D2177,POA!$A$3:$AU$103,14,FALSE)</f>
        <v>#N/A</v>
      </c>
      <c r="K2177" s="44"/>
      <c r="L2177" s="100"/>
      <c r="M2177" s="101"/>
      <c r="N2177" s="79"/>
      <c r="O2177" s="102"/>
    </row>
    <row r="2178" spans="1:15" s="20" customFormat="1" ht="15" customHeight="1">
      <c r="A2178" s="46"/>
      <c r="B2178" s="45"/>
      <c r="C2178" s="47"/>
      <c r="D2178" s="46"/>
      <c r="E2178" s="97" t="e">
        <f>+VLOOKUP(D2178,POA!$A$3:$AU$103,7,FALSE)</f>
        <v>#N/A</v>
      </c>
      <c r="F2178" s="97" t="e">
        <f>+VLOOKUP(D2178,POA!$A$3:$AU$103,9,FALSE)</f>
        <v>#N/A</v>
      </c>
      <c r="G2178" s="97" t="e">
        <f>+VLOOKUP(D2178,POA!$A$3:$AU$103,3,FALSE)</f>
        <v>#N/A</v>
      </c>
      <c r="H2178" s="94" t="e">
        <f>+VLOOKUP(D2178,POA!$A$3:$AU$103,12,FALSE)</f>
        <v>#N/A</v>
      </c>
      <c r="I2178" s="98" t="e">
        <f>+VLOOKUP(D2178,POA!$A$3:$AU$103,15,FALSE)</f>
        <v>#N/A</v>
      </c>
      <c r="J2178" s="94" t="e">
        <f>+VLOOKUP(D2178,POA!$A$3:$AU$103,14,FALSE)</f>
        <v>#N/A</v>
      </c>
      <c r="K2178" s="44"/>
      <c r="L2178" s="100"/>
      <c r="M2178" s="101"/>
      <c r="N2178" s="79"/>
      <c r="O2178" s="102"/>
    </row>
    <row r="2179" spans="1:15" s="20" customFormat="1" ht="15" customHeight="1">
      <c r="A2179" s="46"/>
      <c r="B2179" s="45"/>
      <c r="C2179" s="47"/>
      <c r="D2179" s="46"/>
      <c r="E2179" s="97" t="e">
        <f>+VLOOKUP(D2179,POA!$A$3:$AU$103,7,FALSE)</f>
        <v>#N/A</v>
      </c>
      <c r="F2179" s="97" t="e">
        <f>+VLOOKUP(D2179,POA!$A$3:$AU$103,9,FALSE)</f>
        <v>#N/A</v>
      </c>
      <c r="G2179" s="97" t="e">
        <f>+VLOOKUP(D2179,POA!$A$3:$AU$103,3,FALSE)</f>
        <v>#N/A</v>
      </c>
      <c r="H2179" s="94" t="e">
        <f>+VLOOKUP(D2179,POA!$A$3:$AU$103,12,FALSE)</f>
        <v>#N/A</v>
      </c>
      <c r="I2179" s="98" t="e">
        <f>+VLOOKUP(D2179,POA!$A$3:$AU$103,15,FALSE)</f>
        <v>#N/A</v>
      </c>
      <c r="J2179" s="94" t="e">
        <f>+VLOOKUP(D2179,POA!$A$3:$AU$103,14,FALSE)</f>
        <v>#N/A</v>
      </c>
      <c r="K2179" s="44"/>
      <c r="L2179" s="100"/>
      <c r="M2179" s="101"/>
      <c r="N2179" s="79"/>
      <c r="O2179" s="102"/>
    </row>
    <row r="2180" spans="1:15" s="20" customFormat="1" ht="15" customHeight="1">
      <c r="A2180" s="46"/>
      <c r="B2180" s="45"/>
      <c r="C2180" s="47"/>
      <c r="D2180" s="46"/>
      <c r="E2180" s="97" t="e">
        <f>+VLOOKUP(D2180,POA!$A$3:$AU$103,7,FALSE)</f>
        <v>#N/A</v>
      </c>
      <c r="F2180" s="97" t="e">
        <f>+VLOOKUP(D2180,POA!$A$3:$AU$103,9,FALSE)</f>
        <v>#N/A</v>
      </c>
      <c r="G2180" s="97" t="e">
        <f>+VLOOKUP(D2180,POA!$A$3:$AU$103,3,FALSE)</f>
        <v>#N/A</v>
      </c>
      <c r="H2180" s="94" t="e">
        <f>+VLOOKUP(D2180,POA!$A$3:$AU$103,12,FALSE)</f>
        <v>#N/A</v>
      </c>
      <c r="I2180" s="98" t="e">
        <f>+VLOOKUP(D2180,POA!$A$3:$AU$103,15,FALSE)</f>
        <v>#N/A</v>
      </c>
      <c r="J2180" s="94" t="e">
        <f>+VLOOKUP(D2180,POA!$A$3:$AU$103,14,FALSE)</f>
        <v>#N/A</v>
      </c>
      <c r="K2180" s="44"/>
      <c r="L2180" s="100"/>
      <c r="M2180" s="101"/>
      <c r="N2180" s="79"/>
      <c r="O2180" s="102"/>
    </row>
    <row r="2181" spans="1:15" s="20" customFormat="1" ht="15" customHeight="1">
      <c r="A2181" s="46"/>
      <c r="B2181" s="45"/>
      <c r="C2181" s="47"/>
      <c r="D2181" s="46"/>
      <c r="E2181" s="97" t="e">
        <f>+VLOOKUP(D2181,POA!$A$3:$AU$103,7,FALSE)</f>
        <v>#N/A</v>
      </c>
      <c r="F2181" s="97" t="e">
        <f>+VLOOKUP(D2181,POA!$A$3:$AU$103,9,FALSE)</f>
        <v>#N/A</v>
      </c>
      <c r="G2181" s="97" t="e">
        <f>+VLOOKUP(D2181,POA!$A$3:$AU$103,3,FALSE)</f>
        <v>#N/A</v>
      </c>
      <c r="H2181" s="94" t="e">
        <f>+VLOOKUP(D2181,POA!$A$3:$AU$103,12,FALSE)</f>
        <v>#N/A</v>
      </c>
      <c r="I2181" s="98" t="e">
        <f>+VLOOKUP(D2181,POA!$A$3:$AU$103,15,FALSE)</f>
        <v>#N/A</v>
      </c>
      <c r="J2181" s="94" t="e">
        <f>+VLOOKUP(D2181,POA!$A$3:$AU$103,14,FALSE)</f>
        <v>#N/A</v>
      </c>
      <c r="K2181" s="44"/>
      <c r="L2181" s="100"/>
      <c r="M2181" s="101"/>
      <c r="N2181" s="79"/>
      <c r="O2181" s="102"/>
    </row>
    <row r="2182" spans="1:15" s="20" customFormat="1" ht="15" customHeight="1">
      <c r="A2182" s="46"/>
      <c r="B2182" s="45"/>
      <c r="C2182" s="47"/>
      <c r="D2182" s="46"/>
      <c r="E2182" s="97" t="e">
        <f>+VLOOKUP(D2182,POA!$A$3:$AU$103,7,FALSE)</f>
        <v>#N/A</v>
      </c>
      <c r="F2182" s="97" t="e">
        <f>+VLOOKUP(D2182,POA!$A$3:$AU$103,9,FALSE)</f>
        <v>#N/A</v>
      </c>
      <c r="G2182" s="97" t="e">
        <f>+VLOOKUP(D2182,POA!$A$3:$AU$103,3,FALSE)</f>
        <v>#N/A</v>
      </c>
      <c r="H2182" s="94" t="e">
        <f>+VLOOKUP(D2182,POA!$A$3:$AU$103,12,FALSE)</f>
        <v>#N/A</v>
      </c>
      <c r="I2182" s="98" t="e">
        <f>+VLOOKUP(D2182,POA!$A$3:$AU$103,15,FALSE)</f>
        <v>#N/A</v>
      </c>
      <c r="J2182" s="94" t="e">
        <f>+VLOOKUP(D2182,POA!$A$3:$AU$103,14,FALSE)</f>
        <v>#N/A</v>
      </c>
      <c r="K2182" s="44"/>
      <c r="L2182" s="100"/>
      <c r="M2182" s="101"/>
      <c r="N2182" s="79"/>
      <c r="O2182" s="102"/>
    </row>
    <row r="2183" spans="1:15" s="20" customFormat="1" ht="15" customHeight="1">
      <c r="A2183" s="46"/>
      <c r="B2183" s="45"/>
      <c r="C2183" s="47"/>
      <c r="D2183" s="46"/>
      <c r="E2183" s="97" t="e">
        <f>+VLOOKUP(D2183,POA!$A$3:$AU$103,7,FALSE)</f>
        <v>#N/A</v>
      </c>
      <c r="F2183" s="97" t="e">
        <f>+VLOOKUP(D2183,POA!$A$3:$AU$103,9,FALSE)</f>
        <v>#N/A</v>
      </c>
      <c r="G2183" s="97" t="e">
        <f>+VLOOKUP(D2183,POA!$A$3:$AU$103,3,FALSE)</f>
        <v>#N/A</v>
      </c>
      <c r="H2183" s="94" t="e">
        <f>+VLOOKUP(D2183,POA!$A$3:$AU$103,12,FALSE)</f>
        <v>#N/A</v>
      </c>
      <c r="I2183" s="98" t="e">
        <f>+VLOOKUP(D2183,POA!$A$3:$AU$103,15,FALSE)</f>
        <v>#N/A</v>
      </c>
      <c r="J2183" s="94" t="e">
        <f>+VLOOKUP(D2183,POA!$A$3:$AU$103,14,FALSE)</f>
        <v>#N/A</v>
      </c>
      <c r="K2183" s="44"/>
      <c r="L2183" s="100"/>
      <c r="M2183" s="101"/>
      <c r="N2183" s="79"/>
      <c r="O2183" s="102"/>
    </row>
    <row r="2184" spans="1:15" s="20" customFormat="1" ht="15" customHeight="1">
      <c r="A2184" s="46"/>
      <c r="B2184" s="45"/>
      <c r="C2184" s="47"/>
      <c r="D2184" s="46"/>
      <c r="E2184" s="97" t="e">
        <f>+VLOOKUP(D2184,POA!$A$3:$AU$103,7,FALSE)</f>
        <v>#N/A</v>
      </c>
      <c r="F2184" s="97" t="e">
        <f>+VLOOKUP(D2184,POA!$A$3:$AU$103,9,FALSE)</f>
        <v>#N/A</v>
      </c>
      <c r="G2184" s="97" t="e">
        <f>+VLOOKUP(D2184,POA!$A$3:$AU$103,3,FALSE)</f>
        <v>#N/A</v>
      </c>
      <c r="H2184" s="94" t="e">
        <f>+VLOOKUP(D2184,POA!$A$3:$AU$103,12,FALSE)</f>
        <v>#N/A</v>
      </c>
      <c r="I2184" s="98" t="e">
        <f>+VLOOKUP(D2184,POA!$A$3:$AU$103,15,FALSE)</f>
        <v>#N/A</v>
      </c>
      <c r="J2184" s="94" t="e">
        <f>+VLOOKUP(D2184,POA!$A$3:$AU$103,14,FALSE)</f>
        <v>#N/A</v>
      </c>
      <c r="K2184" s="44"/>
      <c r="L2184" s="100"/>
      <c r="M2184" s="101"/>
      <c r="N2184" s="79"/>
      <c r="O2184" s="102"/>
    </row>
    <row r="2185" spans="1:15" s="20" customFormat="1" ht="15" customHeight="1">
      <c r="A2185" s="46"/>
      <c r="B2185" s="45"/>
      <c r="C2185" s="47"/>
      <c r="D2185" s="46"/>
      <c r="E2185" s="97" t="e">
        <f>+VLOOKUP(D2185,POA!$A$3:$AU$103,7,FALSE)</f>
        <v>#N/A</v>
      </c>
      <c r="F2185" s="97" t="e">
        <f>+VLOOKUP(D2185,POA!$A$3:$AU$103,9,FALSE)</f>
        <v>#N/A</v>
      </c>
      <c r="G2185" s="97" t="e">
        <f>+VLOOKUP(D2185,POA!$A$3:$AU$103,3,FALSE)</f>
        <v>#N/A</v>
      </c>
      <c r="H2185" s="94" t="e">
        <f>+VLOOKUP(D2185,POA!$A$3:$AU$103,12,FALSE)</f>
        <v>#N/A</v>
      </c>
      <c r="I2185" s="98" t="e">
        <f>+VLOOKUP(D2185,POA!$A$3:$AU$103,15,FALSE)</f>
        <v>#N/A</v>
      </c>
      <c r="J2185" s="94" t="e">
        <f>+VLOOKUP(D2185,POA!$A$3:$AU$103,14,FALSE)</f>
        <v>#N/A</v>
      </c>
      <c r="K2185" s="44"/>
      <c r="L2185" s="100"/>
      <c r="M2185" s="101"/>
      <c r="N2185" s="79"/>
      <c r="O2185" s="102"/>
    </row>
    <row r="2186" spans="1:15" s="20" customFormat="1" ht="15" customHeight="1">
      <c r="A2186" s="46"/>
      <c r="B2186" s="45"/>
      <c r="C2186" s="47"/>
      <c r="D2186" s="46"/>
      <c r="E2186" s="97" t="e">
        <f>+VLOOKUP(D2186,POA!$A$3:$AU$103,7,FALSE)</f>
        <v>#N/A</v>
      </c>
      <c r="F2186" s="97" t="e">
        <f>+VLOOKUP(D2186,POA!$A$3:$AU$103,9,FALSE)</f>
        <v>#N/A</v>
      </c>
      <c r="G2186" s="97" t="e">
        <f>+VLOOKUP(D2186,POA!$A$3:$AU$103,3,FALSE)</f>
        <v>#N/A</v>
      </c>
      <c r="H2186" s="94" t="e">
        <f>+VLOOKUP(D2186,POA!$A$3:$AU$103,12,FALSE)</f>
        <v>#N/A</v>
      </c>
      <c r="I2186" s="98" t="e">
        <f>+VLOOKUP(D2186,POA!$A$3:$AU$103,15,FALSE)</f>
        <v>#N/A</v>
      </c>
      <c r="J2186" s="94" t="e">
        <f>+VLOOKUP(D2186,POA!$A$3:$AU$103,14,FALSE)</f>
        <v>#N/A</v>
      </c>
      <c r="K2186" s="44"/>
      <c r="L2186" s="100"/>
      <c r="M2186" s="101"/>
      <c r="N2186" s="79"/>
      <c r="O2186" s="102"/>
    </row>
    <row r="2187" spans="1:15" s="20" customFormat="1" ht="15" customHeight="1">
      <c r="A2187" s="46"/>
      <c r="B2187" s="45"/>
      <c r="C2187" s="47"/>
      <c r="D2187" s="46"/>
      <c r="E2187" s="97" t="e">
        <f>+VLOOKUP(D2187,POA!$A$3:$AU$103,7,FALSE)</f>
        <v>#N/A</v>
      </c>
      <c r="F2187" s="97" t="e">
        <f>+VLOOKUP(D2187,POA!$A$3:$AU$103,9,FALSE)</f>
        <v>#N/A</v>
      </c>
      <c r="G2187" s="97" t="e">
        <f>+VLOOKUP(D2187,POA!$A$3:$AU$103,3,FALSE)</f>
        <v>#N/A</v>
      </c>
      <c r="H2187" s="94" t="e">
        <f>+VLOOKUP(D2187,POA!$A$3:$AU$103,12,FALSE)</f>
        <v>#N/A</v>
      </c>
      <c r="I2187" s="98" t="e">
        <f>+VLOOKUP(D2187,POA!$A$3:$AU$103,15,FALSE)</f>
        <v>#N/A</v>
      </c>
      <c r="J2187" s="94" t="e">
        <f>+VLOOKUP(D2187,POA!$A$3:$AU$103,14,FALSE)</f>
        <v>#N/A</v>
      </c>
      <c r="K2187" s="44"/>
      <c r="L2187" s="100"/>
      <c r="M2187" s="101"/>
      <c r="N2187" s="79"/>
      <c r="O2187" s="102"/>
    </row>
    <row r="2188" spans="1:15" s="20" customFormat="1" ht="15" customHeight="1">
      <c r="A2188" s="46"/>
      <c r="B2188" s="45"/>
      <c r="C2188" s="47"/>
      <c r="D2188" s="46"/>
      <c r="E2188" s="97" t="e">
        <f>+VLOOKUP(D2188,POA!$A$3:$AU$103,7,FALSE)</f>
        <v>#N/A</v>
      </c>
      <c r="F2188" s="97" t="e">
        <f>+VLOOKUP(D2188,POA!$A$3:$AU$103,9,FALSE)</f>
        <v>#N/A</v>
      </c>
      <c r="G2188" s="97" t="e">
        <f>+VLOOKUP(D2188,POA!$A$3:$AU$103,3,FALSE)</f>
        <v>#N/A</v>
      </c>
      <c r="H2188" s="94" t="e">
        <f>+VLOOKUP(D2188,POA!$A$3:$AU$103,12,FALSE)</f>
        <v>#N/A</v>
      </c>
      <c r="I2188" s="98" t="e">
        <f>+VLOOKUP(D2188,POA!$A$3:$AU$103,15,FALSE)</f>
        <v>#N/A</v>
      </c>
      <c r="J2188" s="94" t="e">
        <f>+VLOOKUP(D2188,POA!$A$3:$AU$103,14,FALSE)</f>
        <v>#N/A</v>
      </c>
      <c r="K2188" s="44"/>
      <c r="L2188" s="100"/>
      <c r="M2188" s="101"/>
      <c r="N2188" s="79"/>
      <c r="O2188" s="102"/>
    </row>
    <row r="2189" spans="1:15" s="20" customFormat="1" ht="15" customHeight="1">
      <c r="A2189" s="46"/>
      <c r="B2189" s="45"/>
      <c r="C2189" s="47"/>
      <c r="D2189" s="46"/>
      <c r="E2189" s="97" t="e">
        <f>+VLOOKUP(D2189,POA!$A$3:$AU$103,7,FALSE)</f>
        <v>#N/A</v>
      </c>
      <c r="F2189" s="97" t="e">
        <f>+VLOOKUP(D2189,POA!$A$3:$AU$103,9,FALSE)</f>
        <v>#N/A</v>
      </c>
      <c r="G2189" s="97" t="e">
        <f>+VLOOKUP(D2189,POA!$A$3:$AU$103,3,FALSE)</f>
        <v>#N/A</v>
      </c>
      <c r="H2189" s="94" t="e">
        <f>+VLOOKUP(D2189,POA!$A$3:$AU$103,12,FALSE)</f>
        <v>#N/A</v>
      </c>
      <c r="I2189" s="98" t="e">
        <f>+VLOOKUP(D2189,POA!$A$3:$AU$103,15,FALSE)</f>
        <v>#N/A</v>
      </c>
      <c r="J2189" s="94" t="e">
        <f>+VLOOKUP(D2189,POA!$A$3:$AU$103,14,FALSE)</f>
        <v>#N/A</v>
      </c>
      <c r="K2189" s="44"/>
      <c r="L2189" s="100"/>
      <c r="M2189" s="101"/>
      <c r="N2189" s="79"/>
      <c r="O2189" s="102"/>
    </row>
    <row r="2190" spans="1:15" s="20" customFormat="1" ht="15" customHeight="1">
      <c r="A2190" s="46"/>
      <c r="B2190" s="45"/>
      <c r="C2190" s="47"/>
      <c r="D2190" s="46"/>
      <c r="E2190" s="97" t="e">
        <f>+VLOOKUP(D2190,POA!$A$3:$AU$103,7,FALSE)</f>
        <v>#N/A</v>
      </c>
      <c r="F2190" s="97" t="e">
        <f>+VLOOKUP(D2190,POA!$A$3:$AU$103,9,FALSE)</f>
        <v>#N/A</v>
      </c>
      <c r="G2190" s="97" t="e">
        <f>+VLOOKUP(D2190,POA!$A$3:$AU$103,3,FALSE)</f>
        <v>#N/A</v>
      </c>
      <c r="H2190" s="94" t="e">
        <f>+VLOOKUP(D2190,POA!$A$3:$AU$103,12,FALSE)</f>
        <v>#N/A</v>
      </c>
      <c r="I2190" s="98" t="e">
        <f>+VLOOKUP(D2190,POA!$A$3:$AU$103,15,FALSE)</f>
        <v>#N/A</v>
      </c>
      <c r="J2190" s="94" t="e">
        <f>+VLOOKUP(D2190,POA!$A$3:$AU$103,14,FALSE)</f>
        <v>#N/A</v>
      </c>
      <c r="K2190" s="44"/>
      <c r="L2190" s="100"/>
      <c r="M2190" s="101"/>
      <c r="N2190" s="79"/>
      <c r="O2190" s="102"/>
    </row>
    <row r="2191" spans="1:15" s="20" customFormat="1" ht="15" customHeight="1">
      <c r="A2191" s="46"/>
      <c r="B2191" s="45"/>
      <c r="C2191" s="47"/>
      <c r="D2191" s="46"/>
      <c r="E2191" s="97" t="e">
        <f>+VLOOKUP(D2191,POA!$A$3:$AU$103,7,FALSE)</f>
        <v>#N/A</v>
      </c>
      <c r="F2191" s="97" t="e">
        <f>+VLOOKUP(D2191,POA!$A$3:$AU$103,9,FALSE)</f>
        <v>#N/A</v>
      </c>
      <c r="G2191" s="97" t="e">
        <f>+VLOOKUP(D2191,POA!$A$3:$AU$103,3,FALSE)</f>
        <v>#N/A</v>
      </c>
      <c r="H2191" s="94" t="e">
        <f>+VLOOKUP(D2191,POA!$A$3:$AU$103,12,FALSE)</f>
        <v>#N/A</v>
      </c>
      <c r="I2191" s="98" t="e">
        <f>+VLOOKUP(D2191,POA!$A$3:$AU$103,15,FALSE)</f>
        <v>#N/A</v>
      </c>
      <c r="J2191" s="94" t="e">
        <f>+VLOOKUP(D2191,POA!$A$3:$AU$103,14,FALSE)</f>
        <v>#N/A</v>
      </c>
      <c r="K2191" s="44"/>
      <c r="L2191" s="100"/>
      <c r="M2191" s="101"/>
      <c r="N2191" s="79"/>
      <c r="O2191" s="102"/>
    </row>
    <row r="2192" spans="1:15" s="20" customFormat="1" ht="15" customHeight="1">
      <c r="A2192" s="46"/>
      <c r="B2192" s="45"/>
      <c r="C2192" s="47"/>
      <c r="D2192" s="46"/>
      <c r="E2192" s="97" t="e">
        <f>+VLOOKUP(D2192,POA!$A$3:$AU$103,7,FALSE)</f>
        <v>#N/A</v>
      </c>
      <c r="F2192" s="97" t="e">
        <f>+VLOOKUP(D2192,POA!$A$3:$AU$103,9,FALSE)</f>
        <v>#N/A</v>
      </c>
      <c r="G2192" s="97" t="e">
        <f>+VLOOKUP(D2192,POA!$A$3:$AU$103,3,FALSE)</f>
        <v>#N/A</v>
      </c>
      <c r="H2192" s="94" t="e">
        <f>+VLOOKUP(D2192,POA!$A$3:$AU$103,12,FALSE)</f>
        <v>#N/A</v>
      </c>
      <c r="I2192" s="98" t="e">
        <f>+VLOOKUP(D2192,POA!$A$3:$AU$103,15,FALSE)</f>
        <v>#N/A</v>
      </c>
      <c r="J2192" s="94" t="e">
        <f>+VLOOKUP(D2192,POA!$A$3:$AU$103,14,FALSE)</f>
        <v>#N/A</v>
      </c>
      <c r="K2192" s="44"/>
      <c r="L2192" s="100"/>
      <c r="M2192" s="101"/>
      <c r="N2192" s="79"/>
      <c r="O2192" s="102"/>
    </row>
    <row r="2193" spans="1:15" s="20" customFormat="1" ht="15" customHeight="1">
      <c r="A2193" s="46"/>
      <c r="B2193" s="45"/>
      <c r="C2193" s="47"/>
      <c r="D2193" s="46"/>
      <c r="E2193" s="97" t="e">
        <f>+VLOOKUP(D2193,POA!$A$3:$AU$103,7,FALSE)</f>
        <v>#N/A</v>
      </c>
      <c r="F2193" s="97" t="e">
        <f>+VLOOKUP(D2193,POA!$A$3:$AU$103,9,FALSE)</f>
        <v>#N/A</v>
      </c>
      <c r="G2193" s="97" t="e">
        <f>+VLOOKUP(D2193,POA!$A$3:$AU$103,3,FALSE)</f>
        <v>#N/A</v>
      </c>
      <c r="H2193" s="94" t="e">
        <f>+VLOOKUP(D2193,POA!$A$3:$AU$103,12,FALSE)</f>
        <v>#N/A</v>
      </c>
      <c r="I2193" s="98" t="e">
        <f>+VLOOKUP(D2193,POA!$A$3:$AU$103,15,FALSE)</f>
        <v>#N/A</v>
      </c>
      <c r="J2193" s="94" t="e">
        <f>+VLOOKUP(D2193,POA!$A$3:$AU$103,14,FALSE)</f>
        <v>#N/A</v>
      </c>
      <c r="K2193" s="44"/>
      <c r="L2193" s="100"/>
      <c r="M2193" s="101"/>
      <c r="N2193" s="79"/>
      <c r="O2193" s="102"/>
    </row>
    <row r="2194" spans="1:15" s="20" customFormat="1" ht="15" customHeight="1">
      <c r="A2194" s="46"/>
      <c r="B2194" s="45"/>
      <c r="C2194" s="47"/>
      <c r="D2194" s="46"/>
      <c r="E2194" s="97" t="e">
        <f>+VLOOKUP(D2194,POA!$A$3:$AU$103,7,FALSE)</f>
        <v>#N/A</v>
      </c>
      <c r="F2194" s="97" t="e">
        <f>+VLOOKUP(D2194,POA!$A$3:$AU$103,9,FALSE)</f>
        <v>#N/A</v>
      </c>
      <c r="G2194" s="97" t="e">
        <f>+VLOOKUP(D2194,POA!$A$3:$AU$103,3,FALSE)</f>
        <v>#N/A</v>
      </c>
      <c r="H2194" s="94" t="e">
        <f>+VLOOKUP(D2194,POA!$A$3:$AU$103,12,FALSE)</f>
        <v>#N/A</v>
      </c>
      <c r="I2194" s="98" t="e">
        <f>+VLOOKUP(D2194,POA!$A$3:$AU$103,15,FALSE)</f>
        <v>#N/A</v>
      </c>
      <c r="J2194" s="94" t="e">
        <f>+VLOOKUP(D2194,POA!$A$3:$AU$103,14,FALSE)</f>
        <v>#N/A</v>
      </c>
      <c r="K2194" s="44"/>
      <c r="L2194" s="100"/>
      <c r="M2194" s="101"/>
      <c r="N2194" s="79"/>
      <c r="O2194" s="102"/>
    </row>
    <row r="2195" spans="1:15" s="20" customFormat="1" ht="15" customHeight="1">
      <c r="A2195" s="46"/>
      <c r="B2195" s="45"/>
      <c r="C2195" s="47"/>
      <c r="D2195" s="46"/>
      <c r="E2195" s="97" t="e">
        <f>+VLOOKUP(D2195,POA!$A$3:$AU$103,7,FALSE)</f>
        <v>#N/A</v>
      </c>
      <c r="F2195" s="97" t="e">
        <f>+VLOOKUP(D2195,POA!$A$3:$AU$103,9,FALSE)</f>
        <v>#N/A</v>
      </c>
      <c r="G2195" s="97" t="e">
        <f>+VLOOKUP(D2195,POA!$A$3:$AU$103,3,FALSE)</f>
        <v>#N/A</v>
      </c>
      <c r="H2195" s="94" t="e">
        <f>+VLOOKUP(D2195,POA!$A$3:$AU$103,12,FALSE)</f>
        <v>#N/A</v>
      </c>
      <c r="I2195" s="98" t="e">
        <f>+VLOOKUP(D2195,POA!$A$3:$AU$103,15,FALSE)</f>
        <v>#N/A</v>
      </c>
      <c r="J2195" s="94" t="e">
        <f>+VLOOKUP(D2195,POA!$A$3:$AU$103,14,FALSE)</f>
        <v>#N/A</v>
      </c>
      <c r="K2195" s="44"/>
      <c r="L2195" s="100"/>
      <c r="M2195" s="101"/>
      <c r="N2195" s="79"/>
      <c r="O2195" s="102"/>
    </row>
    <row r="2196" spans="1:15" s="20" customFormat="1" ht="15" customHeight="1">
      <c r="A2196" s="46"/>
      <c r="B2196" s="45"/>
      <c r="C2196" s="47"/>
      <c r="D2196" s="46"/>
      <c r="E2196" s="97" t="e">
        <f>+VLOOKUP(D2196,POA!$A$3:$AU$103,7,FALSE)</f>
        <v>#N/A</v>
      </c>
      <c r="F2196" s="97" t="e">
        <f>+VLOOKUP(D2196,POA!$A$3:$AU$103,9,FALSE)</f>
        <v>#N/A</v>
      </c>
      <c r="G2196" s="97" t="e">
        <f>+VLOOKUP(D2196,POA!$A$3:$AU$103,3,FALSE)</f>
        <v>#N/A</v>
      </c>
      <c r="H2196" s="94" t="e">
        <f>+VLOOKUP(D2196,POA!$A$3:$AU$103,12,FALSE)</f>
        <v>#N/A</v>
      </c>
      <c r="I2196" s="98" t="e">
        <f>+VLOOKUP(D2196,POA!$A$3:$AU$103,15,FALSE)</f>
        <v>#N/A</v>
      </c>
      <c r="J2196" s="94" t="e">
        <f>+VLOOKUP(D2196,POA!$A$3:$AU$103,14,FALSE)</f>
        <v>#N/A</v>
      </c>
      <c r="K2196" s="44"/>
      <c r="L2196" s="100"/>
      <c r="M2196" s="101"/>
      <c r="N2196" s="79"/>
      <c r="O2196" s="102"/>
    </row>
    <row r="2197" spans="1:15" s="20" customFormat="1" ht="15" customHeight="1">
      <c r="A2197" s="46"/>
      <c r="B2197" s="45"/>
      <c r="C2197" s="47"/>
      <c r="D2197" s="46"/>
      <c r="E2197" s="97" t="e">
        <f>+VLOOKUP(D2197,POA!$A$3:$AU$103,7,FALSE)</f>
        <v>#N/A</v>
      </c>
      <c r="F2197" s="97" t="e">
        <f>+VLOOKUP(D2197,POA!$A$3:$AU$103,9,FALSE)</f>
        <v>#N/A</v>
      </c>
      <c r="G2197" s="97" t="e">
        <f>+VLOOKUP(D2197,POA!$A$3:$AU$103,3,FALSE)</f>
        <v>#N/A</v>
      </c>
      <c r="H2197" s="94" t="e">
        <f>+VLOOKUP(D2197,POA!$A$3:$AU$103,12,FALSE)</f>
        <v>#N/A</v>
      </c>
      <c r="I2197" s="98" t="e">
        <f>+VLOOKUP(D2197,POA!$A$3:$AU$103,15,FALSE)</f>
        <v>#N/A</v>
      </c>
      <c r="J2197" s="94" t="e">
        <f>+VLOOKUP(D2197,POA!$A$3:$AU$103,14,FALSE)</f>
        <v>#N/A</v>
      </c>
      <c r="K2197" s="44"/>
      <c r="L2197" s="100"/>
      <c r="M2197" s="101"/>
      <c r="N2197" s="79"/>
      <c r="O2197" s="102"/>
    </row>
    <row r="2198" spans="1:15" s="20" customFormat="1" ht="15" customHeight="1">
      <c r="A2198" s="46"/>
      <c r="B2198" s="45"/>
      <c r="C2198" s="47"/>
      <c r="D2198" s="46"/>
      <c r="E2198" s="97" t="e">
        <f>+VLOOKUP(D2198,POA!$A$3:$AU$103,7,FALSE)</f>
        <v>#N/A</v>
      </c>
      <c r="F2198" s="97" t="e">
        <f>+VLOOKUP(D2198,POA!$A$3:$AU$103,9,FALSE)</f>
        <v>#N/A</v>
      </c>
      <c r="G2198" s="97" t="e">
        <f>+VLOOKUP(D2198,POA!$A$3:$AU$103,3,FALSE)</f>
        <v>#N/A</v>
      </c>
      <c r="H2198" s="94" t="e">
        <f>+VLOOKUP(D2198,POA!$A$3:$AU$103,12,FALSE)</f>
        <v>#N/A</v>
      </c>
      <c r="I2198" s="98" t="e">
        <f>+VLOOKUP(D2198,POA!$A$3:$AU$103,15,FALSE)</f>
        <v>#N/A</v>
      </c>
      <c r="J2198" s="94" t="e">
        <f>+VLOOKUP(D2198,POA!$A$3:$AU$103,14,FALSE)</f>
        <v>#N/A</v>
      </c>
      <c r="K2198" s="44"/>
      <c r="L2198" s="100"/>
      <c r="M2198" s="101"/>
      <c r="N2198" s="79"/>
      <c r="O2198" s="102"/>
    </row>
    <row r="2199" spans="1:15" s="20" customFormat="1" ht="15" customHeight="1">
      <c r="A2199" s="46"/>
      <c r="B2199" s="45"/>
      <c r="C2199" s="47"/>
      <c r="D2199" s="46"/>
      <c r="E2199" s="97" t="e">
        <f>+VLOOKUP(D2199,POA!$A$3:$AU$103,7,FALSE)</f>
        <v>#N/A</v>
      </c>
      <c r="F2199" s="97" t="e">
        <f>+VLOOKUP(D2199,POA!$A$3:$AU$103,9,FALSE)</f>
        <v>#N/A</v>
      </c>
      <c r="G2199" s="97" t="e">
        <f>+VLOOKUP(D2199,POA!$A$3:$AU$103,3,FALSE)</f>
        <v>#N/A</v>
      </c>
      <c r="H2199" s="94" t="e">
        <f>+VLOOKUP(D2199,POA!$A$3:$AU$103,12,FALSE)</f>
        <v>#N/A</v>
      </c>
      <c r="I2199" s="98" t="e">
        <f>+VLOOKUP(D2199,POA!$A$3:$AU$103,15,FALSE)</f>
        <v>#N/A</v>
      </c>
      <c r="J2199" s="94" t="e">
        <f>+VLOOKUP(D2199,POA!$A$3:$AU$103,14,FALSE)</f>
        <v>#N/A</v>
      </c>
      <c r="K2199" s="44"/>
      <c r="L2199" s="100"/>
      <c r="M2199" s="101"/>
      <c r="N2199" s="79"/>
      <c r="O2199" s="102"/>
    </row>
    <row r="2200" spans="1:15" s="20" customFormat="1" ht="15" customHeight="1">
      <c r="A2200" s="46"/>
      <c r="B2200" s="45"/>
      <c r="C2200" s="47"/>
      <c r="D2200" s="46"/>
      <c r="E2200" s="97" t="e">
        <f>+VLOOKUP(D2200,POA!$A$3:$AU$103,7,FALSE)</f>
        <v>#N/A</v>
      </c>
      <c r="F2200" s="97" t="e">
        <f>+VLOOKUP(D2200,POA!$A$3:$AU$103,9,FALSE)</f>
        <v>#N/A</v>
      </c>
      <c r="G2200" s="97" t="e">
        <f>+VLOOKUP(D2200,POA!$A$3:$AU$103,3,FALSE)</f>
        <v>#N/A</v>
      </c>
      <c r="H2200" s="94" t="e">
        <f>+VLOOKUP(D2200,POA!$A$3:$AU$103,12,FALSE)</f>
        <v>#N/A</v>
      </c>
      <c r="I2200" s="98" t="e">
        <f>+VLOOKUP(D2200,POA!$A$3:$AU$103,15,FALSE)</f>
        <v>#N/A</v>
      </c>
      <c r="J2200" s="94" t="e">
        <f>+VLOOKUP(D2200,POA!$A$3:$AU$103,14,FALSE)</f>
        <v>#N/A</v>
      </c>
      <c r="K2200" s="44"/>
      <c r="L2200" s="100"/>
      <c r="M2200" s="101"/>
      <c r="N2200" s="79"/>
      <c r="O2200" s="102"/>
    </row>
    <row r="2201" spans="1:15" s="20" customFormat="1" ht="15" customHeight="1">
      <c r="A2201" s="46"/>
      <c r="B2201" s="45"/>
      <c r="C2201" s="47"/>
      <c r="D2201" s="46"/>
      <c r="E2201" s="97" t="e">
        <f>+VLOOKUP(D2201,POA!$A$3:$AU$103,7,FALSE)</f>
        <v>#N/A</v>
      </c>
      <c r="F2201" s="97" t="e">
        <f>+VLOOKUP(D2201,POA!$A$3:$AU$103,9,FALSE)</f>
        <v>#N/A</v>
      </c>
      <c r="G2201" s="97" t="e">
        <f>+VLOOKUP(D2201,POA!$A$3:$AU$103,3,FALSE)</f>
        <v>#N/A</v>
      </c>
      <c r="H2201" s="94" t="e">
        <f>+VLOOKUP(D2201,POA!$A$3:$AU$103,12,FALSE)</f>
        <v>#N/A</v>
      </c>
      <c r="I2201" s="98" t="e">
        <f>+VLOOKUP(D2201,POA!$A$3:$AU$103,15,FALSE)</f>
        <v>#N/A</v>
      </c>
      <c r="J2201" s="94" t="e">
        <f>+VLOOKUP(D2201,POA!$A$3:$AU$103,14,FALSE)</f>
        <v>#N/A</v>
      </c>
      <c r="K2201" s="44"/>
      <c r="L2201" s="100"/>
      <c r="M2201" s="101"/>
      <c r="N2201" s="79"/>
      <c r="O2201" s="102"/>
    </row>
    <row r="2202" spans="1:15" s="21" customFormat="1" ht="15" customHeight="1">
      <c r="A2202" s="103"/>
      <c r="B2202" s="105"/>
      <c r="C2202" s="107"/>
      <c r="D2202" s="103"/>
      <c r="E2202" s="83" t="e">
        <f>+VLOOKUP(D2202,POA!$A$3:$AU$103,7,FALSE)</f>
        <v>#N/A</v>
      </c>
      <c r="F2202" s="83" t="e">
        <f>+VLOOKUP(D2202,POA!$A$3:$AU$103,9,FALSE)</f>
        <v>#N/A</v>
      </c>
      <c r="G2202" s="97" t="e">
        <f>+VLOOKUP(D2202,POA!$A$3:$AU$103,3,FALSE)</f>
        <v>#N/A</v>
      </c>
      <c r="H2202" s="22" t="e">
        <f>+VLOOKUP(D2202,POA!$A$3:$AU$103,12,FALSE)</f>
        <v>#N/A</v>
      </c>
      <c r="I2202" s="108" t="e">
        <f>+VLOOKUP(D2202,POA!$A$3:$AU$103,15,FALSE)</f>
        <v>#N/A</v>
      </c>
      <c r="J2202" s="22" t="e">
        <f>+VLOOKUP(D2202,POA!$A$3:$AU$103,14,FALSE)</f>
        <v>#N/A</v>
      </c>
      <c r="K2202" s="104"/>
      <c r="L2202" s="100"/>
      <c r="M2202" s="101"/>
      <c r="N2202" s="79"/>
      <c r="O2202" s="106"/>
    </row>
    <row r="2203" spans="1:15" s="21" customFormat="1" ht="15" customHeight="1">
      <c r="A2203" s="103"/>
      <c r="B2203" s="105"/>
      <c r="C2203" s="107"/>
      <c r="D2203" s="103"/>
      <c r="E2203" s="83" t="e">
        <f>+VLOOKUP(D2203,POA!$A$3:$AU$103,7,FALSE)</f>
        <v>#N/A</v>
      </c>
      <c r="F2203" s="83" t="e">
        <f>+VLOOKUP(D2203,POA!$A$3:$AU$103,9,FALSE)</f>
        <v>#N/A</v>
      </c>
      <c r="G2203" s="97" t="e">
        <f>+VLOOKUP(D2203,POA!$A$3:$AU$103,3,FALSE)</f>
        <v>#N/A</v>
      </c>
      <c r="H2203" s="22" t="e">
        <f>+VLOOKUP(D2203,POA!$A$3:$AU$103,12,FALSE)</f>
        <v>#N/A</v>
      </c>
      <c r="I2203" s="108" t="e">
        <f>+VLOOKUP(D2203,POA!$A$3:$AU$103,15,FALSE)</f>
        <v>#N/A</v>
      </c>
      <c r="J2203" s="22" t="e">
        <f>+VLOOKUP(D2203,POA!$A$3:$AU$103,14,FALSE)</f>
        <v>#N/A</v>
      </c>
      <c r="K2203" s="104"/>
      <c r="L2203" s="100"/>
      <c r="M2203" s="101"/>
      <c r="N2203" s="79"/>
      <c r="O2203" s="106"/>
    </row>
    <row r="2204" spans="1:15" s="21" customFormat="1" ht="15" customHeight="1">
      <c r="A2204" s="103"/>
      <c r="B2204" s="105"/>
      <c r="C2204" s="107"/>
      <c r="D2204" s="103"/>
      <c r="E2204" s="83" t="e">
        <f>+VLOOKUP(D2204,POA!$A$3:$AU$103,7,FALSE)</f>
        <v>#N/A</v>
      </c>
      <c r="F2204" s="83" t="e">
        <f>+VLOOKUP(D2204,POA!$A$3:$AU$103,9,FALSE)</f>
        <v>#N/A</v>
      </c>
      <c r="G2204" s="97" t="e">
        <f>+VLOOKUP(D2204,POA!$A$3:$AU$103,3,FALSE)</f>
        <v>#N/A</v>
      </c>
      <c r="H2204" s="22" t="e">
        <f>+VLOOKUP(D2204,POA!$A$3:$AU$103,12,FALSE)</f>
        <v>#N/A</v>
      </c>
      <c r="I2204" s="108" t="e">
        <f>+VLOOKUP(D2204,POA!$A$3:$AU$103,15,FALSE)</f>
        <v>#N/A</v>
      </c>
      <c r="J2204" s="22" t="e">
        <f>+VLOOKUP(D2204,POA!$A$3:$AU$103,14,FALSE)</f>
        <v>#N/A</v>
      </c>
      <c r="K2204" s="104"/>
      <c r="L2204" s="100"/>
      <c r="M2204" s="101"/>
      <c r="N2204" s="79"/>
      <c r="O2204" s="106"/>
    </row>
    <row r="2205" spans="1:15" s="21" customFormat="1" ht="15" customHeight="1">
      <c r="A2205" s="103"/>
      <c r="B2205" s="105"/>
      <c r="C2205" s="107"/>
      <c r="D2205" s="103"/>
      <c r="E2205" s="83" t="e">
        <f>+VLOOKUP(D2205,POA!$A$3:$AU$103,7,FALSE)</f>
        <v>#N/A</v>
      </c>
      <c r="F2205" s="83" t="e">
        <f>+VLOOKUP(D2205,POA!$A$3:$AU$103,9,FALSE)</f>
        <v>#N/A</v>
      </c>
      <c r="G2205" s="97" t="e">
        <f>+VLOOKUP(D2205,POA!$A$3:$AU$103,3,FALSE)</f>
        <v>#N/A</v>
      </c>
      <c r="H2205" s="22" t="e">
        <f>+VLOOKUP(D2205,POA!$A$3:$AU$103,12,FALSE)</f>
        <v>#N/A</v>
      </c>
      <c r="I2205" s="108" t="e">
        <f>+VLOOKUP(D2205,POA!$A$3:$AU$103,15,FALSE)</f>
        <v>#N/A</v>
      </c>
      <c r="J2205" s="22" t="e">
        <f>+VLOOKUP(D2205,POA!$A$3:$AU$103,14,FALSE)</f>
        <v>#N/A</v>
      </c>
      <c r="K2205" s="104"/>
      <c r="L2205" s="100"/>
      <c r="M2205" s="101"/>
      <c r="N2205" s="79"/>
      <c r="O2205" s="106"/>
    </row>
    <row r="2206" spans="1:15" s="21" customFormat="1" ht="15" customHeight="1">
      <c r="A2206" s="103"/>
      <c r="B2206" s="105"/>
      <c r="C2206" s="107"/>
      <c r="D2206" s="103"/>
      <c r="E2206" s="83" t="e">
        <f>+VLOOKUP(D2206,POA!$A$3:$AU$103,7,FALSE)</f>
        <v>#N/A</v>
      </c>
      <c r="F2206" s="83" t="e">
        <f>+VLOOKUP(D2206,POA!$A$3:$AU$103,9,FALSE)</f>
        <v>#N/A</v>
      </c>
      <c r="G2206" s="97" t="e">
        <f>+VLOOKUP(D2206,POA!$A$3:$AU$103,3,FALSE)</f>
        <v>#N/A</v>
      </c>
      <c r="H2206" s="22" t="e">
        <f>+VLOOKUP(D2206,POA!$A$3:$AU$103,12,FALSE)</f>
        <v>#N/A</v>
      </c>
      <c r="I2206" s="108" t="e">
        <f>+VLOOKUP(D2206,POA!$A$3:$AU$103,15,FALSE)</f>
        <v>#N/A</v>
      </c>
      <c r="J2206" s="22" t="e">
        <f>+VLOOKUP(D2206,POA!$A$3:$AU$103,14,FALSE)</f>
        <v>#N/A</v>
      </c>
      <c r="K2206" s="104"/>
      <c r="L2206" s="100"/>
      <c r="M2206" s="101"/>
      <c r="N2206" s="79"/>
      <c r="O2206" s="106"/>
    </row>
    <row r="2207" spans="1:15" s="21" customFormat="1" ht="15" customHeight="1">
      <c r="A2207" s="103"/>
      <c r="B2207" s="105"/>
      <c r="C2207" s="107"/>
      <c r="D2207" s="103"/>
      <c r="E2207" s="83" t="e">
        <f>+VLOOKUP(D2207,POA!$A$3:$AU$103,7,FALSE)</f>
        <v>#N/A</v>
      </c>
      <c r="F2207" s="83" t="e">
        <f>+VLOOKUP(D2207,POA!$A$3:$AU$103,9,FALSE)</f>
        <v>#N/A</v>
      </c>
      <c r="G2207" s="97" t="e">
        <f>+VLOOKUP(D2207,POA!$A$3:$AU$103,3,FALSE)</f>
        <v>#N/A</v>
      </c>
      <c r="H2207" s="22" t="e">
        <f>+VLOOKUP(D2207,POA!$A$3:$AU$103,12,FALSE)</f>
        <v>#N/A</v>
      </c>
      <c r="I2207" s="108" t="e">
        <f>+VLOOKUP(D2207,POA!$A$3:$AU$103,15,FALSE)</f>
        <v>#N/A</v>
      </c>
      <c r="J2207" s="22" t="e">
        <f>+VLOOKUP(D2207,POA!$A$3:$AU$103,14,FALSE)</f>
        <v>#N/A</v>
      </c>
      <c r="K2207" s="104"/>
      <c r="L2207" s="100"/>
      <c r="M2207" s="101"/>
      <c r="N2207" s="79"/>
      <c r="O2207" s="106"/>
    </row>
    <row r="2208" spans="1:15" s="21" customFormat="1" ht="15" customHeight="1">
      <c r="A2208" s="103"/>
      <c r="B2208" s="105"/>
      <c r="C2208" s="107"/>
      <c r="D2208" s="103"/>
      <c r="E2208" s="83" t="e">
        <f>+VLOOKUP(D2208,POA!$A$3:$AU$103,7,FALSE)</f>
        <v>#N/A</v>
      </c>
      <c r="F2208" s="83" t="e">
        <f>+VLOOKUP(D2208,POA!$A$3:$AU$103,9,FALSE)</f>
        <v>#N/A</v>
      </c>
      <c r="G2208" s="97" t="e">
        <f>+VLOOKUP(D2208,POA!$A$3:$AU$103,3,FALSE)</f>
        <v>#N/A</v>
      </c>
      <c r="H2208" s="22" t="e">
        <f>+VLOOKUP(D2208,POA!$A$3:$AU$103,12,FALSE)</f>
        <v>#N/A</v>
      </c>
      <c r="I2208" s="108" t="e">
        <f>+VLOOKUP(D2208,POA!$A$3:$AU$103,15,FALSE)</f>
        <v>#N/A</v>
      </c>
      <c r="J2208" s="22" t="e">
        <f>+VLOOKUP(D2208,POA!$A$3:$AU$103,14,FALSE)</f>
        <v>#N/A</v>
      </c>
      <c r="K2208" s="104"/>
      <c r="L2208" s="100"/>
      <c r="M2208" s="101"/>
      <c r="N2208" s="79"/>
      <c r="O2208" s="106"/>
    </row>
    <row r="2209" spans="1:15" s="21" customFormat="1" ht="15" customHeight="1">
      <c r="A2209" s="103"/>
      <c r="B2209" s="105"/>
      <c r="C2209" s="107"/>
      <c r="D2209" s="103"/>
      <c r="E2209" s="83" t="e">
        <f>+VLOOKUP(D2209,POA!$A$3:$AU$103,7,FALSE)</f>
        <v>#N/A</v>
      </c>
      <c r="F2209" s="83" t="e">
        <f>+VLOOKUP(D2209,POA!$A$3:$AU$103,9,FALSE)</f>
        <v>#N/A</v>
      </c>
      <c r="G2209" s="97" t="e">
        <f>+VLOOKUP(D2209,POA!$A$3:$AU$103,3,FALSE)</f>
        <v>#N/A</v>
      </c>
      <c r="H2209" s="22" t="e">
        <f>+VLOOKUP(D2209,POA!$A$3:$AU$103,12,FALSE)</f>
        <v>#N/A</v>
      </c>
      <c r="I2209" s="108" t="e">
        <f>+VLOOKUP(D2209,POA!$A$3:$AU$103,15,FALSE)</f>
        <v>#N/A</v>
      </c>
      <c r="J2209" s="22" t="e">
        <f>+VLOOKUP(D2209,POA!$A$3:$AU$103,14,FALSE)</f>
        <v>#N/A</v>
      </c>
      <c r="K2209" s="104"/>
      <c r="L2209" s="100"/>
      <c r="M2209" s="101"/>
      <c r="N2209" s="79"/>
      <c r="O2209" s="106"/>
    </row>
    <row r="2210" spans="1:15" s="21" customFormat="1" ht="15" customHeight="1">
      <c r="A2210" s="103"/>
      <c r="B2210" s="105"/>
      <c r="C2210" s="107"/>
      <c r="D2210" s="103"/>
      <c r="E2210" s="83" t="e">
        <f>+VLOOKUP(D2210,POA!$A$3:$AU$103,7,FALSE)</f>
        <v>#N/A</v>
      </c>
      <c r="F2210" s="83" t="e">
        <f>+VLOOKUP(D2210,POA!$A$3:$AU$103,9,FALSE)</f>
        <v>#N/A</v>
      </c>
      <c r="G2210" s="97" t="e">
        <f>+VLOOKUP(D2210,POA!$A$3:$AU$103,3,FALSE)</f>
        <v>#N/A</v>
      </c>
      <c r="H2210" s="22" t="e">
        <f>+VLOOKUP(D2210,POA!$A$3:$AU$103,12,FALSE)</f>
        <v>#N/A</v>
      </c>
      <c r="I2210" s="108" t="e">
        <f>+VLOOKUP(D2210,POA!$A$3:$AU$103,15,FALSE)</f>
        <v>#N/A</v>
      </c>
      <c r="J2210" s="22" t="e">
        <f>+VLOOKUP(D2210,POA!$A$3:$AU$103,14,FALSE)</f>
        <v>#N/A</v>
      </c>
      <c r="K2210" s="104"/>
      <c r="L2210" s="100"/>
      <c r="M2210" s="101"/>
      <c r="N2210" s="79"/>
      <c r="O2210" s="106"/>
    </row>
    <row r="2211" spans="1:15" s="21" customFormat="1" ht="15" customHeight="1">
      <c r="A2211" s="103"/>
      <c r="B2211" s="105"/>
      <c r="C2211" s="107"/>
      <c r="D2211" s="103"/>
      <c r="E2211" s="83" t="e">
        <f>+VLOOKUP(D2211,POA!$A$3:$AU$103,7,FALSE)</f>
        <v>#N/A</v>
      </c>
      <c r="F2211" s="83" t="e">
        <f>+VLOOKUP(D2211,POA!$A$3:$AU$103,9,FALSE)</f>
        <v>#N/A</v>
      </c>
      <c r="G2211" s="97" t="e">
        <f>+VLOOKUP(D2211,POA!$A$3:$AU$103,3,FALSE)</f>
        <v>#N/A</v>
      </c>
      <c r="H2211" s="22" t="e">
        <f>+VLOOKUP(D2211,POA!$A$3:$AU$103,12,FALSE)</f>
        <v>#N/A</v>
      </c>
      <c r="I2211" s="108" t="e">
        <f>+VLOOKUP(D2211,POA!$A$3:$AU$103,15,FALSE)</f>
        <v>#N/A</v>
      </c>
      <c r="J2211" s="22" t="e">
        <f>+VLOOKUP(D2211,POA!$A$3:$AU$103,14,FALSE)</f>
        <v>#N/A</v>
      </c>
      <c r="K2211" s="104"/>
      <c r="L2211" s="100"/>
      <c r="M2211" s="101"/>
      <c r="N2211" s="79"/>
      <c r="O2211" s="106"/>
    </row>
    <row r="2212" spans="1:15" s="20" customFormat="1" ht="15" customHeight="1">
      <c r="A2212" s="46"/>
      <c r="B2212" s="45"/>
      <c r="C2212" s="47"/>
      <c r="D2212" s="46"/>
      <c r="E2212" s="97" t="e">
        <f>+VLOOKUP(D2212,POA!$A$3:$AU$103,7,FALSE)</f>
        <v>#N/A</v>
      </c>
      <c r="F2212" s="97" t="e">
        <f>+VLOOKUP(D2212,POA!$A$3:$AU$103,9,FALSE)</f>
        <v>#N/A</v>
      </c>
      <c r="G2212" s="97" t="e">
        <f>+VLOOKUP(D2212,POA!$A$3:$AU$103,3,FALSE)</f>
        <v>#N/A</v>
      </c>
      <c r="H2212" s="94" t="e">
        <f>+VLOOKUP(D2212,POA!$A$3:$AU$103,12,FALSE)</f>
        <v>#N/A</v>
      </c>
      <c r="I2212" s="98" t="e">
        <f>+VLOOKUP(D2212,POA!$A$3:$AU$103,15,FALSE)</f>
        <v>#N/A</v>
      </c>
      <c r="J2212" s="94" t="e">
        <f>+VLOOKUP(D2212,POA!$A$3:$AU$103,14,FALSE)</f>
        <v>#N/A</v>
      </c>
      <c r="K2212" s="44"/>
      <c r="L2212" s="100"/>
      <c r="M2212" s="101"/>
      <c r="N2212" s="79"/>
      <c r="O2212" s="102"/>
    </row>
    <row r="2213" spans="1:15" s="20" customFormat="1" ht="15" customHeight="1">
      <c r="A2213" s="46"/>
      <c r="B2213" s="45"/>
      <c r="C2213" s="47"/>
      <c r="D2213" s="46"/>
      <c r="E2213" s="97" t="e">
        <f>+VLOOKUP(D2213,POA!$A$3:$AU$103,7,FALSE)</f>
        <v>#N/A</v>
      </c>
      <c r="F2213" s="97" t="e">
        <f>+VLOOKUP(D2213,POA!$A$3:$AU$103,9,FALSE)</f>
        <v>#N/A</v>
      </c>
      <c r="G2213" s="97" t="e">
        <f>+VLOOKUP(D2213,POA!$A$3:$AU$103,3,FALSE)</f>
        <v>#N/A</v>
      </c>
      <c r="H2213" s="94" t="e">
        <f>+VLOOKUP(D2213,POA!$A$3:$AU$103,12,FALSE)</f>
        <v>#N/A</v>
      </c>
      <c r="I2213" s="98" t="e">
        <f>+VLOOKUP(D2213,POA!$A$3:$AU$103,15,FALSE)</f>
        <v>#N/A</v>
      </c>
      <c r="J2213" s="94" t="e">
        <f>+VLOOKUP(D2213,POA!$A$3:$AU$103,14,FALSE)</f>
        <v>#N/A</v>
      </c>
      <c r="K2213" s="44"/>
      <c r="L2213" s="100"/>
      <c r="M2213" s="101"/>
      <c r="N2213" s="79"/>
      <c r="O2213" s="102"/>
    </row>
    <row r="2214" spans="1:15" s="20" customFormat="1" ht="15" customHeight="1">
      <c r="A2214" s="46"/>
      <c r="B2214" s="45"/>
      <c r="C2214" s="47"/>
      <c r="D2214" s="46"/>
      <c r="E2214" s="97" t="e">
        <f>+VLOOKUP(D2214,POA!$A$3:$AU$103,7,FALSE)</f>
        <v>#N/A</v>
      </c>
      <c r="F2214" s="97" t="e">
        <f>+VLOOKUP(D2214,POA!$A$3:$AU$103,9,FALSE)</f>
        <v>#N/A</v>
      </c>
      <c r="G2214" s="97" t="e">
        <f>+VLOOKUP(D2214,POA!$A$3:$AU$103,3,FALSE)</f>
        <v>#N/A</v>
      </c>
      <c r="H2214" s="94" t="e">
        <f>+VLOOKUP(D2214,POA!$A$3:$AU$103,12,FALSE)</f>
        <v>#N/A</v>
      </c>
      <c r="I2214" s="98" t="e">
        <f>+VLOOKUP(D2214,POA!$A$3:$AU$103,15,FALSE)</f>
        <v>#N/A</v>
      </c>
      <c r="J2214" s="94" t="e">
        <f>+VLOOKUP(D2214,POA!$A$3:$AU$103,14,FALSE)</f>
        <v>#N/A</v>
      </c>
      <c r="K2214" s="44"/>
      <c r="L2214" s="100"/>
      <c r="M2214" s="101"/>
      <c r="N2214" s="79"/>
      <c r="O2214" s="102"/>
    </row>
    <row r="2215" spans="1:15" s="20" customFormat="1" ht="15" customHeight="1">
      <c r="A2215" s="46"/>
      <c r="B2215" s="45"/>
      <c r="C2215" s="47"/>
      <c r="D2215" s="46"/>
      <c r="E2215" s="97" t="e">
        <f>+VLOOKUP(D2215,POA!$A$3:$AU$103,7,FALSE)</f>
        <v>#N/A</v>
      </c>
      <c r="F2215" s="97" t="e">
        <f>+VLOOKUP(D2215,POA!$A$3:$AU$103,9,FALSE)</f>
        <v>#N/A</v>
      </c>
      <c r="G2215" s="97" t="e">
        <f>+VLOOKUP(D2215,POA!$A$3:$AU$103,3,FALSE)</f>
        <v>#N/A</v>
      </c>
      <c r="H2215" s="94" t="e">
        <f>+VLOOKUP(D2215,POA!$A$3:$AU$103,12,FALSE)</f>
        <v>#N/A</v>
      </c>
      <c r="I2215" s="98" t="e">
        <f>+VLOOKUP(D2215,POA!$A$3:$AU$103,15,FALSE)</f>
        <v>#N/A</v>
      </c>
      <c r="J2215" s="94" t="e">
        <f>+VLOOKUP(D2215,POA!$A$3:$AU$103,14,FALSE)</f>
        <v>#N/A</v>
      </c>
      <c r="K2215" s="44"/>
      <c r="L2215" s="100"/>
      <c r="M2215" s="101"/>
      <c r="N2215" s="79"/>
      <c r="O2215" s="102"/>
    </row>
    <row r="2216" spans="1:15" s="20" customFormat="1" ht="15" customHeight="1">
      <c r="A2216" s="46"/>
      <c r="B2216" s="45"/>
      <c r="C2216" s="47"/>
      <c r="D2216" s="46"/>
      <c r="E2216" s="97" t="e">
        <f>+VLOOKUP(D2216,POA!$A$3:$AU$103,7,FALSE)</f>
        <v>#N/A</v>
      </c>
      <c r="F2216" s="97" t="e">
        <f>+VLOOKUP(D2216,POA!$A$3:$AU$103,9,FALSE)</f>
        <v>#N/A</v>
      </c>
      <c r="G2216" s="97" t="e">
        <f>+VLOOKUP(D2216,POA!$A$3:$AU$103,3,FALSE)</f>
        <v>#N/A</v>
      </c>
      <c r="H2216" s="94" t="e">
        <f>+VLOOKUP(D2216,POA!$A$3:$AU$103,12,FALSE)</f>
        <v>#N/A</v>
      </c>
      <c r="I2216" s="98" t="e">
        <f>+VLOOKUP(D2216,POA!$A$3:$AU$103,15,FALSE)</f>
        <v>#N/A</v>
      </c>
      <c r="J2216" s="94" t="e">
        <f>+VLOOKUP(D2216,POA!$A$3:$AU$103,14,FALSE)</f>
        <v>#N/A</v>
      </c>
      <c r="K2216" s="44"/>
      <c r="L2216" s="100"/>
      <c r="M2216" s="101"/>
      <c r="N2216" s="79"/>
      <c r="O2216" s="102"/>
    </row>
    <row r="2217" spans="1:15" s="20" customFormat="1" ht="15" customHeight="1">
      <c r="A2217" s="46"/>
      <c r="B2217" s="45"/>
      <c r="C2217" s="47"/>
      <c r="D2217" s="46"/>
      <c r="E2217" s="97" t="e">
        <f>+VLOOKUP(D2217,POA!$A$3:$AU$103,7,FALSE)</f>
        <v>#N/A</v>
      </c>
      <c r="F2217" s="97" t="e">
        <f>+VLOOKUP(D2217,POA!$A$3:$AU$103,9,FALSE)</f>
        <v>#N/A</v>
      </c>
      <c r="G2217" s="97" t="e">
        <f>+VLOOKUP(D2217,POA!$A$3:$AU$103,3,FALSE)</f>
        <v>#N/A</v>
      </c>
      <c r="H2217" s="94" t="e">
        <f>+VLOOKUP(D2217,POA!$A$3:$AU$103,12,FALSE)</f>
        <v>#N/A</v>
      </c>
      <c r="I2217" s="98" t="e">
        <f>+VLOOKUP(D2217,POA!$A$3:$AU$103,15,FALSE)</f>
        <v>#N/A</v>
      </c>
      <c r="J2217" s="94" t="e">
        <f>+VLOOKUP(D2217,POA!$A$3:$AU$103,14,FALSE)</f>
        <v>#N/A</v>
      </c>
      <c r="K2217" s="44"/>
      <c r="L2217" s="100"/>
      <c r="M2217" s="101"/>
      <c r="N2217" s="79"/>
      <c r="O2217" s="102"/>
    </row>
    <row r="2218" spans="1:15" s="20" customFormat="1" ht="15" customHeight="1">
      <c r="A2218" s="46"/>
      <c r="B2218" s="45"/>
      <c r="C2218" s="47"/>
      <c r="D2218" s="46"/>
      <c r="E2218" s="97" t="e">
        <f>+VLOOKUP(D2218,POA!$A$3:$AU$103,7,FALSE)</f>
        <v>#N/A</v>
      </c>
      <c r="F2218" s="97" t="e">
        <f>+VLOOKUP(D2218,POA!$A$3:$AU$103,9,FALSE)</f>
        <v>#N/A</v>
      </c>
      <c r="G2218" s="97" t="e">
        <f>+VLOOKUP(D2218,POA!$A$3:$AU$103,3,FALSE)</f>
        <v>#N/A</v>
      </c>
      <c r="H2218" s="94" t="e">
        <f>+VLOOKUP(D2218,POA!$A$3:$AU$103,12,FALSE)</f>
        <v>#N/A</v>
      </c>
      <c r="I2218" s="98" t="e">
        <f>+VLOOKUP(D2218,POA!$A$3:$AU$103,15,FALSE)</f>
        <v>#N/A</v>
      </c>
      <c r="J2218" s="94" t="e">
        <f>+VLOOKUP(D2218,POA!$A$3:$AU$103,14,FALSE)</f>
        <v>#N/A</v>
      </c>
      <c r="K2218" s="44"/>
      <c r="L2218" s="100"/>
      <c r="M2218" s="101"/>
      <c r="N2218" s="79"/>
      <c r="O2218" s="102"/>
    </row>
    <row r="2219" spans="1:15" s="20" customFormat="1" ht="15" customHeight="1">
      <c r="A2219" s="46"/>
      <c r="B2219" s="45"/>
      <c r="C2219" s="47"/>
      <c r="D2219" s="46"/>
      <c r="E2219" s="97" t="e">
        <f>+VLOOKUP(D2219,POA!$A$3:$AU$103,7,FALSE)</f>
        <v>#N/A</v>
      </c>
      <c r="F2219" s="97" t="e">
        <f>+VLOOKUP(D2219,POA!$A$3:$AU$103,9,FALSE)</f>
        <v>#N/A</v>
      </c>
      <c r="G2219" s="97" t="e">
        <f>+VLOOKUP(D2219,POA!$A$3:$AU$103,3,FALSE)</f>
        <v>#N/A</v>
      </c>
      <c r="H2219" s="94" t="e">
        <f>+VLOOKUP(D2219,POA!$A$3:$AU$103,12,FALSE)</f>
        <v>#N/A</v>
      </c>
      <c r="I2219" s="98" t="e">
        <f>+VLOOKUP(D2219,POA!$A$3:$AU$103,15,FALSE)</f>
        <v>#N/A</v>
      </c>
      <c r="J2219" s="94" t="e">
        <f>+VLOOKUP(D2219,POA!$A$3:$AU$103,14,FALSE)</f>
        <v>#N/A</v>
      </c>
      <c r="K2219" s="44"/>
      <c r="L2219" s="100"/>
      <c r="M2219" s="101"/>
      <c r="N2219" s="79"/>
      <c r="O2219" s="102"/>
    </row>
    <row r="2220" spans="1:15" s="20" customFormat="1" ht="15" customHeight="1">
      <c r="A2220" s="46"/>
      <c r="B2220" s="45"/>
      <c r="C2220" s="47"/>
      <c r="D2220" s="46"/>
      <c r="E2220" s="97" t="e">
        <f>+VLOOKUP(D2220,POA!$A$3:$AU$103,7,FALSE)</f>
        <v>#N/A</v>
      </c>
      <c r="F2220" s="97" t="e">
        <f>+VLOOKUP(D2220,POA!$A$3:$AU$103,9,FALSE)</f>
        <v>#N/A</v>
      </c>
      <c r="G2220" s="97" t="e">
        <f>+VLOOKUP(D2220,POA!$A$3:$AU$103,3,FALSE)</f>
        <v>#N/A</v>
      </c>
      <c r="H2220" s="94" t="e">
        <f>+VLOOKUP(D2220,POA!$A$3:$AU$103,12,FALSE)</f>
        <v>#N/A</v>
      </c>
      <c r="I2220" s="98" t="e">
        <f>+VLOOKUP(D2220,POA!$A$3:$AU$103,15,FALSE)</f>
        <v>#N/A</v>
      </c>
      <c r="J2220" s="94" t="e">
        <f>+VLOOKUP(D2220,POA!$A$3:$AU$103,14,FALSE)</f>
        <v>#N/A</v>
      </c>
      <c r="K2220" s="44"/>
      <c r="L2220" s="100"/>
      <c r="M2220" s="101"/>
      <c r="N2220" s="79"/>
      <c r="O2220" s="102"/>
    </row>
    <row r="2221" spans="1:15" s="20" customFormat="1" ht="15" customHeight="1">
      <c r="A2221" s="46"/>
      <c r="B2221" s="45"/>
      <c r="C2221" s="47"/>
      <c r="D2221" s="46"/>
      <c r="E2221" s="97" t="e">
        <f>+VLOOKUP(D2221,POA!$A$3:$AU$103,7,FALSE)</f>
        <v>#N/A</v>
      </c>
      <c r="F2221" s="97" t="e">
        <f>+VLOOKUP(D2221,POA!$A$3:$AU$103,9,FALSE)</f>
        <v>#N/A</v>
      </c>
      <c r="G2221" s="97" t="e">
        <f>+VLOOKUP(D2221,POA!$A$3:$AU$103,3,FALSE)</f>
        <v>#N/A</v>
      </c>
      <c r="H2221" s="94" t="e">
        <f>+VLOOKUP(D2221,POA!$A$3:$AU$103,12,FALSE)</f>
        <v>#N/A</v>
      </c>
      <c r="I2221" s="98" t="e">
        <f>+VLOOKUP(D2221,POA!$A$3:$AU$103,15,FALSE)</f>
        <v>#N/A</v>
      </c>
      <c r="J2221" s="94" t="e">
        <f>+VLOOKUP(D2221,POA!$A$3:$AU$103,14,FALSE)</f>
        <v>#N/A</v>
      </c>
      <c r="K2221" s="44"/>
      <c r="L2221" s="100"/>
      <c r="M2221" s="101"/>
      <c r="N2221" s="79"/>
      <c r="O2221" s="102"/>
    </row>
    <row r="2222" spans="1:15" s="20" customFormat="1" ht="15" customHeight="1">
      <c r="A2222" s="46"/>
      <c r="B2222" s="45"/>
      <c r="C2222" s="47"/>
      <c r="D2222" s="46"/>
      <c r="E2222" s="97" t="e">
        <f>+VLOOKUP(D2222,POA!$A$3:$AU$103,7,FALSE)</f>
        <v>#N/A</v>
      </c>
      <c r="F2222" s="97" t="e">
        <f>+VLOOKUP(D2222,POA!$A$3:$AU$103,9,FALSE)</f>
        <v>#N/A</v>
      </c>
      <c r="G2222" s="97" t="e">
        <f>+VLOOKUP(D2222,POA!$A$3:$AU$103,3,FALSE)</f>
        <v>#N/A</v>
      </c>
      <c r="H2222" s="94" t="e">
        <f>+VLOOKUP(D2222,POA!$A$3:$AU$103,12,FALSE)</f>
        <v>#N/A</v>
      </c>
      <c r="I2222" s="98" t="e">
        <f>+VLOOKUP(D2222,POA!$A$3:$AU$103,15,FALSE)</f>
        <v>#N/A</v>
      </c>
      <c r="J2222" s="94" t="e">
        <f>+VLOOKUP(D2222,POA!$A$3:$AU$103,14,FALSE)</f>
        <v>#N/A</v>
      </c>
      <c r="K2222" s="44"/>
      <c r="L2222" s="100"/>
      <c r="M2222" s="101"/>
      <c r="N2222" s="79"/>
      <c r="O2222" s="102"/>
    </row>
    <row r="2223" spans="1:15" s="20" customFormat="1" ht="15" customHeight="1">
      <c r="A2223" s="46"/>
      <c r="B2223" s="45"/>
      <c r="C2223" s="47"/>
      <c r="D2223" s="46"/>
      <c r="E2223" s="97" t="e">
        <f>+VLOOKUP(D2223,POA!$A$3:$AU$103,7,FALSE)</f>
        <v>#N/A</v>
      </c>
      <c r="F2223" s="97" t="e">
        <f>+VLOOKUP(D2223,POA!$A$3:$AU$103,9,FALSE)</f>
        <v>#N/A</v>
      </c>
      <c r="G2223" s="97" t="e">
        <f>+VLOOKUP(D2223,POA!$A$3:$AU$103,3,FALSE)</f>
        <v>#N/A</v>
      </c>
      <c r="H2223" s="94" t="e">
        <f>+VLOOKUP(D2223,POA!$A$3:$AU$103,12,FALSE)</f>
        <v>#N/A</v>
      </c>
      <c r="I2223" s="98" t="e">
        <f>+VLOOKUP(D2223,POA!$A$3:$AU$103,15,FALSE)</f>
        <v>#N/A</v>
      </c>
      <c r="J2223" s="94" t="e">
        <f>+VLOOKUP(D2223,POA!$A$3:$AU$103,14,FALSE)</f>
        <v>#N/A</v>
      </c>
      <c r="K2223" s="44"/>
      <c r="L2223" s="100"/>
      <c r="M2223" s="101"/>
      <c r="N2223" s="79"/>
      <c r="O2223" s="102"/>
    </row>
    <row r="2224" spans="1:15" s="20" customFormat="1" ht="15" customHeight="1">
      <c r="A2224" s="46"/>
      <c r="B2224" s="45"/>
      <c r="C2224" s="47"/>
      <c r="D2224" s="46"/>
      <c r="E2224" s="97" t="e">
        <f>+VLOOKUP(D2224,POA!$A$3:$AU$103,7,FALSE)</f>
        <v>#N/A</v>
      </c>
      <c r="F2224" s="97" t="e">
        <f>+VLOOKUP(D2224,POA!$A$3:$AU$103,9,FALSE)</f>
        <v>#N/A</v>
      </c>
      <c r="G2224" s="97" t="e">
        <f>+VLOOKUP(D2224,POA!$A$3:$AU$103,3,FALSE)</f>
        <v>#N/A</v>
      </c>
      <c r="H2224" s="94" t="e">
        <f>+VLOOKUP(D2224,POA!$A$3:$AU$103,12,FALSE)</f>
        <v>#N/A</v>
      </c>
      <c r="I2224" s="98" t="e">
        <f>+VLOOKUP(D2224,POA!$A$3:$AU$103,15,FALSE)</f>
        <v>#N/A</v>
      </c>
      <c r="J2224" s="94" t="e">
        <f>+VLOOKUP(D2224,POA!$A$3:$AU$103,14,FALSE)</f>
        <v>#N/A</v>
      </c>
      <c r="K2224" s="44"/>
      <c r="L2224" s="100"/>
      <c r="M2224" s="101"/>
      <c r="N2224" s="79"/>
      <c r="O2224" s="102"/>
    </row>
    <row r="2225" spans="1:15" s="20" customFormat="1" ht="15" customHeight="1">
      <c r="A2225" s="46"/>
      <c r="B2225" s="45"/>
      <c r="C2225" s="47"/>
      <c r="D2225" s="46"/>
      <c r="E2225" s="97" t="e">
        <f>+VLOOKUP(D2225,POA!$A$3:$AU$103,7,FALSE)</f>
        <v>#N/A</v>
      </c>
      <c r="F2225" s="97" t="e">
        <f>+VLOOKUP(D2225,POA!$A$3:$AU$103,9,FALSE)</f>
        <v>#N/A</v>
      </c>
      <c r="G2225" s="97" t="e">
        <f>+VLOOKUP(D2225,POA!$A$3:$AU$103,3,FALSE)</f>
        <v>#N/A</v>
      </c>
      <c r="H2225" s="94" t="e">
        <f>+VLOOKUP(D2225,POA!$A$3:$AU$103,12,FALSE)</f>
        <v>#N/A</v>
      </c>
      <c r="I2225" s="98" t="e">
        <f>+VLOOKUP(D2225,POA!$A$3:$AU$103,15,FALSE)</f>
        <v>#N/A</v>
      </c>
      <c r="J2225" s="94" t="e">
        <f>+VLOOKUP(D2225,POA!$A$3:$AU$103,14,FALSE)</f>
        <v>#N/A</v>
      </c>
      <c r="K2225" s="44"/>
      <c r="L2225" s="100"/>
      <c r="M2225" s="101"/>
      <c r="N2225" s="79"/>
      <c r="O2225" s="102"/>
    </row>
    <row r="2226" spans="1:15" s="20" customFormat="1" ht="15" customHeight="1">
      <c r="A2226" s="46"/>
      <c r="B2226" s="45"/>
      <c r="C2226" s="47"/>
      <c r="D2226" s="46"/>
      <c r="E2226" s="97" t="e">
        <f>+VLOOKUP(D2226,POA!$A$3:$AU$103,7,FALSE)</f>
        <v>#N/A</v>
      </c>
      <c r="F2226" s="97" t="e">
        <f>+VLOOKUP(D2226,POA!$A$3:$AU$103,9,FALSE)</f>
        <v>#N/A</v>
      </c>
      <c r="G2226" s="97" t="e">
        <f>+VLOOKUP(D2226,POA!$A$3:$AU$103,3,FALSE)</f>
        <v>#N/A</v>
      </c>
      <c r="H2226" s="94" t="e">
        <f>+VLOOKUP(D2226,POA!$A$3:$AU$103,12,FALSE)</f>
        <v>#N/A</v>
      </c>
      <c r="I2226" s="98" t="e">
        <f>+VLOOKUP(D2226,POA!$A$3:$AU$103,15,FALSE)</f>
        <v>#N/A</v>
      </c>
      <c r="J2226" s="94" t="e">
        <f>+VLOOKUP(D2226,POA!$A$3:$AU$103,14,FALSE)</f>
        <v>#N/A</v>
      </c>
      <c r="K2226" s="44"/>
      <c r="L2226" s="100"/>
      <c r="M2226" s="101"/>
      <c r="N2226" s="79"/>
      <c r="O2226" s="102"/>
    </row>
    <row r="2227" spans="1:15" s="20" customFormat="1" ht="15" customHeight="1">
      <c r="A2227" s="46"/>
      <c r="B2227" s="45"/>
      <c r="C2227" s="47"/>
      <c r="D2227" s="46"/>
      <c r="E2227" s="97" t="e">
        <f>+VLOOKUP(D2227,POA!$A$3:$AU$103,7,FALSE)</f>
        <v>#N/A</v>
      </c>
      <c r="F2227" s="97" t="e">
        <f>+VLOOKUP(D2227,POA!$A$3:$AU$103,9,FALSE)</f>
        <v>#N/A</v>
      </c>
      <c r="G2227" s="97" t="e">
        <f>+VLOOKUP(D2227,POA!$A$3:$AU$103,3,FALSE)</f>
        <v>#N/A</v>
      </c>
      <c r="H2227" s="94" t="e">
        <f>+VLOOKUP(D2227,POA!$A$3:$AU$103,12,FALSE)</f>
        <v>#N/A</v>
      </c>
      <c r="I2227" s="98" t="e">
        <f>+VLOOKUP(D2227,POA!$A$3:$AU$103,15,FALSE)</f>
        <v>#N/A</v>
      </c>
      <c r="J2227" s="94" t="e">
        <f>+VLOOKUP(D2227,POA!$A$3:$AU$103,14,FALSE)</f>
        <v>#N/A</v>
      </c>
      <c r="K2227" s="44"/>
      <c r="L2227" s="100"/>
      <c r="M2227" s="101"/>
      <c r="N2227" s="79"/>
      <c r="O2227" s="102"/>
    </row>
    <row r="2228" spans="1:15" s="20" customFormat="1" ht="15" customHeight="1">
      <c r="A2228" s="46"/>
      <c r="B2228" s="45"/>
      <c r="C2228" s="47"/>
      <c r="D2228" s="46"/>
      <c r="E2228" s="97" t="e">
        <f>+VLOOKUP(D2228,POA!$A$3:$AU$103,7,FALSE)</f>
        <v>#N/A</v>
      </c>
      <c r="F2228" s="97" t="e">
        <f>+VLOOKUP(D2228,POA!$A$3:$AU$103,9,FALSE)</f>
        <v>#N/A</v>
      </c>
      <c r="G2228" s="97" t="e">
        <f>+VLOOKUP(D2228,POA!$A$3:$AU$103,3,FALSE)</f>
        <v>#N/A</v>
      </c>
      <c r="H2228" s="94" t="e">
        <f>+VLOOKUP(D2228,POA!$A$3:$AU$103,12,FALSE)</f>
        <v>#N/A</v>
      </c>
      <c r="I2228" s="98" t="e">
        <f>+VLOOKUP(D2228,POA!$A$3:$AU$103,15,FALSE)</f>
        <v>#N/A</v>
      </c>
      <c r="J2228" s="94" t="e">
        <f>+VLOOKUP(D2228,POA!$A$3:$AU$103,14,FALSE)</f>
        <v>#N/A</v>
      </c>
      <c r="K2228" s="44"/>
      <c r="L2228" s="100"/>
      <c r="M2228" s="101"/>
      <c r="N2228" s="79"/>
      <c r="O2228" s="102"/>
    </row>
    <row r="2229" spans="1:15" s="20" customFormat="1" ht="15" customHeight="1">
      <c r="A2229" s="46"/>
      <c r="B2229" s="45"/>
      <c r="C2229" s="47"/>
      <c r="D2229" s="46"/>
      <c r="E2229" s="97" t="e">
        <f>+VLOOKUP(D2229,POA!$A$3:$AU$103,7,FALSE)</f>
        <v>#N/A</v>
      </c>
      <c r="F2229" s="97" t="e">
        <f>+VLOOKUP(D2229,POA!$A$3:$AU$103,9,FALSE)</f>
        <v>#N/A</v>
      </c>
      <c r="G2229" s="97" t="e">
        <f>+VLOOKUP(D2229,POA!$A$3:$AU$103,3,FALSE)</f>
        <v>#N/A</v>
      </c>
      <c r="H2229" s="94" t="e">
        <f>+VLOOKUP(D2229,POA!$A$3:$AU$103,12,FALSE)</f>
        <v>#N/A</v>
      </c>
      <c r="I2229" s="98" t="e">
        <f>+VLOOKUP(D2229,POA!$A$3:$AU$103,15,FALSE)</f>
        <v>#N/A</v>
      </c>
      <c r="J2229" s="94" t="e">
        <f>+VLOOKUP(D2229,POA!$A$3:$AU$103,14,FALSE)</f>
        <v>#N/A</v>
      </c>
      <c r="K2229" s="44"/>
      <c r="L2229" s="100"/>
      <c r="M2229" s="101"/>
      <c r="N2229" s="79"/>
      <c r="O2229" s="102"/>
    </row>
    <row r="2230" spans="1:15" s="20" customFormat="1" ht="15" customHeight="1">
      <c r="A2230" s="46"/>
      <c r="B2230" s="45"/>
      <c r="C2230" s="47"/>
      <c r="D2230" s="46"/>
      <c r="E2230" s="97" t="e">
        <f>+VLOOKUP(D2230,POA!$A$3:$AU$103,7,FALSE)</f>
        <v>#N/A</v>
      </c>
      <c r="F2230" s="97" t="e">
        <f>+VLOOKUP(D2230,POA!$A$3:$AU$103,9,FALSE)</f>
        <v>#N/A</v>
      </c>
      <c r="G2230" s="97" t="e">
        <f>+VLOOKUP(D2230,POA!$A$3:$AU$103,3,FALSE)</f>
        <v>#N/A</v>
      </c>
      <c r="H2230" s="94" t="e">
        <f>+VLOOKUP(D2230,POA!$A$3:$AU$103,12,FALSE)</f>
        <v>#N/A</v>
      </c>
      <c r="I2230" s="98" t="e">
        <f>+VLOOKUP(D2230,POA!$A$3:$AU$103,15,FALSE)</f>
        <v>#N/A</v>
      </c>
      <c r="J2230" s="94" t="e">
        <f>+VLOOKUP(D2230,POA!$A$3:$AU$103,14,FALSE)</f>
        <v>#N/A</v>
      </c>
      <c r="K2230" s="44"/>
      <c r="L2230" s="100"/>
      <c r="M2230" s="101"/>
      <c r="N2230" s="79"/>
      <c r="O2230" s="102"/>
    </row>
    <row r="2231" spans="1:15" s="20" customFormat="1" ht="15" customHeight="1">
      <c r="A2231" s="46"/>
      <c r="B2231" s="45"/>
      <c r="C2231" s="47"/>
      <c r="D2231" s="46"/>
      <c r="E2231" s="97" t="e">
        <f>+VLOOKUP(D2231,POA!$A$3:$AU$103,7,FALSE)</f>
        <v>#N/A</v>
      </c>
      <c r="F2231" s="97" t="e">
        <f>+VLOOKUP(D2231,POA!$A$3:$AU$103,9,FALSE)</f>
        <v>#N/A</v>
      </c>
      <c r="G2231" s="97" t="e">
        <f>+VLOOKUP(D2231,POA!$A$3:$AU$103,3,FALSE)</f>
        <v>#N/A</v>
      </c>
      <c r="H2231" s="94" t="e">
        <f>+VLOOKUP(D2231,POA!$A$3:$AU$103,12,FALSE)</f>
        <v>#N/A</v>
      </c>
      <c r="I2231" s="98" t="e">
        <f>+VLOOKUP(D2231,POA!$A$3:$AU$103,15,FALSE)</f>
        <v>#N/A</v>
      </c>
      <c r="J2231" s="94" t="e">
        <f>+VLOOKUP(D2231,POA!$A$3:$AU$103,14,FALSE)</f>
        <v>#N/A</v>
      </c>
      <c r="K2231" s="44"/>
      <c r="L2231" s="100"/>
      <c r="M2231" s="101"/>
      <c r="N2231" s="79"/>
      <c r="O2231" s="102"/>
    </row>
    <row r="2232" spans="1:15" s="20" customFormat="1" ht="15" customHeight="1">
      <c r="A2232" s="46"/>
      <c r="B2232" s="45"/>
      <c r="C2232" s="47"/>
      <c r="D2232" s="46"/>
      <c r="E2232" s="97" t="e">
        <f>+VLOOKUP(D2232,POA!$A$3:$AU$103,7,FALSE)</f>
        <v>#N/A</v>
      </c>
      <c r="F2232" s="97" t="e">
        <f>+VLOOKUP(D2232,POA!$A$3:$AU$103,9,FALSE)</f>
        <v>#N/A</v>
      </c>
      <c r="G2232" s="97" t="e">
        <f>+VLOOKUP(D2232,POA!$A$3:$AU$103,3,FALSE)</f>
        <v>#N/A</v>
      </c>
      <c r="H2232" s="94" t="e">
        <f>+VLOOKUP(D2232,POA!$A$3:$AU$103,12,FALSE)</f>
        <v>#N/A</v>
      </c>
      <c r="I2232" s="98" t="e">
        <f>+VLOOKUP(D2232,POA!$A$3:$AU$103,15,FALSE)</f>
        <v>#N/A</v>
      </c>
      <c r="J2232" s="94" t="e">
        <f>+VLOOKUP(D2232,POA!$A$3:$AU$103,14,FALSE)</f>
        <v>#N/A</v>
      </c>
      <c r="K2232" s="44"/>
      <c r="L2232" s="100"/>
      <c r="M2232" s="101"/>
      <c r="N2232" s="79"/>
      <c r="O2232" s="102"/>
    </row>
    <row r="2233" spans="1:15" s="20" customFormat="1" ht="15" customHeight="1">
      <c r="A2233" s="46"/>
      <c r="B2233" s="45"/>
      <c r="C2233" s="47"/>
      <c r="D2233" s="46"/>
      <c r="E2233" s="97" t="e">
        <f>+VLOOKUP(D2233,POA!$A$3:$AU$103,7,FALSE)</f>
        <v>#N/A</v>
      </c>
      <c r="F2233" s="97" t="e">
        <f>+VLOOKUP(D2233,POA!$A$3:$AU$103,9,FALSE)</f>
        <v>#N/A</v>
      </c>
      <c r="G2233" s="97" t="e">
        <f>+VLOOKUP(D2233,POA!$A$3:$AU$103,3,FALSE)</f>
        <v>#N/A</v>
      </c>
      <c r="H2233" s="94" t="e">
        <f>+VLOOKUP(D2233,POA!$A$3:$AU$103,12,FALSE)</f>
        <v>#N/A</v>
      </c>
      <c r="I2233" s="98" t="e">
        <f>+VLOOKUP(D2233,POA!$A$3:$AU$103,15,FALSE)</f>
        <v>#N/A</v>
      </c>
      <c r="J2233" s="94" t="e">
        <f>+VLOOKUP(D2233,POA!$A$3:$AU$103,14,FALSE)</f>
        <v>#N/A</v>
      </c>
      <c r="K2233" s="44"/>
      <c r="L2233" s="100"/>
      <c r="M2233" s="101"/>
      <c r="N2233" s="79"/>
      <c r="O2233" s="102"/>
    </row>
    <row r="2234" spans="1:15" s="20" customFormat="1" ht="15" customHeight="1">
      <c r="A2234" s="46"/>
      <c r="B2234" s="45"/>
      <c r="C2234" s="47"/>
      <c r="D2234" s="46"/>
      <c r="E2234" s="97" t="e">
        <f>+VLOOKUP(D2234,POA!$A$3:$AU$103,7,FALSE)</f>
        <v>#N/A</v>
      </c>
      <c r="F2234" s="97" t="e">
        <f>+VLOOKUP(D2234,POA!$A$3:$AU$103,9,FALSE)</f>
        <v>#N/A</v>
      </c>
      <c r="G2234" s="97" t="e">
        <f>+VLOOKUP(D2234,POA!$A$3:$AU$103,3,FALSE)</f>
        <v>#N/A</v>
      </c>
      <c r="H2234" s="94" t="e">
        <f>+VLOOKUP(D2234,POA!$A$3:$AU$103,12,FALSE)</f>
        <v>#N/A</v>
      </c>
      <c r="I2234" s="98" t="e">
        <f>+VLOOKUP(D2234,POA!$A$3:$AU$103,15,FALSE)</f>
        <v>#N/A</v>
      </c>
      <c r="J2234" s="94" t="e">
        <f>+VLOOKUP(D2234,POA!$A$3:$AU$103,14,FALSE)</f>
        <v>#N/A</v>
      </c>
      <c r="K2234" s="44"/>
      <c r="L2234" s="100"/>
      <c r="M2234" s="101"/>
      <c r="N2234" s="79"/>
      <c r="O2234" s="102"/>
    </row>
    <row r="2235" spans="1:15" s="20" customFormat="1" ht="15" customHeight="1">
      <c r="A2235" s="46"/>
      <c r="B2235" s="45"/>
      <c r="C2235" s="47"/>
      <c r="D2235" s="46"/>
      <c r="E2235" s="97" t="e">
        <f>+VLOOKUP(D2235,POA!$A$3:$AU$103,7,FALSE)</f>
        <v>#N/A</v>
      </c>
      <c r="F2235" s="97" t="e">
        <f>+VLOOKUP(D2235,POA!$A$3:$AU$103,9,FALSE)</f>
        <v>#N/A</v>
      </c>
      <c r="G2235" s="97" t="e">
        <f>+VLOOKUP(D2235,POA!$A$3:$AU$103,3,FALSE)</f>
        <v>#N/A</v>
      </c>
      <c r="H2235" s="94" t="e">
        <f>+VLOOKUP(D2235,POA!$A$3:$AU$103,12,FALSE)</f>
        <v>#N/A</v>
      </c>
      <c r="I2235" s="98" t="e">
        <f>+VLOOKUP(D2235,POA!$A$3:$AU$103,15,FALSE)</f>
        <v>#N/A</v>
      </c>
      <c r="J2235" s="94" t="e">
        <f>+VLOOKUP(D2235,POA!$A$3:$AU$103,14,FALSE)</f>
        <v>#N/A</v>
      </c>
      <c r="K2235" s="44"/>
      <c r="L2235" s="100"/>
      <c r="M2235" s="101"/>
      <c r="N2235" s="79"/>
      <c r="O2235" s="102"/>
    </row>
    <row r="2236" spans="1:15" s="20" customFormat="1" ht="15" customHeight="1">
      <c r="A2236" s="46"/>
      <c r="B2236" s="45"/>
      <c r="C2236" s="47"/>
      <c r="D2236" s="46"/>
      <c r="E2236" s="97" t="e">
        <f>+VLOOKUP(D2236,POA!$A$3:$AU$103,7,FALSE)</f>
        <v>#N/A</v>
      </c>
      <c r="F2236" s="97" t="e">
        <f>+VLOOKUP(D2236,POA!$A$3:$AU$103,9,FALSE)</f>
        <v>#N/A</v>
      </c>
      <c r="G2236" s="97" t="e">
        <f>+VLOOKUP(D2236,POA!$A$3:$AU$103,3,FALSE)</f>
        <v>#N/A</v>
      </c>
      <c r="H2236" s="94" t="e">
        <f>+VLOOKUP(D2236,POA!$A$3:$AU$103,12,FALSE)</f>
        <v>#N/A</v>
      </c>
      <c r="I2236" s="98" t="e">
        <f>+VLOOKUP(D2236,POA!$A$3:$AU$103,15,FALSE)</f>
        <v>#N/A</v>
      </c>
      <c r="J2236" s="94" t="e">
        <f>+VLOOKUP(D2236,POA!$A$3:$AU$103,14,FALSE)</f>
        <v>#N/A</v>
      </c>
      <c r="K2236" s="44"/>
      <c r="L2236" s="100"/>
      <c r="M2236" s="101"/>
      <c r="N2236" s="79"/>
      <c r="O2236" s="102"/>
    </row>
    <row r="2237" spans="1:15" s="20" customFormat="1" ht="15" customHeight="1">
      <c r="A2237" s="46"/>
      <c r="B2237" s="45"/>
      <c r="C2237" s="47"/>
      <c r="D2237" s="46"/>
      <c r="E2237" s="97" t="e">
        <f>+VLOOKUP(D2237,POA!$A$3:$AU$103,7,FALSE)</f>
        <v>#N/A</v>
      </c>
      <c r="F2237" s="97" t="e">
        <f>+VLOOKUP(D2237,POA!$A$3:$AU$103,9,FALSE)</f>
        <v>#N/A</v>
      </c>
      <c r="G2237" s="97" t="e">
        <f>+VLOOKUP(D2237,POA!$A$3:$AU$103,3,FALSE)</f>
        <v>#N/A</v>
      </c>
      <c r="H2237" s="94" t="e">
        <f>+VLOOKUP(D2237,POA!$A$3:$AU$103,12,FALSE)</f>
        <v>#N/A</v>
      </c>
      <c r="I2237" s="98" t="e">
        <f>+VLOOKUP(D2237,POA!$A$3:$AU$103,15,FALSE)</f>
        <v>#N/A</v>
      </c>
      <c r="J2237" s="94" t="e">
        <f>+VLOOKUP(D2237,POA!$A$3:$AU$103,14,FALSE)</f>
        <v>#N/A</v>
      </c>
      <c r="K2237" s="44"/>
      <c r="L2237" s="100"/>
      <c r="M2237" s="101"/>
      <c r="N2237" s="79"/>
      <c r="O2237" s="102"/>
    </row>
    <row r="2238" spans="1:15" s="20" customFormat="1" ht="15" customHeight="1">
      <c r="A2238" s="46"/>
      <c r="B2238" s="45"/>
      <c r="C2238" s="47"/>
      <c r="D2238" s="46"/>
      <c r="E2238" s="97" t="e">
        <f>+VLOOKUP(D2238,POA!$A$3:$AU$103,7,FALSE)</f>
        <v>#N/A</v>
      </c>
      <c r="F2238" s="97" t="e">
        <f>+VLOOKUP(D2238,POA!$A$3:$AU$103,9,FALSE)</f>
        <v>#N/A</v>
      </c>
      <c r="G2238" s="97" t="e">
        <f>+VLOOKUP(D2238,POA!$A$3:$AU$103,3,FALSE)</f>
        <v>#N/A</v>
      </c>
      <c r="H2238" s="94" t="e">
        <f>+VLOOKUP(D2238,POA!$A$3:$AU$103,12,FALSE)</f>
        <v>#N/A</v>
      </c>
      <c r="I2238" s="98" t="e">
        <f>+VLOOKUP(D2238,POA!$A$3:$AU$103,15,FALSE)</f>
        <v>#N/A</v>
      </c>
      <c r="J2238" s="94" t="e">
        <f>+VLOOKUP(D2238,POA!$A$3:$AU$103,14,FALSE)</f>
        <v>#N/A</v>
      </c>
      <c r="K2238" s="44"/>
      <c r="L2238" s="100"/>
      <c r="M2238" s="101"/>
      <c r="N2238" s="79"/>
      <c r="O2238" s="102"/>
    </row>
    <row r="2239" spans="1:15" s="20" customFormat="1" ht="15" customHeight="1">
      <c r="A2239" s="46"/>
      <c r="B2239" s="45"/>
      <c r="C2239" s="47"/>
      <c r="D2239" s="46"/>
      <c r="E2239" s="97" t="e">
        <f>+VLOOKUP(D2239,POA!$A$3:$AU$103,7,FALSE)</f>
        <v>#N/A</v>
      </c>
      <c r="F2239" s="97" t="e">
        <f>+VLOOKUP(D2239,POA!$A$3:$AU$103,9,FALSE)</f>
        <v>#N/A</v>
      </c>
      <c r="G2239" s="97" t="e">
        <f>+VLOOKUP(D2239,POA!$A$3:$AU$103,3,FALSE)</f>
        <v>#N/A</v>
      </c>
      <c r="H2239" s="94" t="e">
        <f>+VLOOKUP(D2239,POA!$A$3:$AU$103,12,FALSE)</f>
        <v>#N/A</v>
      </c>
      <c r="I2239" s="98" t="e">
        <f>+VLOOKUP(D2239,POA!$A$3:$AU$103,15,FALSE)</f>
        <v>#N/A</v>
      </c>
      <c r="J2239" s="94" t="e">
        <f>+VLOOKUP(D2239,POA!$A$3:$AU$103,14,FALSE)</f>
        <v>#N/A</v>
      </c>
      <c r="K2239" s="44"/>
      <c r="L2239" s="100"/>
      <c r="M2239" s="101"/>
      <c r="N2239" s="79"/>
      <c r="O2239" s="102"/>
    </row>
    <row r="2240" spans="1:15" s="20" customFormat="1" ht="15" customHeight="1">
      <c r="A2240" s="46"/>
      <c r="B2240" s="45"/>
      <c r="C2240" s="47"/>
      <c r="D2240" s="46"/>
      <c r="E2240" s="97" t="e">
        <f>+VLOOKUP(D2240,POA!$A$3:$AU$103,7,FALSE)</f>
        <v>#N/A</v>
      </c>
      <c r="F2240" s="97" t="e">
        <f>+VLOOKUP(D2240,POA!$A$3:$AU$103,9,FALSE)</f>
        <v>#N/A</v>
      </c>
      <c r="G2240" s="97" t="e">
        <f>+VLOOKUP(D2240,POA!$A$3:$AU$103,3,FALSE)</f>
        <v>#N/A</v>
      </c>
      <c r="H2240" s="94" t="e">
        <f>+VLOOKUP(D2240,POA!$A$3:$AU$103,12,FALSE)</f>
        <v>#N/A</v>
      </c>
      <c r="I2240" s="98" t="e">
        <f>+VLOOKUP(D2240,POA!$A$3:$AU$103,15,FALSE)</f>
        <v>#N/A</v>
      </c>
      <c r="J2240" s="94" t="e">
        <f>+VLOOKUP(D2240,POA!$A$3:$AU$103,14,FALSE)</f>
        <v>#N/A</v>
      </c>
      <c r="K2240" s="44"/>
      <c r="L2240" s="100"/>
      <c r="M2240" s="101"/>
      <c r="N2240" s="79"/>
      <c r="O2240" s="102"/>
    </row>
    <row r="2241" spans="1:15" s="20" customFormat="1" ht="15" customHeight="1">
      <c r="A2241" s="46"/>
      <c r="B2241" s="45"/>
      <c r="C2241" s="47"/>
      <c r="D2241" s="46"/>
      <c r="E2241" s="97" t="e">
        <f>+VLOOKUP(D2241,POA!$A$3:$AU$103,7,FALSE)</f>
        <v>#N/A</v>
      </c>
      <c r="F2241" s="97" t="e">
        <f>+VLOOKUP(D2241,POA!$A$3:$AU$103,9,FALSE)</f>
        <v>#N/A</v>
      </c>
      <c r="G2241" s="97" t="e">
        <f>+VLOOKUP(D2241,POA!$A$3:$AU$103,3,FALSE)</f>
        <v>#N/A</v>
      </c>
      <c r="H2241" s="94" t="e">
        <f>+VLOOKUP(D2241,POA!$A$3:$AU$103,12,FALSE)</f>
        <v>#N/A</v>
      </c>
      <c r="I2241" s="98" t="e">
        <f>+VLOOKUP(D2241,POA!$A$3:$AU$103,15,FALSE)</f>
        <v>#N/A</v>
      </c>
      <c r="J2241" s="94" t="e">
        <f>+VLOOKUP(D2241,POA!$A$3:$AU$103,14,FALSE)</f>
        <v>#N/A</v>
      </c>
      <c r="K2241" s="44"/>
      <c r="L2241" s="100"/>
      <c r="M2241" s="101"/>
      <c r="N2241" s="79"/>
      <c r="O2241" s="102"/>
    </row>
    <row r="2242" spans="1:15" s="20" customFormat="1" ht="15" customHeight="1">
      <c r="A2242" s="46"/>
      <c r="B2242" s="45"/>
      <c r="C2242" s="47"/>
      <c r="D2242" s="46"/>
      <c r="E2242" s="97" t="e">
        <f>+VLOOKUP(D2242,POA!$A$3:$AU$103,7,FALSE)</f>
        <v>#N/A</v>
      </c>
      <c r="F2242" s="97" t="e">
        <f>+VLOOKUP(D2242,POA!$A$3:$AU$103,9,FALSE)</f>
        <v>#N/A</v>
      </c>
      <c r="G2242" s="97" t="e">
        <f>+VLOOKUP(D2242,POA!$A$3:$AU$103,3,FALSE)</f>
        <v>#N/A</v>
      </c>
      <c r="H2242" s="94" t="e">
        <f>+VLOOKUP(D2242,POA!$A$3:$AU$103,12,FALSE)</f>
        <v>#N/A</v>
      </c>
      <c r="I2242" s="98" t="e">
        <f>+VLOOKUP(D2242,POA!$A$3:$AU$103,15,FALSE)</f>
        <v>#N/A</v>
      </c>
      <c r="J2242" s="94" t="e">
        <f>+VLOOKUP(D2242,POA!$A$3:$AU$103,14,FALSE)</f>
        <v>#N/A</v>
      </c>
      <c r="K2242" s="44"/>
      <c r="L2242" s="100"/>
      <c r="M2242" s="101"/>
      <c r="N2242" s="79"/>
      <c r="O2242" s="102"/>
    </row>
    <row r="2243" spans="1:15" s="20" customFormat="1" ht="15" customHeight="1">
      <c r="A2243" s="46"/>
      <c r="B2243" s="45"/>
      <c r="C2243" s="47"/>
      <c r="D2243" s="46"/>
      <c r="E2243" s="97" t="e">
        <f>+VLOOKUP(D2243,POA!$A$3:$AU$103,7,FALSE)</f>
        <v>#N/A</v>
      </c>
      <c r="F2243" s="97" t="e">
        <f>+VLOOKUP(D2243,POA!$A$3:$AU$103,9,FALSE)</f>
        <v>#N/A</v>
      </c>
      <c r="G2243" s="97" t="e">
        <f>+VLOOKUP(D2243,POA!$A$3:$AU$103,3,FALSE)</f>
        <v>#N/A</v>
      </c>
      <c r="H2243" s="94" t="e">
        <f>+VLOOKUP(D2243,POA!$A$3:$AU$103,12,FALSE)</f>
        <v>#N/A</v>
      </c>
      <c r="I2243" s="98" t="e">
        <f>+VLOOKUP(D2243,POA!$A$3:$AU$103,15,FALSE)</f>
        <v>#N/A</v>
      </c>
      <c r="J2243" s="94" t="e">
        <f>+VLOOKUP(D2243,POA!$A$3:$AU$103,14,FALSE)</f>
        <v>#N/A</v>
      </c>
      <c r="K2243" s="44"/>
      <c r="L2243" s="100"/>
      <c r="M2243" s="101"/>
      <c r="N2243" s="79"/>
      <c r="O2243" s="102"/>
    </row>
    <row r="2244" spans="1:15" s="20" customFormat="1" ht="15" customHeight="1">
      <c r="A2244" s="46"/>
      <c r="B2244" s="45"/>
      <c r="C2244" s="47"/>
      <c r="D2244" s="46"/>
      <c r="E2244" s="97" t="e">
        <f>+VLOOKUP(D2244,POA!$A$3:$AU$103,7,FALSE)</f>
        <v>#N/A</v>
      </c>
      <c r="F2244" s="97" t="e">
        <f>+VLOOKUP(D2244,POA!$A$3:$AU$103,9,FALSE)</f>
        <v>#N/A</v>
      </c>
      <c r="G2244" s="97" t="e">
        <f>+VLOOKUP(D2244,POA!$A$3:$AU$103,3,FALSE)</f>
        <v>#N/A</v>
      </c>
      <c r="H2244" s="94" t="e">
        <f>+VLOOKUP(D2244,POA!$A$3:$AU$103,12,FALSE)</f>
        <v>#N/A</v>
      </c>
      <c r="I2244" s="98" t="e">
        <f>+VLOOKUP(D2244,POA!$A$3:$AU$103,15,FALSE)</f>
        <v>#N/A</v>
      </c>
      <c r="J2244" s="94" t="e">
        <f>+VLOOKUP(D2244,POA!$A$3:$AU$103,14,FALSE)</f>
        <v>#N/A</v>
      </c>
      <c r="K2244" s="44"/>
      <c r="L2244" s="100"/>
      <c r="M2244" s="101"/>
      <c r="N2244" s="79"/>
      <c r="O2244" s="102"/>
    </row>
    <row r="2245" spans="1:15" s="20" customFormat="1" ht="15" customHeight="1">
      <c r="A2245" s="46"/>
      <c r="B2245" s="45"/>
      <c r="C2245" s="47"/>
      <c r="D2245" s="46"/>
      <c r="E2245" s="97" t="e">
        <f>+VLOOKUP(D2245,POA!$A$3:$AU$103,7,FALSE)</f>
        <v>#N/A</v>
      </c>
      <c r="F2245" s="97" t="e">
        <f>+VLOOKUP(D2245,POA!$A$3:$AU$103,9,FALSE)</f>
        <v>#N/A</v>
      </c>
      <c r="G2245" s="97" t="e">
        <f>+VLOOKUP(D2245,POA!$A$3:$AU$103,3,FALSE)</f>
        <v>#N/A</v>
      </c>
      <c r="H2245" s="94" t="e">
        <f>+VLOOKUP(D2245,POA!$A$3:$AU$103,12,FALSE)</f>
        <v>#N/A</v>
      </c>
      <c r="I2245" s="98" t="e">
        <f>+VLOOKUP(D2245,POA!$A$3:$AU$103,15,FALSE)</f>
        <v>#N/A</v>
      </c>
      <c r="J2245" s="94" t="e">
        <f>+VLOOKUP(D2245,POA!$A$3:$AU$103,14,FALSE)</f>
        <v>#N/A</v>
      </c>
      <c r="K2245" s="44"/>
      <c r="L2245" s="100"/>
      <c r="M2245" s="101"/>
      <c r="N2245" s="79"/>
      <c r="O2245" s="102"/>
    </row>
    <row r="2246" spans="1:15" s="20" customFormat="1" ht="15" customHeight="1">
      <c r="A2246" s="46"/>
      <c r="B2246" s="45"/>
      <c r="C2246" s="47"/>
      <c r="D2246" s="46"/>
      <c r="E2246" s="97" t="e">
        <f>+VLOOKUP(D2246,POA!$A$3:$AU$103,7,FALSE)</f>
        <v>#N/A</v>
      </c>
      <c r="F2246" s="97" t="e">
        <f>+VLOOKUP(D2246,POA!$A$3:$AU$103,9,FALSE)</f>
        <v>#N/A</v>
      </c>
      <c r="G2246" s="97" t="e">
        <f>+VLOOKUP(D2246,POA!$A$3:$AU$103,3,FALSE)</f>
        <v>#N/A</v>
      </c>
      <c r="H2246" s="94" t="e">
        <f>+VLOOKUP(D2246,POA!$A$3:$AU$103,12,FALSE)</f>
        <v>#N/A</v>
      </c>
      <c r="I2246" s="98" t="e">
        <f>+VLOOKUP(D2246,POA!$A$3:$AU$103,15,FALSE)</f>
        <v>#N/A</v>
      </c>
      <c r="J2246" s="94" t="e">
        <f>+VLOOKUP(D2246,POA!$A$3:$AU$103,14,FALSE)</f>
        <v>#N/A</v>
      </c>
      <c r="K2246" s="44"/>
      <c r="L2246" s="100"/>
      <c r="M2246" s="101"/>
      <c r="N2246" s="79"/>
      <c r="O2246" s="102"/>
    </row>
    <row r="2247" spans="1:15" s="20" customFormat="1" ht="15" customHeight="1">
      <c r="A2247" s="46"/>
      <c r="B2247" s="45"/>
      <c r="C2247" s="47"/>
      <c r="D2247" s="46"/>
      <c r="E2247" s="97" t="e">
        <f>+VLOOKUP(D2247,POA!$A$3:$AU$103,7,FALSE)</f>
        <v>#N/A</v>
      </c>
      <c r="F2247" s="97" t="e">
        <f>+VLOOKUP(D2247,POA!$A$3:$AU$103,9,FALSE)</f>
        <v>#N/A</v>
      </c>
      <c r="G2247" s="97" t="e">
        <f>+VLOOKUP(D2247,POA!$A$3:$AU$103,3,FALSE)</f>
        <v>#N/A</v>
      </c>
      <c r="H2247" s="94" t="e">
        <f>+VLOOKUP(D2247,POA!$A$3:$AU$103,12,FALSE)</f>
        <v>#N/A</v>
      </c>
      <c r="I2247" s="98" t="e">
        <f>+VLOOKUP(D2247,POA!$A$3:$AU$103,15,FALSE)</f>
        <v>#N/A</v>
      </c>
      <c r="J2247" s="94" t="e">
        <f>+VLOOKUP(D2247,POA!$A$3:$AU$103,14,FALSE)</f>
        <v>#N/A</v>
      </c>
      <c r="K2247" s="44"/>
      <c r="L2247" s="100"/>
      <c r="M2247" s="101"/>
      <c r="N2247" s="79"/>
      <c r="O2247" s="102"/>
    </row>
    <row r="2248" spans="1:15" s="20" customFormat="1" ht="15" customHeight="1">
      <c r="A2248" s="46"/>
      <c r="B2248" s="45"/>
      <c r="C2248" s="47"/>
      <c r="D2248" s="46"/>
      <c r="E2248" s="97" t="e">
        <f>+VLOOKUP(D2248,POA!$A$3:$AU$103,7,FALSE)</f>
        <v>#N/A</v>
      </c>
      <c r="F2248" s="97" t="e">
        <f>+VLOOKUP(D2248,POA!$A$3:$AU$103,9,FALSE)</f>
        <v>#N/A</v>
      </c>
      <c r="G2248" s="97" t="e">
        <f>+VLOOKUP(D2248,POA!$A$3:$AU$103,3,FALSE)</f>
        <v>#N/A</v>
      </c>
      <c r="H2248" s="94" t="e">
        <f>+VLOOKUP(D2248,POA!$A$3:$AU$103,12,FALSE)</f>
        <v>#N/A</v>
      </c>
      <c r="I2248" s="98" t="e">
        <f>+VLOOKUP(D2248,POA!$A$3:$AU$103,15,FALSE)</f>
        <v>#N/A</v>
      </c>
      <c r="J2248" s="94" t="e">
        <f>+VLOOKUP(D2248,POA!$A$3:$AU$103,14,FALSE)</f>
        <v>#N/A</v>
      </c>
      <c r="K2248" s="44"/>
      <c r="L2248" s="100"/>
      <c r="M2248" s="101"/>
      <c r="N2248" s="79"/>
      <c r="O2248" s="102"/>
    </row>
    <row r="2249" spans="1:15" s="20" customFormat="1" ht="15" customHeight="1">
      <c r="A2249" s="46"/>
      <c r="B2249" s="45"/>
      <c r="C2249" s="47"/>
      <c r="D2249" s="46"/>
      <c r="E2249" s="97" t="e">
        <f>+VLOOKUP(D2249,POA!$A$3:$AU$103,7,FALSE)</f>
        <v>#N/A</v>
      </c>
      <c r="F2249" s="97" t="e">
        <f>+VLOOKUP(D2249,POA!$A$3:$AU$103,9,FALSE)</f>
        <v>#N/A</v>
      </c>
      <c r="G2249" s="97" t="e">
        <f>+VLOOKUP(D2249,POA!$A$3:$AU$103,3,FALSE)</f>
        <v>#N/A</v>
      </c>
      <c r="H2249" s="94" t="e">
        <f>+VLOOKUP(D2249,POA!$A$3:$AU$103,12,FALSE)</f>
        <v>#N/A</v>
      </c>
      <c r="I2249" s="98" t="e">
        <f>+VLOOKUP(D2249,POA!$A$3:$AU$103,15,FALSE)</f>
        <v>#N/A</v>
      </c>
      <c r="J2249" s="94" t="e">
        <f>+VLOOKUP(D2249,POA!$A$3:$AU$103,14,FALSE)</f>
        <v>#N/A</v>
      </c>
      <c r="K2249" s="44"/>
      <c r="L2249" s="100"/>
      <c r="M2249" s="101"/>
      <c r="N2249" s="79"/>
      <c r="O2249" s="102"/>
    </row>
    <row r="2250" spans="1:15" s="20" customFormat="1" ht="15" customHeight="1">
      <c r="A2250" s="46"/>
      <c r="B2250" s="45"/>
      <c r="C2250" s="47"/>
      <c r="D2250" s="46"/>
      <c r="E2250" s="97" t="e">
        <f>+VLOOKUP(D2250,POA!$A$3:$AU$103,7,FALSE)</f>
        <v>#N/A</v>
      </c>
      <c r="F2250" s="97" t="e">
        <f>+VLOOKUP(D2250,POA!$A$3:$AU$103,9,FALSE)</f>
        <v>#N/A</v>
      </c>
      <c r="G2250" s="97" t="e">
        <f>+VLOOKUP(D2250,POA!$A$3:$AU$103,3,FALSE)</f>
        <v>#N/A</v>
      </c>
      <c r="H2250" s="94" t="e">
        <f>+VLOOKUP(D2250,POA!$A$3:$AU$103,12,FALSE)</f>
        <v>#N/A</v>
      </c>
      <c r="I2250" s="98" t="e">
        <f>+VLOOKUP(D2250,POA!$A$3:$AU$103,15,FALSE)</f>
        <v>#N/A</v>
      </c>
      <c r="J2250" s="94" t="e">
        <f>+VLOOKUP(D2250,POA!$A$3:$AU$103,14,FALSE)</f>
        <v>#N/A</v>
      </c>
      <c r="K2250" s="44"/>
      <c r="L2250" s="100"/>
      <c r="M2250" s="101"/>
      <c r="N2250" s="79"/>
      <c r="O2250" s="102"/>
    </row>
    <row r="2251" spans="1:15" s="20" customFormat="1" ht="15" customHeight="1">
      <c r="A2251" s="46"/>
      <c r="B2251" s="45"/>
      <c r="C2251" s="47"/>
      <c r="D2251" s="46"/>
      <c r="E2251" s="97" t="e">
        <f>+VLOOKUP(D2251,POA!$A$3:$AU$103,7,FALSE)</f>
        <v>#N/A</v>
      </c>
      <c r="F2251" s="97" t="e">
        <f>+VLOOKUP(D2251,POA!$A$3:$AU$103,9,FALSE)</f>
        <v>#N/A</v>
      </c>
      <c r="G2251" s="97" t="e">
        <f>+VLOOKUP(D2251,POA!$A$3:$AU$103,3,FALSE)</f>
        <v>#N/A</v>
      </c>
      <c r="H2251" s="94" t="e">
        <f>+VLOOKUP(D2251,POA!$A$3:$AU$103,12,FALSE)</f>
        <v>#N/A</v>
      </c>
      <c r="I2251" s="98" t="e">
        <f>+VLOOKUP(D2251,POA!$A$3:$AU$103,15,FALSE)</f>
        <v>#N/A</v>
      </c>
      <c r="J2251" s="94" t="e">
        <f>+VLOOKUP(D2251,POA!$A$3:$AU$103,14,FALSE)</f>
        <v>#N/A</v>
      </c>
      <c r="K2251" s="44"/>
      <c r="L2251" s="100"/>
      <c r="M2251" s="101"/>
      <c r="N2251" s="79"/>
      <c r="O2251" s="102"/>
    </row>
    <row r="2252" spans="1:15" s="20" customFormat="1" ht="15" customHeight="1">
      <c r="A2252" s="46"/>
      <c r="B2252" s="45"/>
      <c r="C2252" s="47"/>
      <c r="D2252" s="46"/>
      <c r="E2252" s="97" t="e">
        <f>+VLOOKUP(D2252,POA!$A$3:$AU$103,7,FALSE)</f>
        <v>#N/A</v>
      </c>
      <c r="F2252" s="97" t="e">
        <f>+VLOOKUP(D2252,POA!$A$3:$AU$103,9,FALSE)</f>
        <v>#N/A</v>
      </c>
      <c r="G2252" s="97" t="e">
        <f>+VLOOKUP(D2252,POA!$A$3:$AU$103,3,FALSE)</f>
        <v>#N/A</v>
      </c>
      <c r="H2252" s="94" t="e">
        <f>+VLOOKUP(D2252,POA!$A$3:$AU$103,12,FALSE)</f>
        <v>#N/A</v>
      </c>
      <c r="I2252" s="98" t="e">
        <f>+VLOOKUP(D2252,POA!$A$3:$AU$103,15,FALSE)</f>
        <v>#N/A</v>
      </c>
      <c r="J2252" s="94" t="e">
        <f>+VLOOKUP(D2252,POA!$A$3:$AU$103,14,FALSE)</f>
        <v>#N/A</v>
      </c>
      <c r="K2252" s="44"/>
      <c r="L2252" s="100"/>
      <c r="M2252" s="101"/>
      <c r="N2252" s="79"/>
      <c r="O2252" s="102"/>
    </row>
    <row r="2253" spans="1:15" s="20" customFormat="1" ht="15" customHeight="1">
      <c r="A2253" s="46"/>
      <c r="B2253" s="45"/>
      <c r="C2253" s="47"/>
      <c r="D2253" s="46"/>
      <c r="E2253" s="97" t="e">
        <f>+VLOOKUP(D2253,POA!$A$3:$AU$103,7,FALSE)</f>
        <v>#N/A</v>
      </c>
      <c r="F2253" s="97" t="e">
        <f>+VLOOKUP(D2253,POA!$A$3:$AU$103,9,FALSE)</f>
        <v>#N/A</v>
      </c>
      <c r="G2253" s="97" t="e">
        <f>+VLOOKUP(D2253,POA!$A$3:$AU$103,3,FALSE)</f>
        <v>#N/A</v>
      </c>
      <c r="H2253" s="94" t="e">
        <f>+VLOOKUP(D2253,POA!$A$3:$AU$103,12,FALSE)</f>
        <v>#N/A</v>
      </c>
      <c r="I2253" s="98" t="e">
        <f>+VLOOKUP(D2253,POA!$A$3:$AU$103,15,FALSE)</f>
        <v>#N/A</v>
      </c>
      <c r="J2253" s="94" t="e">
        <f>+VLOOKUP(D2253,POA!$A$3:$AU$103,14,FALSE)</f>
        <v>#N/A</v>
      </c>
      <c r="K2253" s="44"/>
      <c r="L2253" s="100"/>
      <c r="M2253" s="101"/>
      <c r="N2253" s="79"/>
      <c r="O2253" s="102"/>
    </row>
    <row r="2254" spans="1:15" s="20" customFormat="1" ht="15" customHeight="1">
      <c r="A2254" s="46"/>
      <c r="B2254" s="45"/>
      <c r="C2254" s="47"/>
      <c r="D2254" s="46"/>
      <c r="E2254" s="97" t="e">
        <f>+VLOOKUP(D2254,POA!$A$3:$AU$103,7,FALSE)</f>
        <v>#N/A</v>
      </c>
      <c r="F2254" s="97" t="e">
        <f>+VLOOKUP(D2254,POA!$A$3:$AU$103,9,FALSE)</f>
        <v>#N/A</v>
      </c>
      <c r="G2254" s="97" t="e">
        <f>+VLOOKUP(D2254,POA!$A$3:$AU$103,3,FALSE)</f>
        <v>#N/A</v>
      </c>
      <c r="H2254" s="94" t="e">
        <f>+VLOOKUP(D2254,POA!$A$3:$AU$103,12,FALSE)</f>
        <v>#N/A</v>
      </c>
      <c r="I2254" s="98" t="e">
        <f>+VLOOKUP(D2254,POA!$A$3:$AU$103,15,FALSE)</f>
        <v>#N/A</v>
      </c>
      <c r="J2254" s="94" t="e">
        <f>+VLOOKUP(D2254,POA!$A$3:$AU$103,14,FALSE)</f>
        <v>#N/A</v>
      </c>
      <c r="K2254" s="44"/>
      <c r="L2254" s="100"/>
      <c r="M2254" s="101"/>
      <c r="N2254" s="79"/>
      <c r="O2254" s="102"/>
    </row>
    <row r="2255" spans="1:15" s="20" customFormat="1" ht="15" customHeight="1">
      <c r="A2255" s="46"/>
      <c r="B2255" s="45"/>
      <c r="C2255" s="47"/>
      <c r="D2255" s="46"/>
      <c r="E2255" s="97" t="e">
        <f>+VLOOKUP(D2255,POA!$A$3:$AU$103,7,FALSE)</f>
        <v>#N/A</v>
      </c>
      <c r="F2255" s="97" t="e">
        <f>+VLOOKUP(D2255,POA!$A$3:$AU$103,9,FALSE)</f>
        <v>#N/A</v>
      </c>
      <c r="G2255" s="97" t="e">
        <f>+VLOOKUP(D2255,POA!$A$3:$AU$103,3,FALSE)</f>
        <v>#N/A</v>
      </c>
      <c r="H2255" s="94" t="e">
        <f>+VLOOKUP(D2255,POA!$A$3:$AU$103,12,FALSE)</f>
        <v>#N/A</v>
      </c>
      <c r="I2255" s="98" t="e">
        <f>+VLOOKUP(D2255,POA!$A$3:$AU$103,15,FALSE)</f>
        <v>#N/A</v>
      </c>
      <c r="J2255" s="94" t="e">
        <f>+VLOOKUP(D2255,POA!$A$3:$AU$103,14,FALSE)</f>
        <v>#N/A</v>
      </c>
      <c r="K2255" s="44"/>
      <c r="L2255" s="100"/>
      <c r="M2255" s="101"/>
      <c r="N2255" s="79"/>
      <c r="O2255" s="102"/>
    </row>
    <row r="2256" spans="1:15" s="20" customFormat="1" ht="15" customHeight="1">
      <c r="A2256" s="46"/>
      <c r="B2256" s="45"/>
      <c r="C2256" s="47"/>
      <c r="D2256" s="46"/>
      <c r="E2256" s="97" t="e">
        <f>+VLOOKUP(D2256,POA!$A$3:$AU$103,7,FALSE)</f>
        <v>#N/A</v>
      </c>
      <c r="F2256" s="97" t="e">
        <f>+VLOOKUP(D2256,POA!$A$3:$AU$103,9,FALSE)</f>
        <v>#N/A</v>
      </c>
      <c r="G2256" s="97" t="e">
        <f>+VLOOKUP(D2256,POA!$A$3:$AU$103,3,FALSE)</f>
        <v>#N/A</v>
      </c>
      <c r="H2256" s="94" t="e">
        <f>+VLOOKUP(D2256,POA!$A$3:$AU$103,12,FALSE)</f>
        <v>#N/A</v>
      </c>
      <c r="I2256" s="98" t="e">
        <f>+VLOOKUP(D2256,POA!$A$3:$AU$103,15,FALSE)</f>
        <v>#N/A</v>
      </c>
      <c r="J2256" s="94" t="e">
        <f>+VLOOKUP(D2256,POA!$A$3:$AU$103,14,FALSE)</f>
        <v>#N/A</v>
      </c>
      <c r="K2256" s="44"/>
      <c r="L2256" s="100"/>
      <c r="M2256" s="101"/>
      <c r="N2256" s="79"/>
      <c r="O2256" s="102"/>
    </row>
    <row r="2257" spans="1:15" s="20" customFormat="1" ht="15" customHeight="1">
      <c r="A2257" s="46"/>
      <c r="B2257" s="45"/>
      <c r="C2257" s="47"/>
      <c r="D2257" s="46"/>
      <c r="E2257" s="97" t="e">
        <f>+VLOOKUP(D2257,POA!$A$3:$AU$103,7,FALSE)</f>
        <v>#N/A</v>
      </c>
      <c r="F2257" s="97" t="e">
        <f>+VLOOKUP(D2257,POA!$A$3:$AU$103,9,FALSE)</f>
        <v>#N/A</v>
      </c>
      <c r="G2257" s="97" t="e">
        <f>+VLOOKUP(D2257,POA!$A$3:$AU$103,3,FALSE)</f>
        <v>#N/A</v>
      </c>
      <c r="H2257" s="94" t="e">
        <f>+VLOOKUP(D2257,POA!$A$3:$AU$103,12,FALSE)</f>
        <v>#N/A</v>
      </c>
      <c r="I2257" s="98" t="e">
        <f>+VLOOKUP(D2257,POA!$A$3:$AU$103,15,FALSE)</f>
        <v>#N/A</v>
      </c>
      <c r="J2257" s="94" t="e">
        <f>+VLOOKUP(D2257,POA!$A$3:$AU$103,14,FALSE)</f>
        <v>#N/A</v>
      </c>
      <c r="K2257" s="44"/>
      <c r="L2257" s="100"/>
      <c r="M2257" s="101"/>
      <c r="N2257" s="79"/>
      <c r="O2257" s="102"/>
    </row>
    <row r="2258" spans="1:15" s="20" customFormat="1" ht="15" customHeight="1">
      <c r="A2258" s="46"/>
      <c r="B2258" s="45"/>
      <c r="C2258" s="47"/>
      <c r="D2258" s="46"/>
      <c r="E2258" s="97" t="e">
        <f>+VLOOKUP(D2258,POA!$A$3:$AU$103,7,FALSE)</f>
        <v>#N/A</v>
      </c>
      <c r="F2258" s="97" t="e">
        <f>+VLOOKUP(D2258,POA!$A$3:$AU$103,9,FALSE)</f>
        <v>#N/A</v>
      </c>
      <c r="G2258" s="97" t="e">
        <f>+VLOOKUP(D2258,POA!$A$3:$AU$103,3,FALSE)</f>
        <v>#N/A</v>
      </c>
      <c r="H2258" s="94" t="e">
        <f>+VLOOKUP(D2258,POA!$A$3:$AU$103,12,FALSE)</f>
        <v>#N/A</v>
      </c>
      <c r="I2258" s="98" t="e">
        <f>+VLOOKUP(D2258,POA!$A$3:$AU$103,15,FALSE)</f>
        <v>#N/A</v>
      </c>
      <c r="J2258" s="94" t="e">
        <f>+VLOOKUP(D2258,POA!$A$3:$AU$103,14,FALSE)</f>
        <v>#N/A</v>
      </c>
      <c r="K2258" s="44"/>
      <c r="L2258" s="100"/>
      <c r="M2258" s="101"/>
      <c r="N2258" s="79"/>
      <c r="O2258" s="102"/>
    </row>
    <row r="2259" spans="1:15" s="20" customFormat="1" ht="15" customHeight="1">
      <c r="A2259" s="46"/>
      <c r="B2259" s="45"/>
      <c r="C2259" s="47"/>
      <c r="D2259" s="46"/>
      <c r="E2259" s="97" t="e">
        <f>+VLOOKUP(D2259,POA!$A$3:$AU$103,7,FALSE)</f>
        <v>#N/A</v>
      </c>
      <c r="F2259" s="97" t="e">
        <f>+VLOOKUP(D2259,POA!$A$3:$AU$103,9,FALSE)</f>
        <v>#N/A</v>
      </c>
      <c r="G2259" s="97" t="e">
        <f>+VLOOKUP(D2259,POA!$A$3:$AU$103,3,FALSE)</f>
        <v>#N/A</v>
      </c>
      <c r="H2259" s="94" t="e">
        <f>+VLOOKUP(D2259,POA!$A$3:$AU$103,12,FALSE)</f>
        <v>#N/A</v>
      </c>
      <c r="I2259" s="98" t="e">
        <f>+VLOOKUP(D2259,POA!$A$3:$AU$103,15,FALSE)</f>
        <v>#N/A</v>
      </c>
      <c r="J2259" s="94" t="e">
        <f>+VLOOKUP(D2259,POA!$A$3:$AU$103,14,FALSE)</f>
        <v>#N/A</v>
      </c>
      <c r="K2259" s="44"/>
      <c r="L2259" s="100"/>
      <c r="M2259" s="101"/>
      <c r="N2259" s="79"/>
      <c r="O2259" s="102"/>
    </row>
    <row r="2260" spans="1:15" s="20" customFormat="1" ht="15" customHeight="1">
      <c r="A2260" s="46"/>
      <c r="B2260" s="45"/>
      <c r="C2260" s="47"/>
      <c r="D2260" s="46"/>
      <c r="E2260" s="97" t="e">
        <f>+VLOOKUP(D2260,POA!$A$3:$AU$103,7,FALSE)</f>
        <v>#N/A</v>
      </c>
      <c r="F2260" s="97" t="e">
        <f>+VLOOKUP(D2260,POA!$A$3:$AU$103,9,FALSE)</f>
        <v>#N/A</v>
      </c>
      <c r="G2260" s="97" t="e">
        <f>+VLOOKUP(D2260,POA!$A$3:$AU$103,3,FALSE)</f>
        <v>#N/A</v>
      </c>
      <c r="H2260" s="94" t="e">
        <f>+VLOOKUP(D2260,POA!$A$3:$AU$103,12,FALSE)</f>
        <v>#N/A</v>
      </c>
      <c r="I2260" s="98" t="e">
        <f>+VLOOKUP(D2260,POA!$A$3:$AU$103,15,FALSE)</f>
        <v>#N/A</v>
      </c>
      <c r="J2260" s="94" t="e">
        <f>+VLOOKUP(D2260,POA!$A$3:$AU$103,14,FALSE)</f>
        <v>#N/A</v>
      </c>
      <c r="K2260" s="44"/>
      <c r="L2260" s="100"/>
      <c r="M2260" s="101"/>
      <c r="N2260" s="79"/>
      <c r="O2260" s="102"/>
    </row>
    <row r="2261" spans="1:15" s="20" customFormat="1" ht="15" customHeight="1">
      <c r="A2261" s="46"/>
      <c r="B2261" s="45"/>
      <c r="C2261" s="47"/>
      <c r="D2261" s="46"/>
      <c r="E2261" s="97" t="e">
        <f>+VLOOKUP(D2261,POA!$A$3:$AU$103,7,FALSE)</f>
        <v>#N/A</v>
      </c>
      <c r="F2261" s="97" t="e">
        <f>+VLOOKUP(D2261,POA!$A$3:$AU$103,9,FALSE)</f>
        <v>#N/A</v>
      </c>
      <c r="G2261" s="97" t="e">
        <f>+VLOOKUP(D2261,POA!$A$3:$AU$103,3,FALSE)</f>
        <v>#N/A</v>
      </c>
      <c r="H2261" s="94" t="e">
        <f>+VLOOKUP(D2261,POA!$A$3:$AU$103,12,FALSE)</f>
        <v>#N/A</v>
      </c>
      <c r="I2261" s="98" t="e">
        <f>+VLOOKUP(D2261,POA!$A$3:$AU$103,15,FALSE)</f>
        <v>#N/A</v>
      </c>
      <c r="J2261" s="94" t="e">
        <f>+VLOOKUP(D2261,POA!$A$3:$AU$103,14,FALSE)</f>
        <v>#N/A</v>
      </c>
      <c r="K2261" s="44"/>
      <c r="L2261" s="100"/>
      <c r="M2261" s="101"/>
      <c r="N2261" s="79"/>
      <c r="O2261" s="102"/>
    </row>
    <row r="2262" spans="1:15" s="20" customFormat="1" ht="15" customHeight="1">
      <c r="A2262" s="46"/>
      <c r="B2262" s="45"/>
      <c r="C2262" s="47"/>
      <c r="D2262" s="46"/>
      <c r="E2262" s="97" t="e">
        <f>+VLOOKUP(D2262,POA!$A$3:$AU$103,7,FALSE)</f>
        <v>#N/A</v>
      </c>
      <c r="F2262" s="97" t="e">
        <f>+VLOOKUP(D2262,POA!$A$3:$AU$103,9,FALSE)</f>
        <v>#N/A</v>
      </c>
      <c r="G2262" s="97" t="e">
        <f>+VLOOKUP(D2262,POA!$A$3:$AU$103,3,FALSE)</f>
        <v>#N/A</v>
      </c>
      <c r="H2262" s="94" t="e">
        <f>+VLOOKUP(D2262,POA!$A$3:$AU$103,12,FALSE)</f>
        <v>#N/A</v>
      </c>
      <c r="I2262" s="98" t="e">
        <f>+VLOOKUP(D2262,POA!$A$3:$AU$103,15,FALSE)</f>
        <v>#N/A</v>
      </c>
      <c r="J2262" s="94" t="e">
        <f>+VLOOKUP(D2262,POA!$A$3:$AU$103,14,FALSE)</f>
        <v>#N/A</v>
      </c>
      <c r="K2262" s="44"/>
      <c r="L2262" s="100"/>
      <c r="M2262" s="101"/>
      <c r="N2262" s="79"/>
      <c r="O2262" s="102"/>
    </row>
    <row r="2263" spans="1:15" s="20" customFormat="1" ht="15" customHeight="1">
      <c r="A2263" s="46"/>
      <c r="B2263" s="45"/>
      <c r="C2263" s="47"/>
      <c r="D2263" s="46"/>
      <c r="E2263" s="97" t="e">
        <f>+VLOOKUP(D2263,POA!$A$3:$AU$103,7,FALSE)</f>
        <v>#N/A</v>
      </c>
      <c r="F2263" s="97" t="e">
        <f>+VLOOKUP(D2263,POA!$A$3:$AU$103,9,FALSE)</f>
        <v>#N/A</v>
      </c>
      <c r="G2263" s="97" t="e">
        <f>+VLOOKUP(D2263,POA!$A$3:$AU$103,3,FALSE)</f>
        <v>#N/A</v>
      </c>
      <c r="H2263" s="94" t="e">
        <f>+VLOOKUP(D2263,POA!$A$3:$AU$103,12,FALSE)</f>
        <v>#N/A</v>
      </c>
      <c r="I2263" s="98" t="e">
        <f>+VLOOKUP(D2263,POA!$A$3:$AU$103,15,FALSE)</f>
        <v>#N/A</v>
      </c>
      <c r="J2263" s="94" t="e">
        <f>+VLOOKUP(D2263,POA!$A$3:$AU$103,14,FALSE)</f>
        <v>#N/A</v>
      </c>
      <c r="K2263" s="44"/>
      <c r="L2263" s="100"/>
      <c r="M2263" s="101"/>
      <c r="N2263" s="79"/>
      <c r="O2263" s="102"/>
    </row>
    <row r="2264" spans="1:15" s="20" customFormat="1" ht="15" customHeight="1">
      <c r="A2264" s="46"/>
      <c r="B2264" s="45"/>
      <c r="C2264" s="47"/>
      <c r="D2264" s="46"/>
      <c r="E2264" s="97" t="e">
        <f>+VLOOKUP(D2264,POA!$A$3:$AU$103,7,FALSE)</f>
        <v>#N/A</v>
      </c>
      <c r="F2264" s="97" t="e">
        <f>+VLOOKUP(D2264,POA!$A$3:$AU$103,9,FALSE)</f>
        <v>#N/A</v>
      </c>
      <c r="G2264" s="97" t="e">
        <f>+VLOOKUP(D2264,POA!$A$3:$AU$103,3,FALSE)</f>
        <v>#N/A</v>
      </c>
      <c r="H2264" s="94" t="e">
        <f>+VLOOKUP(D2264,POA!$A$3:$AU$103,12,FALSE)</f>
        <v>#N/A</v>
      </c>
      <c r="I2264" s="98" t="e">
        <f>+VLOOKUP(D2264,POA!$A$3:$AU$103,15,FALSE)</f>
        <v>#N/A</v>
      </c>
      <c r="J2264" s="94" t="e">
        <f>+VLOOKUP(D2264,POA!$A$3:$AU$103,14,FALSE)</f>
        <v>#N/A</v>
      </c>
      <c r="K2264" s="44"/>
      <c r="L2264" s="100"/>
      <c r="M2264" s="101"/>
      <c r="N2264" s="79"/>
      <c r="O2264" s="102"/>
    </row>
    <row r="2265" spans="1:15" s="20" customFormat="1" ht="15" customHeight="1">
      <c r="A2265" s="46"/>
      <c r="B2265" s="45"/>
      <c r="C2265" s="47"/>
      <c r="D2265" s="46"/>
      <c r="E2265" s="97" t="e">
        <f>+VLOOKUP(D2265,POA!$A$3:$AU$103,7,FALSE)</f>
        <v>#N/A</v>
      </c>
      <c r="F2265" s="97" t="e">
        <f>+VLOOKUP(D2265,POA!$A$3:$AU$103,9,FALSE)</f>
        <v>#N/A</v>
      </c>
      <c r="G2265" s="97" t="e">
        <f>+VLOOKUP(D2265,POA!$A$3:$AU$103,3,FALSE)</f>
        <v>#N/A</v>
      </c>
      <c r="H2265" s="94" t="e">
        <f>+VLOOKUP(D2265,POA!$A$3:$AU$103,12,FALSE)</f>
        <v>#N/A</v>
      </c>
      <c r="I2265" s="98" t="e">
        <f>+VLOOKUP(D2265,POA!$A$3:$AU$103,15,FALSE)</f>
        <v>#N/A</v>
      </c>
      <c r="J2265" s="94" t="e">
        <f>+VLOOKUP(D2265,POA!$A$3:$AU$103,14,FALSE)</f>
        <v>#N/A</v>
      </c>
      <c r="K2265" s="44"/>
      <c r="L2265" s="100"/>
      <c r="M2265" s="101"/>
      <c r="N2265" s="79"/>
      <c r="O2265" s="102"/>
    </row>
    <row r="2266" spans="1:15" s="20" customFormat="1" ht="15" customHeight="1">
      <c r="A2266" s="46"/>
      <c r="B2266" s="45"/>
      <c r="C2266" s="47"/>
      <c r="D2266" s="46"/>
      <c r="E2266" s="97" t="e">
        <f>+VLOOKUP(D2266,POA!$A$3:$AU$103,7,FALSE)</f>
        <v>#N/A</v>
      </c>
      <c r="F2266" s="97" t="e">
        <f>+VLOOKUP(D2266,POA!$A$3:$AU$103,9,FALSE)</f>
        <v>#N/A</v>
      </c>
      <c r="G2266" s="97" t="e">
        <f>+VLOOKUP(D2266,POA!$A$3:$AU$103,3,FALSE)</f>
        <v>#N/A</v>
      </c>
      <c r="H2266" s="94" t="e">
        <f>+VLOOKUP(D2266,POA!$A$3:$AU$103,12,FALSE)</f>
        <v>#N/A</v>
      </c>
      <c r="I2266" s="98" t="e">
        <f>+VLOOKUP(D2266,POA!$A$3:$AU$103,15,FALSE)</f>
        <v>#N/A</v>
      </c>
      <c r="J2266" s="94" t="e">
        <f>+VLOOKUP(D2266,POA!$A$3:$AU$103,14,FALSE)</f>
        <v>#N/A</v>
      </c>
      <c r="K2266" s="44"/>
      <c r="L2266" s="100"/>
      <c r="M2266" s="101"/>
      <c r="N2266" s="79"/>
      <c r="O2266" s="102"/>
    </row>
    <row r="2267" spans="1:15" s="20" customFormat="1" ht="15" customHeight="1">
      <c r="A2267" s="46"/>
      <c r="B2267" s="45"/>
      <c r="C2267" s="47"/>
      <c r="D2267" s="46"/>
      <c r="E2267" s="97" t="e">
        <f>+VLOOKUP(D2267,POA!$A$3:$AU$103,7,FALSE)</f>
        <v>#N/A</v>
      </c>
      <c r="F2267" s="97" t="e">
        <f>+VLOOKUP(D2267,POA!$A$3:$AU$103,9,FALSE)</f>
        <v>#N/A</v>
      </c>
      <c r="G2267" s="97" t="e">
        <f>+VLOOKUP(D2267,POA!$A$3:$AU$103,3,FALSE)</f>
        <v>#N/A</v>
      </c>
      <c r="H2267" s="94" t="e">
        <f>+VLOOKUP(D2267,POA!$A$3:$AU$103,12,FALSE)</f>
        <v>#N/A</v>
      </c>
      <c r="I2267" s="98" t="e">
        <f>+VLOOKUP(D2267,POA!$A$3:$AU$103,15,FALSE)</f>
        <v>#N/A</v>
      </c>
      <c r="J2267" s="94" t="e">
        <f>+VLOOKUP(D2267,POA!$A$3:$AU$103,14,FALSE)</f>
        <v>#N/A</v>
      </c>
      <c r="K2267" s="44"/>
      <c r="L2267" s="100"/>
      <c r="M2267" s="101"/>
      <c r="N2267" s="79"/>
      <c r="O2267" s="102"/>
    </row>
    <row r="2268" spans="1:15" s="20" customFormat="1" ht="15" customHeight="1">
      <c r="A2268" s="46"/>
      <c r="B2268" s="45"/>
      <c r="C2268" s="47"/>
      <c r="D2268" s="46"/>
      <c r="E2268" s="97" t="e">
        <f>+VLOOKUP(D2268,POA!$A$3:$AU$103,7,FALSE)</f>
        <v>#N/A</v>
      </c>
      <c r="F2268" s="97" t="e">
        <f>+VLOOKUP(D2268,POA!$A$3:$AU$103,9,FALSE)</f>
        <v>#N/A</v>
      </c>
      <c r="G2268" s="97" t="e">
        <f>+VLOOKUP(D2268,POA!$A$3:$AU$103,3,FALSE)</f>
        <v>#N/A</v>
      </c>
      <c r="H2268" s="94" t="e">
        <f>+VLOOKUP(D2268,POA!$A$3:$AU$103,12,FALSE)</f>
        <v>#N/A</v>
      </c>
      <c r="I2268" s="98" t="e">
        <f>+VLOOKUP(D2268,POA!$A$3:$AU$103,15,FALSE)</f>
        <v>#N/A</v>
      </c>
      <c r="J2268" s="94" t="e">
        <f>+VLOOKUP(D2268,POA!$A$3:$AU$103,14,FALSE)</f>
        <v>#N/A</v>
      </c>
      <c r="K2268" s="44"/>
      <c r="L2268" s="100"/>
      <c r="M2268" s="101"/>
      <c r="N2268" s="79"/>
      <c r="O2268" s="102"/>
    </row>
    <row r="2269" spans="1:15" s="20" customFormat="1" ht="15" customHeight="1">
      <c r="A2269" s="46"/>
      <c r="B2269" s="45"/>
      <c r="C2269" s="47"/>
      <c r="D2269" s="46"/>
      <c r="E2269" s="97" t="e">
        <f>+VLOOKUP(D2269,POA!$A$3:$AU$103,7,FALSE)</f>
        <v>#N/A</v>
      </c>
      <c r="F2269" s="97" t="e">
        <f>+VLOOKUP(D2269,POA!$A$3:$AU$103,9,FALSE)</f>
        <v>#N/A</v>
      </c>
      <c r="G2269" s="97" t="e">
        <f>+VLOOKUP(D2269,POA!$A$3:$AU$103,3,FALSE)</f>
        <v>#N/A</v>
      </c>
      <c r="H2269" s="94" t="e">
        <f>+VLOOKUP(D2269,POA!$A$3:$AU$103,12,FALSE)</f>
        <v>#N/A</v>
      </c>
      <c r="I2269" s="98" t="e">
        <f>+VLOOKUP(D2269,POA!$A$3:$AU$103,15,FALSE)</f>
        <v>#N/A</v>
      </c>
      <c r="J2269" s="94" t="e">
        <f>+VLOOKUP(D2269,POA!$A$3:$AU$103,14,FALSE)</f>
        <v>#N/A</v>
      </c>
      <c r="K2269" s="44"/>
      <c r="L2269" s="100"/>
      <c r="M2269" s="101"/>
      <c r="N2269" s="79"/>
      <c r="O2269" s="102"/>
    </row>
    <row r="2270" spans="1:15" s="20" customFormat="1" ht="15" customHeight="1">
      <c r="A2270" s="46"/>
      <c r="B2270" s="45"/>
      <c r="C2270" s="47"/>
      <c r="D2270" s="46"/>
      <c r="E2270" s="97" t="e">
        <f>+VLOOKUP(D2270,POA!$A$3:$AU$103,7,FALSE)</f>
        <v>#N/A</v>
      </c>
      <c r="F2270" s="97" t="e">
        <f>+VLOOKUP(D2270,POA!$A$3:$AU$103,9,FALSE)</f>
        <v>#N/A</v>
      </c>
      <c r="G2270" s="97" t="e">
        <f>+VLOOKUP(D2270,POA!$A$3:$AU$103,3,FALSE)</f>
        <v>#N/A</v>
      </c>
      <c r="H2270" s="94" t="e">
        <f>+VLOOKUP(D2270,POA!$A$3:$AU$103,12,FALSE)</f>
        <v>#N/A</v>
      </c>
      <c r="I2270" s="98" t="e">
        <f>+VLOOKUP(D2270,POA!$A$3:$AU$103,15,FALSE)</f>
        <v>#N/A</v>
      </c>
      <c r="J2270" s="94" t="e">
        <f>+VLOOKUP(D2270,POA!$A$3:$AU$103,14,FALSE)</f>
        <v>#N/A</v>
      </c>
      <c r="K2270" s="44"/>
      <c r="L2270" s="100"/>
      <c r="M2270" s="101"/>
      <c r="N2270" s="79"/>
      <c r="O2270" s="102"/>
    </row>
    <row r="2271" spans="1:15" s="20" customFormat="1" ht="15" customHeight="1">
      <c r="A2271" s="46"/>
      <c r="B2271" s="45"/>
      <c r="C2271" s="47"/>
      <c r="D2271" s="46"/>
      <c r="E2271" s="97" t="e">
        <f>+VLOOKUP(D2271,POA!$A$3:$AU$103,7,FALSE)</f>
        <v>#N/A</v>
      </c>
      <c r="F2271" s="97" t="e">
        <f>+VLOOKUP(D2271,POA!$A$3:$AU$103,9,FALSE)</f>
        <v>#N/A</v>
      </c>
      <c r="G2271" s="97" t="e">
        <f>+VLOOKUP(D2271,POA!$A$3:$AU$103,3,FALSE)</f>
        <v>#N/A</v>
      </c>
      <c r="H2271" s="94" t="e">
        <f>+VLOOKUP(D2271,POA!$A$3:$AU$103,12,FALSE)</f>
        <v>#N/A</v>
      </c>
      <c r="I2271" s="98" t="e">
        <f>+VLOOKUP(D2271,POA!$A$3:$AU$103,15,FALSE)</f>
        <v>#N/A</v>
      </c>
      <c r="J2271" s="94" t="e">
        <f>+VLOOKUP(D2271,POA!$A$3:$AU$103,14,FALSE)</f>
        <v>#N/A</v>
      </c>
      <c r="K2271" s="44"/>
      <c r="L2271" s="100"/>
      <c r="M2271" s="101"/>
      <c r="N2271" s="79"/>
      <c r="O2271" s="102"/>
    </row>
    <row r="2272" spans="1:15" s="20" customFormat="1" ht="15" customHeight="1">
      <c r="A2272" s="46"/>
      <c r="B2272" s="45"/>
      <c r="C2272" s="47"/>
      <c r="D2272" s="46"/>
      <c r="E2272" s="97" t="e">
        <f>+VLOOKUP(D2272,POA!$A$3:$AU$103,7,FALSE)</f>
        <v>#N/A</v>
      </c>
      <c r="F2272" s="97" t="e">
        <f>+VLOOKUP(D2272,POA!$A$3:$AU$103,9,FALSE)</f>
        <v>#N/A</v>
      </c>
      <c r="G2272" s="97" t="e">
        <f>+VLOOKUP(D2272,POA!$A$3:$AU$103,3,FALSE)</f>
        <v>#N/A</v>
      </c>
      <c r="H2272" s="94" t="e">
        <f>+VLOOKUP(D2272,POA!$A$3:$AU$103,12,FALSE)</f>
        <v>#N/A</v>
      </c>
      <c r="I2272" s="98" t="e">
        <f>+VLOOKUP(D2272,POA!$A$3:$AU$103,15,FALSE)</f>
        <v>#N/A</v>
      </c>
      <c r="J2272" s="94" t="e">
        <f>+VLOOKUP(D2272,POA!$A$3:$AU$103,14,FALSE)</f>
        <v>#N/A</v>
      </c>
      <c r="K2272" s="44"/>
      <c r="L2272" s="100"/>
      <c r="M2272" s="101"/>
      <c r="N2272" s="79"/>
      <c r="O2272" s="102"/>
    </row>
    <row r="2273" spans="1:15" s="20" customFormat="1" ht="15" customHeight="1">
      <c r="A2273" s="46"/>
      <c r="B2273" s="45"/>
      <c r="C2273" s="47"/>
      <c r="D2273" s="46"/>
      <c r="E2273" s="97" t="e">
        <f>+VLOOKUP(D2273,POA!$A$3:$AU$103,7,FALSE)</f>
        <v>#N/A</v>
      </c>
      <c r="F2273" s="97" t="e">
        <f>+VLOOKUP(D2273,POA!$A$3:$AU$103,9,FALSE)</f>
        <v>#N/A</v>
      </c>
      <c r="G2273" s="97" t="e">
        <f>+VLOOKUP(D2273,POA!$A$3:$AU$103,3,FALSE)</f>
        <v>#N/A</v>
      </c>
      <c r="H2273" s="94" t="e">
        <f>+VLOOKUP(D2273,POA!$A$3:$AU$103,12,FALSE)</f>
        <v>#N/A</v>
      </c>
      <c r="I2273" s="98" t="e">
        <f>+VLOOKUP(D2273,POA!$A$3:$AU$103,15,FALSE)</f>
        <v>#N/A</v>
      </c>
      <c r="J2273" s="94" t="e">
        <f>+VLOOKUP(D2273,POA!$A$3:$AU$103,14,FALSE)</f>
        <v>#N/A</v>
      </c>
      <c r="K2273" s="44"/>
      <c r="L2273" s="100"/>
      <c r="M2273" s="101"/>
      <c r="N2273" s="79"/>
      <c r="O2273" s="102"/>
    </row>
    <row r="2274" spans="1:15" s="20" customFormat="1" ht="15" customHeight="1">
      <c r="A2274" s="46"/>
      <c r="B2274" s="45"/>
      <c r="C2274" s="47"/>
      <c r="D2274" s="46"/>
      <c r="E2274" s="97" t="e">
        <f>+VLOOKUP(D2274,POA!$A$3:$AU$103,7,FALSE)</f>
        <v>#N/A</v>
      </c>
      <c r="F2274" s="97" t="e">
        <f>+VLOOKUP(D2274,POA!$A$3:$AU$103,9,FALSE)</f>
        <v>#N/A</v>
      </c>
      <c r="G2274" s="97" t="e">
        <f>+VLOOKUP(D2274,POA!$A$3:$AU$103,3,FALSE)</f>
        <v>#N/A</v>
      </c>
      <c r="H2274" s="94" t="e">
        <f>+VLOOKUP(D2274,POA!$A$3:$AU$103,12,FALSE)</f>
        <v>#N/A</v>
      </c>
      <c r="I2274" s="98" t="e">
        <f>+VLOOKUP(D2274,POA!$A$3:$AU$103,15,FALSE)</f>
        <v>#N/A</v>
      </c>
      <c r="J2274" s="94" t="e">
        <f>+VLOOKUP(D2274,POA!$A$3:$AU$103,14,FALSE)</f>
        <v>#N/A</v>
      </c>
      <c r="K2274" s="44"/>
      <c r="L2274" s="100"/>
      <c r="M2274" s="101"/>
      <c r="N2274" s="79"/>
      <c r="O2274" s="102"/>
    </row>
    <row r="2275" spans="1:15" s="20" customFormat="1" ht="15" customHeight="1">
      <c r="A2275" s="46"/>
      <c r="B2275" s="45"/>
      <c r="C2275" s="47"/>
      <c r="D2275" s="46"/>
      <c r="E2275" s="97" t="e">
        <f>+VLOOKUP(D2275,POA!$A$3:$AU$103,7,FALSE)</f>
        <v>#N/A</v>
      </c>
      <c r="F2275" s="97" t="e">
        <f>+VLOOKUP(D2275,POA!$A$3:$AU$103,9,FALSE)</f>
        <v>#N/A</v>
      </c>
      <c r="G2275" s="97" t="e">
        <f>+VLOOKUP(D2275,POA!$A$3:$AU$103,3,FALSE)</f>
        <v>#N/A</v>
      </c>
      <c r="H2275" s="94" t="e">
        <f>+VLOOKUP(D2275,POA!$A$3:$AU$103,12,FALSE)</f>
        <v>#N/A</v>
      </c>
      <c r="I2275" s="98" t="e">
        <f>+VLOOKUP(D2275,POA!$A$3:$AU$103,15,FALSE)</f>
        <v>#N/A</v>
      </c>
      <c r="J2275" s="94" t="e">
        <f>+VLOOKUP(D2275,POA!$A$3:$AU$103,14,FALSE)</f>
        <v>#N/A</v>
      </c>
      <c r="K2275" s="44"/>
      <c r="L2275" s="100"/>
      <c r="M2275" s="101"/>
      <c r="N2275" s="79"/>
      <c r="O2275" s="102"/>
    </row>
    <row r="2276" spans="1:15" s="20" customFormat="1" ht="15" customHeight="1">
      <c r="A2276" s="46"/>
      <c r="B2276" s="45"/>
      <c r="C2276" s="47"/>
      <c r="D2276" s="46"/>
      <c r="E2276" s="97" t="e">
        <f>+VLOOKUP(D2276,POA!$A$3:$AU$103,7,FALSE)</f>
        <v>#N/A</v>
      </c>
      <c r="F2276" s="97" t="e">
        <f>+VLOOKUP(D2276,POA!$A$3:$AU$103,9,FALSE)</f>
        <v>#N/A</v>
      </c>
      <c r="G2276" s="97" t="e">
        <f>+VLOOKUP(D2276,POA!$A$3:$AU$103,3,FALSE)</f>
        <v>#N/A</v>
      </c>
      <c r="H2276" s="94" t="e">
        <f>+VLOOKUP(D2276,POA!$A$3:$AU$103,12,FALSE)</f>
        <v>#N/A</v>
      </c>
      <c r="I2276" s="98" t="e">
        <f>+VLOOKUP(D2276,POA!$A$3:$AU$103,15,FALSE)</f>
        <v>#N/A</v>
      </c>
      <c r="J2276" s="94" t="e">
        <f>+VLOOKUP(D2276,POA!$A$3:$AU$103,14,FALSE)</f>
        <v>#N/A</v>
      </c>
      <c r="K2276" s="44"/>
      <c r="L2276" s="100"/>
      <c r="M2276" s="101"/>
      <c r="N2276" s="79"/>
      <c r="O2276" s="102"/>
    </row>
    <row r="2277" spans="1:15" s="20" customFormat="1" ht="15" customHeight="1">
      <c r="A2277" s="46"/>
      <c r="B2277" s="45"/>
      <c r="C2277" s="47"/>
      <c r="D2277" s="46"/>
      <c r="E2277" s="97" t="e">
        <f>+VLOOKUP(D2277,POA!$A$3:$AU$103,7,FALSE)</f>
        <v>#N/A</v>
      </c>
      <c r="F2277" s="97" t="e">
        <f>+VLOOKUP(D2277,POA!$A$3:$AU$103,9,FALSE)</f>
        <v>#N/A</v>
      </c>
      <c r="G2277" s="97" t="e">
        <f>+VLOOKUP(D2277,POA!$A$3:$AU$103,3,FALSE)</f>
        <v>#N/A</v>
      </c>
      <c r="H2277" s="94" t="e">
        <f>+VLOOKUP(D2277,POA!$A$3:$AU$103,12,FALSE)</f>
        <v>#N/A</v>
      </c>
      <c r="I2277" s="98" t="e">
        <f>+VLOOKUP(D2277,POA!$A$3:$AU$103,15,FALSE)</f>
        <v>#N/A</v>
      </c>
      <c r="J2277" s="94" t="e">
        <f>+VLOOKUP(D2277,POA!$A$3:$AU$103,14,FALSE)</f>
        <v>#N/A</v>
      </c>
      <c r="K2277" s="44"/>
      <c r="L2277" s="100"/>
      <c r="M2277" s="101"/>
      <c r="N2277" s="79"/>
      <c r="O2277" s="102"/>
    </row>
    <row r="2278" spans="1:15" s="20" customFormat="1" ht="15" customHeight="1">
      <c r="A2278" s="46"/>
      <c r="B2278" s="45"/>
      <c r="C2278" s="47"/>
      <c r="D2278" s="46"/>
      <c r="E2278" s="97" t="e">
        <f>+VLOOKUP(D2278,POA!$A$3:$AU$103,7,FALSE)</f>
        <v>#N/A</v>
      </c>
      <c r="F2278" s="97" t="e">
        <f>+VLOOKUP(D2278,POA!$A$3:$AU$103,9,FALSE)</f>
        <v>#N/A</v>
      </c>
      <c r="G2278" s="97" t="e">
        <f>+VLOOKUP(D2278,POA!$A$3:$AU$103,3,FALSE)</f>
        <v>#N/A</v>
      </c>
      <c r="H2278" s="94" t="e">
        <f>+VLOOKUP(D2278,POA!$A$3:$AU$103,12,FALSE)</f>
        <v>#N/A</v>
      </c>
      <c r="I2278" s="98" t="e">
        <f>+VLOOKUP(D2278,POA!$A$3:$AU$103,15,FALSE)</f>
        <v>#N/A</v>
      </c>
      <c r="J2278" s="94" t="e">
        <f>+VLOOKUP(D2278,POA!$A$3:$AU$103,14,FALSE)</f>
        <v>#N/A</v>
      </c>
      <c r="K2278" s="44"/>
      <c r="L2278" s="100"/>
      <c r="M2278" s="101"/>
      <c r="N2278" s="79"/>
      <c r="O2278" s="102"/>
    </row>
    <row r="2279" spans="1:15" s="20" customFormat="1" ht="15" customHeight="1">
      <c r="A2279" s="46"/>
      <c r="B2279" s="45"/>
      <c r="C2279" s="47"/>
      <c r="D2279" s="46"/>
      <c r="E2279" s="97" t="e">
        <f>+VLOOKUP(D2279,POA!$A$3:$AU$103,7,FALSE)</f>
        <v>#N/A</v>
      </c>
      <c r="F2279" s="97" t="e">
        <f>+VLOOKUP(D2279,POA!$A$3:$AU$103,9,FALSE)</f>
        <v>#N/A</v>
      </c>
      <c r="G2279" s="97" t="e">
        <f>+VLOOKUP(D2279,POA!$A$3:$AU$103,3,FALSE)</f>
        <v>#N/A</v>
      </c>
      <c r="H2279" s="94" t="e">
        <f>+VLOOKUP(D2279,POA!$A$3:$AU$103,12,FALSE)</f>
        <v>#N/A</v>
      </c>
      <c r="I2279" s="98" t="e">
        <f>+VLOOKUP(D2279,POA!$A$3:$AU$103,15,FALSE)</f>
        <v>#N/A</v>
      </c>
      <c r="J2279" s="94" t="e">
        <f>+VLOOKUP(D2279,POA!$A$3:$AU$103,14,FALSE)</f>
        <v>#N/A</v>
      </c>
      <c r="K2279" s="44"/>
      <c r="L2279" s="100"/>
      <c r="M2279" s="101"/>
      <c r="N2279" s="79"/>
      <c r="O2279" s="102"/>
    </row>
    <row r="2280" spans="1:15" s="20" customFormat="1" ht="15" customHeight="1">
      <c r="A2280" s="46"/>
      <c r="B2280" s="45"/>
      <c r="C2280" s="47"/>
      <c r="D2280" s="46"/>
      <c r="E2280" s="97" t="e">
        <f>+VLOOKUP(D2280,POA!$A$3:$AU$103,7,FALSE)</f>
        <v>#N/A</v>
      </c>
      <c r="F2280" s="97" t="e">
        <f>+VLOOKUP(D2280,POA!$A$3:$AU$103,9,FALSE)</f>
        <v>#N/A</v>
      </c>
      <c r="G2280" s="97" t="e">
        <f>+VLOOKUP(D2280,POA!$A$3:$AU$103,3,FALSE)</f>
        <v>#N/A</v>
      </c>
      <c r="H2280" s="94" t="e">
        <f>+VLOOKUP(D2280,POA!$A$3:$AU$103,12,FALSE)</f>
        <v>#N/A</v>
      </c>
      <c r="I2280" s="98" t="e">
        <f>+VLOOKUP(D2280,POA!$A$3:$AU$103,15,FALSE)</f>
        <v>#N/A</v>
      </c>
      <c r="J2280" s="94" t="e">
        <f>+VLOOKUP(D2280,POA!$A$3:$AU$103,14,FALSE)</f>
        <v>#N/A</v>
      </c>
      <c r="K2280" s="44"/>
      <c r="L2280" s="100"/>
      <c r="M2280" s="101"/>
      <c r="N2280" s="79"/>
      <c r="O2280" s="102"/>
    </row>
    <row r="2281" spans="1:15" s="20" customFormat="1" ht="15" customHeight="1">
      <c r="A2281" s="46"/>
      <c r="B2281" s="45"/>
      <c r="C2281" s="47"/>
      <c r="D2281" s="46"/>
      <c r="E2281" s="97" t="e">
        <f>+VLOOKUP(D2281,POA!$A$3:$AU$103,7,FALSE)</f>
        <v>#N/A</v>
      </c>
      <c r="F2281" s="97" t="e">
        <f>+VLOOKUP(D2281,POA!$A$3:$AU$103,9,FALSE)</f>
        <v>#N/A</v>
      </c>
      <c r="G2281" s="97" t="e">
        <f>+VLOOKUP(D2281,POA!$A$3:$AU$103,3,FALSE)</f>
        <v>#N/A</v>
      </c>
      <c r="H2281" s="94" t="e">
        <f>+VLOOKUP(D2281,POA!$A$3:$AU$103,12,FALSE)</f>
        <v>#N/A</v>
      </c>
      <c r="I2281" s="98" t="e">
        <f>+VLOOKUP(D2281,POA!$A$3:$AU$103,15,FALSE)</f>
        <v>#N/A</v>
      </c>
      <c r="J2281" s="94" t="e">
        <f>+VLOOKUP(D2281,POA!$A$3:$AU$103,14,FALSE)</f>
        <v>#N/A</v>
      </c>
      <c r="K2281" s="44"/>
      <c r="L2281" s="100"/>
      <c r="M2281" s="101"/>
      <c r="N2281" s="79"/>
      <c r="O2281" s="102"/>
    </row>
    <row r="2282" spans="1:15" s="20" customFormat="1" ht="15" customHeight="1">
      <c r="A2282" s="46"/>
      <c r="B2282" s="45"/>
      <c r="C2282" s="47"/>
      <c r="D2282" s="46"/>
      <c r="E2282" s="97" t="e">
        <f>+VLOOKUP(D2282,POA!$A$3:$AU$103,7,FALSE)</f>
        <v>#N/A</v>
      </c>
      <c r="F2282" s="97" t="e">
        <f>+VLOOKUP(D2282,POA!$A$3:$AU$103,9,FALSE)</f>
        <v>#N/A</v>
      </c>
      <c r="G2282" s="97" t="e">
        <f>+VLOOKUP(D2282,POA!$A$3:$AU$103,3,FALSE)</f>
        <v>#N/A</v>
      </c>
      <c r="H2282" s="94" t="e">
        <f>+VLOOKUP(D2282,POA!$A$3:$AU$103,12,FALSE)</f>
        <v>#N/A</v>
      </c>
      <c r="I2282" s="98" t="e">
        <f>+VLOOKUP(D2282,POA!$A$3:$AU$103,15,FALSE)</f>
        <v>#N/A</v>
      </c>
      <c r="J2282" s="94" t="e">
        <f>+VLOOKUP(D2282,POA!$A$3:$AU$103,14,FALSE)</f>
        <v>#N/A</v>
      </c>
      <c r="K2282" s="44"/>
      <c r="L2282" s="100"/>
      <c r="M2282" s="101"/>
      <c r="N2282" s="79"/>
      <c r="O2282" s="102"/>
    </row>
    <row r="2283" spans="1:15" s="20" customFormat="1" ht="15" customHeight="1">
      <c r="A2283" s="46"/>
      <c r="B2283" s="45"/>
      <c r="C2283" s="47"/>
      <c r="D2283" s="46"/>
      <c r="E2283" s="97" t="e">
        <f>+VLOOKUP(D2283,POA!$A$3:$AU$103,7,FALSE)</f>
        <v>#N/A</v>
      </c>
      <c r="F2283" s="97" t="e">
        <f>+VLOOKUP(D2283,POA!$A$3:$AU$103,9,FALSE)</f>
        <v>#N/A</v>
      </c>
      <c r="G2283" s="97" t="e">
        <f>+VLOOKUP(D2283,POA!$A$3:$AU$103,3,FALSE)</f>
        <v>#N/A</v>
      </c>
      <c r="H2283" s="94" t="e">
        <f>+VLOOKUP(D2283,POA!$A$3:$AU$103,12,FALSE)</f>
        <v>#N/A</v>
      </c>
      <c r="I2283" s="98" t="e">
        <f>+VLOOKUP(D2283,POA!$A$3:$AU$103,15,FALSE)</f>
        <v>#N/A</v>
      </c>
      <c r="J2283" s="94" t="e">
        <f>+VLOOKUP(D2283,POA!$A$3:$AU$103,14,FALSE)</f>
        <v>#N/A</v>
      </c>
      <c r="K2283" s="44"/>
      <c r="L2283" s="100"/>
      <c r="M2283" s="101"/>
      <c r="N2283" s="79"/>
      <c r="O2283" s="102"/>
    </row>
    <row r="2284" spans="1:15" s="20" customFormat="1" ht="15" customHeight="1">
      <c r="A2284" s="46"/>
      <c r="B2284" s="45"/>
      <c r="C2284" s="47"/>
      <c r="D2284" s="46"/>
      <c r="E2284" s="97" t="e">
        <f>+VLOOKUP(D2284,POA!$A$3:$AU$103,7,FALSE)</f>
        <v>#N/A</v>
      </c>
      <c r="F2284" s="97" t="e">
        <f>+VLOOKUP(D2284,POA!$A$3:$AU$103,9,FALSE)</f>
        <v>#N/A</v>
      </c>
      <c r="G2284" s="97" t="e">
        <f>+VLOOKUP(D2284,POA!$A$3:$AU$103,3,FALSE)</f>
        <v>#N/A</v>
      </c>
      <c r="H2284" s="94" t="e">
        <f>+VLOOKUP(D2284,POA!$A$3:$AU$103,12,FALSE)</f>
        <v>#N/A</v>
      </c>
      <c r="I2284" s="98" t="e">
        <f>+VLOOKUP(D2284,POA!$A$3:$AU$103,15,FALSE)</f>
        <v>#N/A</v>
      </c>
      <c r="J2284" s="94" t="e">
        <f>+VLOOKUP(D2284,POA!$A$3:$AU$103,14,FALSE)</f>
        <v>#N/A</v>
      </c>
      <c r="K2284" s="44"/>
      <c r="L2284" s="100"/>
      <c r="M2284" s="101"/>
      <c r="N2284" s="79"/>
      <c r="O2284" s="102"/>
    </row>
    <row r="2285" spans="1:15" s="20" customFormat="1" ht="15" customHeight="1">
      <c r="A2285" s="46"/>
      <c r="B2285" s="45"/>
      <c r="C2285" s="47"/>
      <c r="D2285" s="46"/>
      <c r="E2285" s="97" t="e">
        <f>+VLOOKUP(D2285,POA!$A$3:$AU$103,7,FALSE)</f>
        <v>#N/A</v>
      </c>
      <c r="F2285" s="97" t="e">
        <f>+VLOOKUP(D2285,POA!$A$3:$AU$103,9,FALSE)</f>
        <v>#N/A</v>
      </c>
      <c r="G2285" s="97" t="e">
        <f>+VLOOKUP(D2285,POA!$A$3:$AU$103,3,FALSE)</f>
        <v>#N/A</v>
      </c>
      <c r="H2285" s="94" t="e">
        <f>+VLOOKUP(D2285,POA!$A$3:$AU$103,12,FALSE)</f>
        <v>#N/A</v>
      </c>
      <c r="I2285" s="98" t="e">
        <f>+VLOOKUP(D2285,POA!$A$3:$AU$103,15,FALSE)</f>
        <v>#N/A</v>
      </c>
      <c r="J2285" s="94" t="e">
        <f>+VLOOKUP(D2285,POA!$A$3:$AU$103,14,FALSE)</f>
        <v>#N/A</v>
      </c>
      <c r="K2285" s="44"/>
      <c r="L2285" s="100"/>
      <c r="M2285" s="101"/>
      <c r="N2285" s="79"/>
      <c r="O2285" s="102"/>
    </row>
    <row r="2286" spans="1:15" s="20" customFormat="1" ht="15" customHeight="1">
      <c r="A2286" s="46"/>
      <c r="B2286" s="45"/>
      <c r="C2286" s="47"/>
      <c r="D2286" s="46"/>
      <c r="E2286" s="97" t="e">
        <f>+VLOOKUP(D2286,POA!$A$3:$AU$103,7,FALSE)</f>
        <v>#N/A</v>
      </c>
      <c r="F2286" s="97" t="e">
        <f>+VLOOKUP(D2286,POA!$A$3:$AU$103,9,FALSE)</f>
        <v>#N/A</v>
      </c>
      <c r="G2286" s="97" t="e">
        <f>+VLOOKUP(D2286,POA!$A$3:$AU$103,3,FALSE)</f>
        <v>#N/A</v>
      </c>
      <c r="H2286" s="94" t="e">
        <f>+VLOOKUP(D2286,POA!$A$3:$AU$103,12,FALSE)</f>
        <v>#N/A</v>
      </c>
      <c r="I2286" s="98" t="e">
        <f>+VLOOKUP(D2286,POA!$A$3:$AU$103,15,FALSE)</f>
        <v>#N/A</v>
      </c>
      <c r="J2286" s="94" t="e">
        <f>+VLOOKUP(D2286,POA!$A$3:$AU$103,14,FALSE)</f>
        <v>#N/A</v>
      </c>
      <c r="K2286" s="44"/>
      <c r="L2286" s="100"/>
      <c r="M2286" s="101"/>
      <c r="N2286" s="79"/>
      <c r="O2286" s="102"/>
    </row>
    <row r="2287" spans="1:15" s="20" customFormat="1" ht="15" customHeight="1">
      <c r="A2287" s="46"/>
      <c r="B2287" s="45"/>
      <c r="C2287" s="47"/>
      <c r="D2287" s="46"/>
      <c r="E2287" s="97" t="e">
        <f>+VLOOKUP(D2287,POA!$A$3:$AU$103,7,FALSE)</f>
        <v>#N/A</v>
      </c>
      <c r="F2287" s="97" t="e">
        <f>+VLOOKUP(D2287,POA!$A$3:$AU$103,9,FALSE)</f>
        <v>#N/A</v>
      </c>
      <c r="G2287" s="97" t="e">
        <f>+VLOOKUP(D2287,POA!$A$3:$AU$103,3,FALSE)</f>
        <v>#N/A</v>
      </c>
      <c r="H2287" s="94" t="e">
        <f>+VLOOKUP(D2287,POA!$A$3:$AU$103,12,FALSE)</f>
        <v>#N/A</v>
      </c>
      <c r="I2287" s="98" t="e">
        <f>+VLOOKUP(D2287,POA!$A$3:$AU$103,15,FALSE)</f>
        <v>#N/A</v>
      </c>
      <c r="J2287" s="94" t="e">
        <f>+VLOOKUP(D2287,POA!$A$3:$AU$103,14,FALSE)</f>
        <v>#N/A</v>
      </c>
      <c r="K2287" s="44"/>
      <c r="L2287" s="100"/>
      <c r="M2287" s="101"/>
      <c r="N2287" s="79"/>
      <c r="O2287" s="102"/>
    </row>
    <row r="2288" spans="1:15" s="20" customFormat="1" ht="15" customHeight="1">
      <c r="A2288" s="46"/>
      <c r="B2288" s="45"/>
      <c r="C2288" s="47"/>
      <c r="D2288" s="46"/>
      <c r="E2288" s="97" t="e">
        <f>+VLOOKUP(D2288,POA!$A$3:$AU$103,7,FALSE)</f>
        <v>#N/A</v>
      </c>
      <c r="F2288" s="97" t="e">
        <f>+VLOOKUP(D2288,POA!$A$3:$AU$103,9,FALSE)</f>
        <v>#N/A</v>
      </c>
      <c r="G2288" s="97" t="e">
        <f>+VLOOKUP(D2288,POA!$A$3:$AU$103,3,FALSE)</f>
        <v>#N/A</v>
      </c>
      <c r="H2288" s="94" t="e">
        <f>+VLOOKUP(D2288,POA!$A$3:$AU$103,12,FALSE)</f>
        <v>#N/A</v>
      </c>
      <c r="I2288" s="98" t="e">
        <f>+VLOOKUP(D2288,POA!$A$3:$AU$103,15,FALSE)</f>
        <v>#N/A</v>
      </c>
      <c r="J2288" s="94" t="e">
        <f>+VLOOKUP(D2288,POA!$A$3:$AU$103,14,FALSE)</f>
        <v>#N/A</v>
      </c>
      <c r="K2288" s="44"/>
      <c r="L2288" s="100"/>
      <c r="M2288" s="101"/>
      <c r="N2288" s="79"/>
      <c r="O2288" s="102"/>
    </row>
    <row r="2289" spans="1:15" s="20" customFormat="1" ht="15" customHeight="1">
      <c r="A2289" s="46"/>
      <c r="B2289" s="45"/>
      <c r="C2289" s="47"/>
      <c r="D2289" s="46"/>
      <c r="E2289" s="97" t="e">
        <f>+VLOOKUP(D2289,POA!$A$3:$AU$103,7,FALSE)</f>
        <v>#N/A</v>
      </c>
      <c r="F2289" s="97" t="e">
        <f>+VLOOKUP(D2289,POA!$A$3:$AU$103,9,FALSE)</f>
        <v>#N/A</v>
      </c>
      <c r="G2289" s="97" t="e">
        <f>+VLOOKUP(D2289,POA!$A$3:$AU$103,3,FALSE)</f>
        <v>#N/A</v>
      </c>
      <c r="H2289" s="94" t="e">
        <f>+VLOOKUP(D2289,POA!$A$3:$AU$103,12,FALSE)</f>
        <v>#N/A</v>
      </c>
      <c r="I2289" s="98" t="e">
        <f>+VLOOKUP(D2289,POA!$A$3:$AU$103,15,FALSE)</f>
        <v>#N/A</v>
      </c>
      <c r="J2289" s="94" t="e">
        <f>+VLOOKUP(D2289,POA!$A$3:$AU$103,14,FALSE)</f>
        <v>#N/A</v>
      </c>
      <c r="K2289" s="44"/>
      <c r="L2289" s="100"/>
      <c r="M2289" s="101"/>
      <c r="N2289" s="79"/>
      <c r="O2289" s="102"/>
    </row>
    <row r="2290" spans="1:15" s="21" customFormat="1" ht="15" customHeight="1">
      <c r="A2290" s="103"/>
      <c r="B2290" s="105"/>
      <c r="C2290" s="107"/>
      <c r="D2290" s="103"/>
      <c r="E2290" s="83" t="e">
        <f>+VLOOKUP(D2290,POA!$A$3:$AU$103,7,FALSE)</f>
        <v>#N/A</v>
      </c>
      <c r="F2290" s="83" t="e">
        <f>+VLOOKUP(D2290,POA!$A$3:$AU$103,9,FALSE)</f>
        <v>#N/A</v>
      </c>
      <c r="G2290" s="97" t="e">
        <f>+VLOOKUP(D2290,POA!$A$3:$AU$103,3,FALSE)</f>
        <v>#N/A</v>
      </c>
      <c r="H2290" s="22" t="e">
        <f>+VLOOKUP(D2290,POA!$A$3:$AU$103,12,FALSE)</f>
        <v>#N/A</v>
      </c>
      <c r="I2290" s="108" t="e">
        <f>+VLOOKUP(D2290,POA!$A$3:$AU$103,15,FALSE)</f>
        <v>#N/A</v>
      </c>
      <c r="J2290" s="22" t="e">
        <f>+VLOOKUP(D2290,POA!$A$3:$AU$103,14,FALSE)</f>
        <v>#N/A</v>
      </c>
      <c r="K2290" s="104"/>
      <c r="L2290" s="100"/>
      <c r="M2290" s="101"/>
      <c r="N2290" s="79"/>
      <c r="O2290" s="106"/>
    </row>
    <row r="2291" spans="1:15" s="20" customFormat="1" ht="15" customHeight="1">
      <c r="A2291" s="46"/>
      <c r="B2291" s="45"/>
      <c r="C2291" s="47"/>
      <c r="D2291" s="46"/>
      <c r="E2291" s="97" t="e">
        <f>+VLOOKUP(D2291,POA!$A$3:$AU$103,7,FALSE)</f>
        <v>#N/A</v>
      </c>
      <c r="F2291" s="97" t="e">
        <f>+VLOOKUP(D2291,POA!$A$3:$AU$103,9,FALSE)</f>
        <v>#N/A</v>
      </c>
      <c r="G2291" s="97" t="e">
        <f>+VLOOKUP(D2291,POA!$A$3:$AU$103,3,FALSE)</f>
        <v>#N/A</v>
      </c>
      <c r="H2291" s="94" t="e">
        <f>+VLOOKUP(D2291,POA!$A$3:$AU$103,12,FALSE)</f>
        <v>#N/A</v>
      </c>
      <c r="I2291" s="98" t="e">
        <f>+VLOOKUP(D2291,POA!$A$3:$AU$103,15,FALSE)</f>
        <v>#N/A</v>
      </c>
      <c r="J2291" s="94" t="e">
        <f>+VLOOKUP(D2291,POA!$A$3:$AU$103,14,FALSE)</f>
        <v>#N/A</v>
      </c>
      <c r="K2291" s="44"/>
      <c r="L2291" s="100"/>
      <c r="M2291" s="101"/>
      <c r="N2291" s="79"/>
      <c r="O2291" s="102"/>
    </row>
    <row r="2292" spans="1:15" s="20" customFormat="1" ht="15" customHeight="1">
      <c r="A2292" s="46"/>
      <c r="B2292" s="45"/>
      <c r="C2292" s="47"/>
      <c r="D2292" s="46"/>
      <c r="E2292" s="97" t="e">
        <f>+VLOOKUP(D2292,POA!$A$3:$AU$103,7,FALSE)</f>
        <v>#N/A</v>
      </c>
      <c r="F2292" s="97" t="e">
        <f>+VLOOKUP(D2292,POA!$A$3:$AU$103,9,FALSE)</f>
        <v>#N/A</v>
      </c>
      <c r="G2292" s="97" t="e">
        <f>+VLOOKUP(D2292,POA!$A$3:$AU$103,3,FALSE)</f>
        <v>#N/A</v>
      </c>
      <c r="H2292" s="94" t="e">
        <f>+VLOOKUP(D2292,POA!$A$3:$AU$103,12,FALSE)</f>
        <v>#N/A</v>
      </c>
      <c r="I2292" s="98" t="e">
        <f>+VLOOKUP(D2292,POA!$A$3:$AU$103,15,FALSE)</f>
        <v>#N/A</v>
      </c>
      <c r="J2292" s="94" t="e">
        <f>+VLOOKUP(D2292,POA!$A$3:$AU$103,14,FALSE)</f>
        <v>#N/A</v>
      </c>
      <c r="K2292" s="44"/>
      <c r="L2292" s="100"/>
      <c r="M2292" s="101"/>
      <c r="N2292" s="79"/>
      <c r="O2292" s="102"/>
    </row>
    <row r="2293" spans="1:15" s="20" customFormat="1" ht="15" customHeight="1">
      <c r="A2293" s="46"/>
      <c r="B2293" s="45"/>
      <c r="C2293" s="47"/>
      <c r="D2293" s="46"/>
      <c r="E2293" s="97" t="e">
        <f>+VLOOKUP(D2293,POA!$A$3:$AU$103,7,FALSE)</f>
        <v>#N/A</v>
      </c>
      <c r="F2293" s="97" t="e">
        <f>+VLOOKUP(D2293,POA!$A$3:$AU$103,9,FALSE)</f>
        <v>#N/A</v>
      </c>
      <c r="G2293" s="97" t="e">
        <f>+VLOOKUP(D2293,POA!$A$3:$AU$103,3,FALSE)</f>
        <v>#N/A</v>
      </c>
      <c r="H2293" s="94" t="e">
        <f>+VLOOKUP(D2293,POA!$A$3:$AU$103,12,FALSE)</f>
        <v>#N/A</v>
      </c>
      <c r="I2293" s="98" t="e">
        <f>+VLOOKUP(D2293,POA!$A$3:$AU$103,15,FALSE)</f>
        <v>#N/A</v>
      </c>
      <c r="J2293" s="94" t="e">
        <f>+VLOOKUP(D2293,POA!$A$3:$AU$103,14,FALSE)</f>
        <v>#N/A</v>
      </c>
      <c r="K2293" s="44"/>
      <c r="L2293" s="100"/>
      <c r="M2293" s="101"/>
      <c r="N2293" s="79"/>
      <c r="O2293" s="102"/>
    </row>
    <row r="2294" spans="1:15" s="20" customFormat="1" ht="15" customHeight="1">
      <c r="A2294" s="46"/>
      <c r="B2294" s="45"/>
      <c r="C2294" s="47"/>
      <c r="D2294" s="46"/>
      <c r="E2294" s="97" t="e">
        <f>+VLOOKUP(D2294,POA!$A$3:$AU$103,7,FALSE)</f>
        <v>#N/A</v>
      </c>
      <c r="F2294" s="97" t="e">
        <f>+VLOOKUP(D2294,POA!$A$3:$AU$103,9,FALSE)</f>
        <v>#N/A</v>
      </c>
      <c r="G2294" s="97" t="e">
        <f>+VLOOKUP(D2294,POA!$A$3:$AU$103,3,FALSE)</f>
        <v>#N/A</v>
      </c>
      <c r="H2294" s="94" t="e">
        <f>+VLOOKUP(D2294,POA!$A$3:$AU$103,12,FALSE)</f>
        <v>#N/A</v>
      </c>
      <c r="I2294" s="98" t="e">
        <f>+VLOOKUP(D2294,POA!$A$3:$AU$103,15,FALSE)</f>
        <v>#N/A</v>
      </c>
      <c r="J2294" s="94" t="e">
        <f>+VLOOKUP(D2294,POA!$A$3:$AU$103,14,FALSE)</f>
        <v>#N/A</v>
      </c>
      <c r="K2294" s="44"/>
      <c r="L2294" s="100"/>
      <c r="M2294" s="101"/>
      <c r="N2294" s="79"/>
      <c r="O2294" s="102"/>
    </row>
    <row r="2295" spans="1:15" s="20" customFormat="1" ht="15" customHeight="1">
      <c r="A2295" s="46"/>
      <c r="B2295" s="45"/>
      <c r="C2295" s="47"/>
      <c r="D2295" s="46"/>
      <c r="E2295" s="97" t="e">
        <f>+VLOOKUP(D2295,POA!$A$3:$AU$103,7,FALSE)</f>
        <v>#N/A</v>
      </c>
      <c r="F2295" s="97" t="e">
        <f>+VLOOKUP(D2295,POA!$A$3:$AU$103,9,FALSE)</f>
        <v>#N/A</v>
      </c>
      <c r="G2295" s="97" t="e">
        <f>+VLOOKUP(D2295,POA!$A$3:$AU$103,3,FALSE)</f>
        <v>#N/A</v>
      </c>
      <c r="H2295" s="94" t="e">
        <f>+VLOOKUP(D2295,POA!$A$3:$AU$103,12,FALSE)</f>
        <v>#N/A</v>
      </c>
      <c r="I2295" s="98" t="e">
        <f>+VLOOKUP(D2295,POA!$A$3:$AU$103,15,FALSE)</f>
        <v>#N/A</v>
      </c>
      <c r="J2295" s="94" t="e">
        <f>+VLOOKUP(D2295,POA!$A$3:$AU$103,14,FALSE)</f>
        <v>#N/A</v>
      </c>
      <c r="K2295" s="44"/>
      <c r="L2295" s="100"/>
      <c r="M2295" s="101"/>
      <c r="N2295" s="79"/>
      <c r="O2295" s="102"/>
    </row>
    <row r="2296" spans="1:15" s="21" customFormat="1" ht="15" customHeight="1">
      <c r="A2296" s="103"/>
      <c r="B2296" s="105"/>
      <c r="C2296" s="107"/>
      <c r="D2296" s="103"/>
      <c r="E2296" s="83" t="e">
        <f>+VLOOKUP(D2296,POA!$A$3:$AU$103,7,FALSE)</f>
        <v>#N/A</v>
      </c>
      <c r="F2296" s="83" t="e">
        <f>+VLOOKUP(D2296,POA!$A$3:$AU$103,9,FALSE)</f>
        <v>#N/A</v>
      </c>
      <c r="G2296" s="97" t="e">
        <f>+VLOOKUP(D2296,POA!$A$3:$AU$103,3,FALSE)</f>
        <v>#N/A</v>
      </c>
      <c r="H2296" s="22" t="e">
        <f>+VLOOKUP(D2296,POA!$A$3:$AU$103,12,FALSE)</f>
        <v>#N/A</v>
      </c>
      <c r="I2296" s="108" t="e">
        <f>+VLOOKUP(D2296,POA!$A$3:$AU$103,15,FALSE)</f>
        <v>#N/A</v>
      </c>
      <c r="J2296" s="22" t="e">
        <f>+VLOOKUP(D2296,POA!$A$3:$AU$103,14,FALSE)</f>
        <v>#N/A</v>
      </c>
      <c r="K2296" s="104"/>
      <c r="L2296" s="100"/>
      <c r="M2296" s="101"/>
      <c r="N2296" s="79"/>
      <c r="O2296" s="106"/>
    </row>
    <row r="2297" spans="1:15" s="21" customFormat="1" ht="15" customHeight="1">
      <c r="A2297" s="103"/>
      <c r="B2297" s="105"/>
      <c r="C2297" s="107"/>
      <c r="D2297" s="103"/>
      <c r="E2297" s="83" t="e">
        <f>+VLOOKUP(D2297,POA!$A$3:$AU$103,7,FALSE)</f>
        <v>#N/A</v>
      </c>
      <c r="F2297" s="83" t="e">
        <f>+VLOOKUP(D2297,POA!$A$3:$AU$103,9,FALSE)</f>
        <v>#N/A</v>
      </c>
      <c r="G2297" s="97" t="e">
        <f>+VLOOKUP(D2297,POA!$A$3:$AU$103,3,FALSE)</f>
        <v>#N/A</v>
      </c>
      <c r="H2297" s="22" t="e">
        <f>+VLOOKUP(D2297,POA!$A$3:$AU$103,12,FALSE)</f>
        <v>#N/A</v>
      </c>
      <c r="I2297" s="108" t="e">
        <f>+VLOOKUP(D2297,POA!$A$3:$AU$103,15,FALSE)</f>
        <v>#N/A</v>
      </c>
      <c r="J2297" s="22" t="e">
        <f>+VLOOKUP(D2297,POA!$A$3:$AU$103,14,FALSE)</f>
        <v>#N/A</v>
      </c>
      <c r="K2297" s="104"/>
      <c r="L2297" s="100"/>
      <c r="M2297" s="101"/>
      <c r="N2297" s="79"/>
      <c r="O2297" s="106"/>
    </row>
    <row r="2298" spans="1:15" s="20" customFormat="1" ht="15" customHeight="1">
      <c r="A2298" s="46"/>
      <c r="B2298" s="45"/>
      <c r="C2298" s="47"/>
      <c r="D2298" s="46"/>
      <c r="E2298" s="97" t="e">
        <f>+VLOOKUP(D2298,POA!$A$3:$AU$103,7,FALSE)</f>
        <v>#N/A</v>
      </c>
      <c r="F2298" s="97" t="e">
        <f>+VLOOKUP(D2298,POA!$A$3:$AU$103,9,FALSE)</f>
        <v>#N/A</v>
      </c>
      <c r="G2298" s="97" t="e">
        <f>+VLOOKUP(D2298,POA!$A$3:$AU$103,3,FALSE)</f>
        <v>#N/A</v>
      </c>
      <c r="H2298" s="94" t="e">
        <f>+VLOOKUP(D2298,POA!$A$3:$AU$103,12,FALSE)</f>
        <v>#N/A</v>
      </c>
      <c r="I2298" s="98" t="e">
        <f>+VLOOKUP(D2298,POA!$A$3:$AU$103,15,FALSE)</f>
        <v>#N/A</v>
      </c>
      <c r="J2298" s="94" t="e">
        <f>+VLOOKUP(D2298,POA!$A$3:$AU$103,14,FALSE)</f>
        <v>#N/A</v>
      </c>
      <c r="K2298" s="44"/>
      <c r="L2298" s="100"/>
      <c r="M2298" s="101"/>
      <c r="N2298" s="79"/>
      <c r="O2298" s="102"/>
    </row>
    <row r="2299" spans="1:15" s="20" customFormat="1" ht="15" customHeight="1">
      <c r="A2299" s="46"/>
      <c r="B2299" s="45"/>
      <c r="C2299" s="47"/>
      <c r="D2299" s="46"/>
      <c r="E2299" s="97" t="e">
        <f>+VLOOKUP(D2299,POA!$A$3:$AU$103,7,FALSE)</f>
        <v>#N/A</v>
      </c>
      <c r="F2299" s="97" t="e">
        <f>+VLOOKUP(D2299,POA!$A$3:$AU$103,9,FALSE)</f>
        <v>#N/A</v>
      </c>
      <c r="G2299" s="97" t="e">
        <f>+VLOOKUP(D2299,POA!$A$3:$AU$103,3,FALSE)</f>
        <v>#N/A</v>
      </c>
      <c r="H2299" s="94" t="e">
        <f>+VLOOKUP(D2299,POA!$A$3:$AU$103,12,FALSE)</f>
        <v>#N/A</v>
      </c>
      <c r="I2299" s="98" t="e">
        <f>+VLOOKUP(D2299,POA!$A$3:$AU$103,15,FALSE)</f>
        <v>#N/A</v>
      </c>
      <c r="J2299" s="94" t="e">
        <f>+VLOOKUP(D2299,POA!$A$3:$AU$103,14,FALSE)</f>
        <v>#N/A</v>
      </c>
      <c r="K2299" s="44"/>
      <c r="L2299" s="100"/>
      <c r="M2299" s="101"/>
      <c r="N2299" s="79"/>
      <c r="O2299" s="102"/>
    </row>
    <row r="2300" spans="1:15" s="20" customFormat="1" ht="15" customHeight="1">
      <c r="A2300" s="46"/>
      <c r="B2300" s="45"/>
      <c r="C2300" s="47"/>
      <c r="D2300" s="46"/>
      <c r="E2300" s="97" t="e">
        <f>+VLOOKUP(D2300,POA!$A$3:$AU$103,7,FALSE)</f>
        <v>#N/A</v>
      </c>
      <c r="F2300" s="97" t="e">
        <f>+VLOOKUP(D2300,POA!$A$3:$AU$103,9,FALSE)</f>
        <v>#N/A</v>
      </c>
      <c r="G2300" s="97" t="e">
        <f>+VLOOKUP(D2300,POA!$A$3:$AU$103,3,FALSE)</f>
        <v>#N/A</v>
      </c>
      <c r="H2300" s="94" t="e">
        <f>+VLOOKUP(D2300,POA!$A$3:$AU$103,12,FALSE)</f>
        <v>#N/A</v>
      </c>
      <c r="I2300" s="98" t="e">
        <f>+VLOOKUP(D2300,POA!$A$3:$AU$103,15,FALSE)</f>
        <v>#N/A</v>
      </c>
      <c r="J2300" s="94" t="e">
        <f>+VLOOKUP(D2300,POA!$A$3:$AU$103,14,FALSE)</f>
        <v>#N/A</v>
      </c>
      <c r="K2300" s="44"/>
      <c r="L2300" s="100"/>
      <c r="M2300" s="101"/>
      <c r="N2300" s="79"/>
      <c r="O2300" s="102"/>
    </row>
    <row r="2301" spans="1:15" s="20" customFormat="1" ht="15" customHeight="1">
      <c r="A2301" s="46"/>
      <c r="B2301" s="45"/>
      <c r="C2301" s="47"/>
      <c r="D2301" s="46"/>
      <c r="E2301" s="97" t="e">
        <f>+VLOOKUP(D2301,POA!$A$3:$AU$103,7,FALSE)</f>
        <v>#N/A</v>
      </c>
      <c r="F2301" s="97" t="e">
        <f>+VLOOKUP(D2301,POA!$A$3:$AU$103,9,FALSE)</f>
        <v>#N/A</v>
      </c>
      <c r="G2301" s="97" t="e">
        <f>+VLOOKUP(D2301,POA!$A$3:$AU$103,3,FALSE)</f>
        <v>#N/A</v>
      </c>
      <c r="H2301" s="94" t="e">
        <f>+VLOOKUP(D2301,POA!$A$3:$AU$103,12,FALSE)</f>
        <v>#N/A</v>
      </c>
      <c r="I2301" s="98" t="e">
        <f>+VLOOKUP(D2301,POA!$A$3:$AU$103,15,FALSE)</f>
        <v>#N/A</v>
      </c>
      <c r="J2301" s="94" t="e">
        <f>+VLOOKUP(D2301,POA!$A$3:$AU$103,14,FALSE)</f>
        <v>#N/A</v>
      </c>
      <c r="K2301" s="44"/>
      <c r="L2301" s="100"/>
      <c r="M2301" s="101"/>
      <c r="N2301" s="79"/>
      <c r="O2301" s="102"/>
    </row>
    <row r="2302" spans="1:15" s="20" customFormat="1" ht="15" customHeight="1">
      <c r="A2302" s="46"/>
      <c r="B2302" s="45"/>
      <c r="C2302" s="47"/>
      <c r="D2302" s="46"/>
      <c r="E2302" s="97" t="e">
        <f>+VLOOKUP(D2302,POA!$A$3:$AU$103,7,FALSE)</f>
        <v>#N/A</v>
      </c>
      <c r="F2302" s="97" t="e">
        <f>+VLOOKUP(D2302,POA!$A$3:$AU$103,9,FALSE)</f>
        <v>#N/A</v>
      </c>
      <c r="G2302" s="97" t="e">
        <f>+VLOOKUP(D2302,POA!$A$3:$AU$103,3,FALSE)</f>
        <v>#N/A</v>
      </c>
      <c r="H2302" s="94" t="e">
        <f>+VLOOKUP(D2302,POA!$A$3:$AU$103,12,FALSE)</f>
        <v>#N/A</v>
      </c>
      <c r="I2302" s="98" t="e">
        <f>+VLOOKUP(D2302,POA!$A$3:$AU$103,15,FALSE)</f>
        <v>#N/A</v>
      </c>
      <c r="J2302" s="94" t="e">
        <f>+VLOOKUP(D2302,POA!$A$3:$AU$103,14,FALSE)</f>
        <v>#N/A</v>
      </c>
      <c r="K2302" s="44"/>
      <c r="L2302" s="100"/>
      <c r="M2302" s="101"/>
      <c r="N2302" s="79"/>
      <c r="O2302" s="102"/>
    </row>
    <row r="2303" spans="1:15" s="20" customFormat="1" ht="15" customHeight="1">
      <c r="A2303" s="46"/>
      <c r="B2303" s="45"/>
      <c r="C2303" s="47"/>
      <c r="D2303" s="46"/>
      <c r="E2303" s="97" t="e">
        <f>+VLOOKUP(D2303,POA!$A$3:$AU$103,7,FALSE)</f>
        <v>#N/A</v>
      </c>
      <c r="F2303" s="97" t="e">
        <f>+VLOOKUP(D2303,POA!$A$3:$AU$103,9,FALSE)</f>
        <v>#N/A</v>
      </c>
      <c r="G2303" s="97" t="e">
        <f>+VLOOKUP(D2303,POA!$A$3:$AU$103,3,FALSE)</f>
        <v>#N/A</v>
      </c>
      <c r="H2303" s="94" t="e">
        <f>+VLOOKUP(D2303,POA!$A$3:$AU$103,12,FALSE)</f>
        <v>#N/A</v>
      </c>
      <c r="I2303" s="98" t="e">
        <f>+VLOOKUP(D2303,POA!$A$3:$AU$103,15,FALSE)</f>
        <v>#N/A</v>
      </c>
      <c r="J2303" s="94" t="e">
        <f>+VLOOKUP(D2303,POA!$A$3:$AU$103,14,FALSE)</f>
        <v>#N/A</v>
      </c>
      <c r="K2303" s="44"/>
      <c r="L2303" s="100"/>
      <c r="M2303" s="101"/>
      <c r="N2303" s="79"/>
      <c r="O2303" s="102"/>
    </row>
    <row r="2304" spans="1:15" s="20" customFormat="1" ht="15" customHeight="1">
      <c r="A2304" s="46"/>
      <c r="B2304" s="45"/>
      <c r="C2304" s="47"/>
      <c r="D2304" s="46"/>
      <c r="E2304" s="97" t="e">
        <f>+VLOOKUP(D2304,POA!$A$3:$AU$103,7,FALSE)</f>
        <v>#N/A</v>
      </c>
      <c r="F2304" s="97" t="e">
        <f>+VLOOKUP(D2304,POA!$A$3:$AU$103,9,FALSE)</f>
        <v>#N/A</v>
      </c>
      <c r="G2304" s="97" t="e">
        <f>+VLOOKUP(D2304,POA!$A$3:$AU$103,3,FALSE)</f>
        <v>#N/A</v>
      </c>
      <c r="H2304" s="94" t="e">
        <f>+VLOOKUP(D2304,POA!$A$3:$AU$103,12,FALSE)</f>
        <v>#N/A</v>
      </c>
      <c r="I2304" s="98" t="e">
        <f>+VLOOKUP(D2304,POA!$A$3:$AU$103,15,FALSE)</f>
        <v>#N/A</v>
      </c>
      <c r="J2304" s="94" t="e">
        <f>+VLOOKUP(D2304,POA!$A$3:$AU$103,14,FALSE)</f>
        <v>#N/A</v>
      </c>
      <c r="K2304" s="44"/>
      <c r="L2304" s="100"/>
      <c r="M2304" s="101"/>
      <c r="N2304" s="79"/>
      <c r="O2304" s="102"/>
    </row>
    <row r="2305" spans="1:15" s="20" customFormat="1" ht="15" customHeight="1">
      <c r="A2305" s="46"/>
      <c r="B2305" s="45"/>
      <c r="C2305" s="47"/>
      <c r="D2305" s="46"/>
      <c r="E2305" s="97" t="e">
        <f>+VLOOKUP(D2305,POA!$A$3:$AU$103,7,FALSE)</f>
        <v>#N/A</v>
      </c>
      <c r="F2305" s="97" t="e">
        <f>+VLOOKUP(D2305,POA!$A$3:$AU$103,9,FALSE)</f>
        <v>#N/A</v>
      </c>
      <c r="G2305" s="97" t="e">
        <f>+VLOOKUP(D2305,POA!$A$3:$AU$103,3,FALSE)</f>
        <v>#N/A</v>
      </c>
      <c r="H2305" s="94" t="e">
        <f>+VLOOKUP(D2305,POA!$A$3:$AU$103,12,FALSE)</f>
        <v>#N/A</v>
      </c>
      <c r="I2305" s="98" t="e">
        <f>+VLOOKUP(D2305,POA!$A$3:$AU$103,15,FALSE)</f>
        <v>#N/A</v>
      </c>
      <c r="J2305" s="94" t="e">
        <f>+VLOOKUP(D2305,POA!$A$3:$AU$103,14,FALSE)</f>
        <v>#N/A</v>
      </c>
      <c r="K2305" s="44"/>
      <c r="L2305" s="100"/>
      <c r="M2305" s="101"/>
      <c r="N2305" s="79"/>
      <c r="O2305" s="102"/>
    </row>
    <row r="2306" spans="1:15" s="20" customFormat="1" ht="15" customHeight="1">
      <c r="A2306" s="46"/>
      <c r="B2306" s="45"/>
      <c r="C2306" s="47"/>
      <c r="D2306" s="46"/>
      <c r="E2306" s="97" t="e">
        <f>+VLOOKUP(D2306,POA!$A$3:$AU$103,7,FALSE)</f>
        <v>#N/A</v>
      </c>
      <c r="F2306" s="97" t="e">
        <f>+VLOOKUP(D2306,POA!$A$3:$AU$103,9,FALSE)</f>
        <v>#N/A</v>
      </c>
      <c r="G2306" s="97" t="e">
        <f>+VLOOKUP(D2306,POA!$A$3:$AU$103,3,FALSE)</f>
        <v>#N/A</v>
      </c>
      <c r="H2306" s="94" t="e">
        <f>+VLOOKUP(D2306,POA!$A$3:$AU$103,12,FALSE)</f>
        <v>#N/A</v>
      </c>
      <c r="I2306" s="98" t="e">
        <f>+VLOOKUP(D2306,POA!$A$3:$AU$103,15,FALSE)</f>
        <v>#N/A</v>
      </c>
      <c r="J2306" s="94" t="e">
        <f>+VLOOKUP(D2306,POA!$A$3:$AU$103,14,FALSE)</f>
        <v>#N/A</v>
      </c>
      <c r="K2306" s="44"/>
      <c r="L2306" s="100"/>
      <c r="M2306" s="101"/>
      <c r="N2306" s="79"/>
      <c r="O2306" s="102"/>
    </row>
    <row r="2307" spans="1:15" s="20" customFormat="1" ht="15" customHeight="1">
      <c r="A2307" s="46"/>
      <c r="B2307" s="45"/>
      <c r="C2307" s="47"/>
      <c r="D2307" s="46"/>
      <c r="E2307" s="97" t="e">
        <f>+VLOOKUP(D2307,POA!$A$3:$AU$103,7,FALSE)</f>
        <v>#N/A</v>
      </c>
      <c r="F2307" s="97" t="e">
        <f>+VLOOKUP(D2307,POA!$A$3:$AU$103,9,FALSE)</f>
        <v>#N/A</v>
      </c>
      <c r="G2307" s="97" t="e">
        <f>+VLOOKUP(D2307,POA!$A$3:$AU$103,3,FALSE)</f>
        <v>#N/A</v>
      </c>
      <c r="H2307" s="94" t="e">
        <f>+VLOOKUP(D2307,POA!$A$3:$AU$103,12,FALSE)</f>
        <v>#N/A</v>
      </c>
      <c r="I2307" s="98" t="e">
        <f>+VLOOKUP(D2307,POA!$A$3:$AU$103,15,FALSE)</f>
        <v>#N/A</v>
      </c>
      <c r="J2307" s="94" t="e">
        <f>+VLOOKUP(D2307,POA!$A$3:$AU$103,14,FALSE)</f>
        <v>#N/A</v>
      </c>
      <c r="K2307" s="44"/>
      <c r="L2307" s="100"/>
      <c r="M2307" s="101"/>
      <c r="N2307" s="79"/>
      <c r="O2307" s="102"/>
    </row>
    <row r="2308" spans="1:15" s="20" customFormat="1" ht="15" customHeight="1">
      <c r="A2308" s="46"/>
      <c r="B2308" s="45"/>
      <c r="C2308" s="47"/>
      <c r="D2308" s="46"/>
      <c r="E2308" s="97" t="e">
        <f>+VLOOKUP(D2308,POA!$A$3:$AU$103,7,FALSE)</f>
        <v>#N/A</v>
      </c>
      <c r="F2308" s="97" t="e">
        <f>+VLOOKUP(D2308,POA!$A$3:$AU$103,9,FALSE)</f>
        <v>#N/A</v>
      </c>
      <c r="G2308" s="97" t="e">
        <f>+VLOOKUP(D2308,POA!$A$3:$AU$103,3,FALSE)</f>
        <v>#N/A</v>
      </c>
      <c r="H2308" s="94" t="e">
        <f>+VLOOKUP(D2308,POA!$A$3:$AU$103,12,FALSE)</f>
        <v>#N/A</v>
      </c>
      <c r="I2308" s="98" t="e">
        <f>+VLOOKUP(D2308,POA!$A$3:$AU$103,15,FALSE)</f>
        <v>#N/A</v>
      </c>
      <c r="J2308" s="94" t="e">
        <f>+VLOOKUP(D2308,POA!$A$3:$AU$103,14,FALSE)</f>
        <v>#N/A</v>
      </c>
      <c r="K2308" s="44"/>
      <c r="L2308" s="100"/>
      <c r="M2308" s="101"/>
      <c r="N2308" s="79"/>
      <c r="O2308" s="102"/>
    </row>
    <row r="2309" spans="1:15" s="20" customFormat="1" ht="15" customHeight="1">
      <c r="A2309" s="46"/>
      <c r="B2309" s="45"/>
      <c r="C2309" s="47"/>
      <c r="D2309" s="46"/>
      <c r="E2309" s="97" t="e">
        <f>+VLOOKUP(D2309,POA!$A$3:$AU$103,7,FALSE)</f>
        <v>#N/A</v>
      </c>
      <c r="F2309" s="97" t="e">
        <f>+VLOOKUP(D2309,POA!$A$3:$AU$103,9,FALSE)</f>
        <v>#N/A</v>
      </c>
      <c r="G2309" s="97" t="e">
        <f>+VLOOKUP(D2309,POA!$A$3:$AU$103,3,FALSE)</f>
        <v>#N/A</v>
      </c>
      <c r="H2309" s="94" t="e">
        <f>+VLOOKUP(D2309,POA!$A$3:$AU$103,12,FALSE)</f>
        <v>#N/A</v>
      </c>
      <c r="I2309" s="98" t="e">
        <f>+VLOOKUP(D2309,POA!$A$3:$AU$103,15,FALSE)</f>
        <v>#N/A</v>
      </c>
      <c r="J2309" s="94" t="e">
        <f>+VLOOKUP(D2309,POA!$A$3:$AU$103,14,FALSE)</f>
        <v>#N/A</v>
      </c>
      <c r="K2309" s="44"/>
      <c r="L2309" s="100"/>
      <c r="M2309" s="101"/>
      <c r="N2309" s="79"/>
      <c r="O2309" s="102"/>
    </row>
    <row r="2310" spans="1:15" s="20" customFormat="1" ht="15" customHeight="1">
      <c r="A2310" s="46"/>
      <c r="B2310" s="45"/>
      <c r="C2310" s="47"/>
      <c r="D2310" s="46"/>
      <c r="E2310" s="97" t="e">
        <f>+VLOOKUP(D2310,POA!$A$3:$AU$103,7,FALSE)</f>
        <v>#N/A</v>
      </c>
      <c r="F2310" s="97" t="e">
        <f>+VLOOKUP(D2310,POA!$A$3:$AU$103,9,FALSE)</f>
        <v>#N/A</v>
      </c>
      <c r="G2310" s="97" t="e">
        <f>+VLOOKUP(D2310,POA!$A$3:$AU$103,3,FALSE)</f>
        <v>#N/A</v>
      </c>
      <c r="H2310" s="94" t="e">
        <f>+VLOOKUP(D2310,POA!$A$3:$AU$103,12,FALSE)</f>
        <v>#N/A</v>
      </c>
      <c r="I2310" s="98" t="e">
        <f>+VLOOKUP(D2310,POA!$A$3:$AU$103,15,FALSE)</f>
        <v>#N/A</v>
      </c>
      <c r="J2310" s="94" t="e">
        <f>+VLOOKUP(D2310,POA!$A$3:$AU$103,14,FALSE)</f>
        <v>#N/A</v>
      </c>
      <c r="K2310" s="44"/>
      <c r="L2310" s="100"/>
      <c r="M2310" s="101"/>
      <c r="N2310" s="79"/>
      <c r="O2310" s="102"/>
    </row>
    <row r="2311" spans="1:15" s="20" customFormat="1" ht="15" customHeight="1">
      <c r="A2311" s="46"/>
      <c r="B2311" s="45"/>
      <c r="C2311" s="47"/>
      <c r="D2311" s="46"/>
      <c r="E2311" s="97" t="e">
        <f>+VLOOKUP(D2311,POA!$A$3:$AU$103,7,FALSE)</f>
        <v>#N/A</v>
      </c>
      <c r="F2311" s="97" t="e">
        <f>+VLOOKUP(D2311,POA!$A$3:$AU$103,9,FALSE)</f>
        <v>#N/A</v>
      </c>
      <c r="G2311" s="97" t="e">
        <f>+VLOOKUP(D2311,POA!$A$3:$AU$103,3,FALSE)</f>
        <v>#N/A</v>
      </c>
      <c r="H2311" s="94" t="e">
        <f>+VLOOKUP(D2311,POA!$A$3:$AU$103,12,FALSE)</f>
        <v>#N/A</v>
      </c>
      <c r="I2311" s="98" t="e">
        <f>+VLOOKUP(D2311,POA!$A$3:$AU$103,15,FALSE)</f>
        <v>#N/A</v>
      </c>
      <c r="J2311" s="94" t="e">
        <f>+VLOOKUP(D2311,POA!$A$3:$AU$103,14,FALSE)</f>
        <v>#N/A</v>
      </c>
      <c r="K2311" s="44"/>
      <c r="L2311" s="100"/>
      <c r="M2311" s="101"/>
      <c r="N2311" s="79"/>
      <c r="O2311" s="102"/>
    </row>
    <row r="2312" spans="1:15" s="20" customFormat="1" ht="15" customHeight="1">
      <c r="A2312" s="46"/>
      <c r="B2312" s="45"/>
      <c r="C2312" s="47"/>
      <c r="D2312" s="46"/>
      <c r="E2312" s="97" t="e">
        <f>+VLOOKUP(D2312,POA!$A$3:$AU$103,7,FALSE)</f>
        <v>#N/A</v>
      </c>
      <c r="F2312" s="97" t="e">
        <f>+VLOOKUP(D2312,POA!$A$3:$AU$103,9,FALSE)</f>
        <v>#N/A</v>
      </c>
      <c r="G2312" s="97" t="e">
        <f>+VLOOKUP(D2312,POA!$A$3:$AU$103,3,FALSE)</f>
        <v>#N/A</v>
      </c>
      <c r="H2312" s="94" t="e">
        <f>+VLOOKUP(D2312,POA!$A$3:$AU$103,12,FALSE)</f>
        <v>#N/A</v>
      </c>
      <c r="I2312" s="98" t="e">
        <f>+VLOOKUP(D2312,POA!$A$3:$AU$103,15,FALSE)</f>
        <v>#N/A</v>
      </c>
      <c r="J2312" s="94" t="e">
        <f>+VLOOKUP(D2312,POA!$A$3:$AU$103,14,FALSE)</f>
        <v>#N/A</v>
      </c>
      <c r="K2312" s="44"/>
      <c r="L2312" s="100"/>
      <c r="M2312" s="101"/>
      <c r="N2312" s="79"/>
      <c r="O2312" s="102"/>
    </row>
    <row r="2313" spans="1:15" s="20" customFormat="1" ht="15" customHeight="1">
      <c r="A2313" s="46"/>
      <c r="B2313" s="45"/>
      <c r="C2313" s="47"/>
      <c r="D2313" s="46"/>
      <c r="E2313" s="97" t="e">
        <f>+VLOOKUP(D2313,POA!$A$3:$AU$103,7,FALSE)</f>
        <v>#N/A</v>
      </c>
      <c r="F2313" s="97" t="e">
        <f>+VLOOKUP(D2313,POA!$A$3:$AU$103,9,FALSE)</f>
        <v>#N/A</v>
      </c>
      <c r="G2313" s="97" t="e">
        <f>+VLOOKUP(D2313,POA!$A$3:$AU$103,3,FALSE)</f>
        <v>#N/A</v>
      </c>
      <c r="H2313" s="94" t="e">
        <f>+VLOOKUP(D2313,POA!$A$3:$AU$103,12,FALSE)</f>
        <v>#N/A</v>
      </c>
      <c r="I2313" s="98" t="e">
        <f>+VLOOKUP(D2313,POA!$A$3:$AU$103,15,FALSE)</f>
        <v>#N/A</v>
      </c>
      <c r="J2313" s="94" t="e">
        <f>+VLOOKUP(D2313,POA!$A$3:$AU$103,14,FALSE)</f>
        <v>#N/A</v>
      </c>
      <c r="K2313" s="44"/>
      <c r="L2313" s="100"/>
      <c r="M2313" s="101"/>
      <c r="N2313" s="79"/>
      <c r="O2313" s="102"/>
    </row>
    <row r="2314" spans="1:15" s="20" customFormat="1" ht="15" customHeight="1">
      <c r="A2314" s="46"/>
      <c r="B2314" s="45"/>
      <c r="C2314" s="47"/>
      <c r="D2314" s="46"/>
      <c r="E2314" s="97" t="e">
        <f>+VLOOKUP(D2314,POA!$A$3:$AU$103,7,FALSE)</f>
        <v>#N/A</v>
      </c>
      <c r="F2314" s="97" t="e">
        <f>+VLOOKUP(D2314,POA!$A$3:$AU$103,9,FALSE)</f>
        <v>#N/A</v>
      </c>
      <c r="G2314" s="97" t="e">
        <f>+VLOOKUP(D2314,POA!$A$3:$AU$103,3,FALSE)</f>
        <v>#N/A</v>
      </c>
      <c r="H2314" s="94" t="e">
        <f>+VLOOKUP(D2314,POA!$A$3:$AU$103,12,FALSE)</f>
        <v>#N/A</v>
      </c>
      <c r="I2314" s="98" t="e">
        <f>+VLOOKUP(D2314,POA!$A$3:$AU$103,15,FALSE)</f>
        <v>#N/A</v>
      </c>
      <c r="J2314" s="94" t="e">
        <f>+VLOOKUP(D2314,POA!$A$3:$AU$103,14,FALSE)</f>
        <v>#N/A</v>
      </c>
      <c r="K2314" s="44"/>
      <c r="L2314" s="100"/>
      <c r="M2314" s="101"/>
      <c r="N2314" s="79"/>
      <c r="O2314" s="102"/>
    </row>
    <row r="2315" spans="1:15" s="20" customFormat="1" ht="15" customHeight="1">
      <c r="A2315" s="46"/>
      <c r="B2315" s="45"/>
      <c r="C2315" s="47"/>
      <c r="D2315" s="46"/>
      <c r="E2315" s="97" t="e">
        <f>+VLOOKUP(D2315,POA!$A$3:$AU$103,7,FALSE)</f>
        <v>#N/A</v>
      </c>
      <c r="F2315" s="97" t="e">
        <f>+VLOOKUP(D2315,POA!$A$3:$AU$103,9,FALSE)</f>
        <v>#N/A</v>
      </c>
      <c r="G2315" s="97" t="e">
        <f>+VLOOKUP(D2315,POA!$A$3:$AU$103,3,FALSE)</f>
        <v>#N/A</v>
      </c>
      <c r="H2315" s="94" t="e">
        <f>+VLOOKUP(D2315,POA!$A$3:$AU$103,12,FALSE)</f>
        <v>#N/A</v>
      </c>
      <c r="I2315" s="98" t="e">
        <f>+VLOOKUP(D2315,POA!$A$3:$AU$103,15,FALSE)</f>
        <v>#N/A</v>
      </c>
      <c r="J2315" s="94" t="e">
        <f>+VLOOKUP(D2315,POA!$A$3:$AU$103,14,FALSE)</f>
        <v>#N/A</v>
      </c>
      <c r="K2315" s="44"/>
      <c r="L2315" s="100"/>
      <c r="M2315" s="101"/>
      <c r="N2315" s="79"/>
      <c r="O2315" s="102"/>
    </row>
    <row r="2316" spans="1:15" s="20" customFormat="1" ht="15" customHeight="1">
      <c r="A2316" s="46"/>
      <c r="B2316" s="45"/>
      <c r="C2316" s="47"/>
      <c r="D2316" s="46"/>
      <c r="E2316" s="97" t="e">
        <f>+VLOOKUP(D2316,POA!$A$3:$AU$103,7,FALSE)</f>
        <v>#N/A</v>
      </c>
      <c r="F2316" s="97" t="e">
        <f>+VLOOKUP(D2316,POA!$A$3:$AU$103,9,FALSE)</f>
        <v>#N/A</v>
      </c>
      <c r="G2316" s="97" t="e">
        <f>+VLOOKUP(D2316,POA!$A$3:$AU$103,3,FALSE)</f>
        <v>#N/A</v>
      </c>
      <c r="H2316" s="94" t="e">
        <f>+VLOOKUP(D2316,POA!$A$3:$AU$103,12,FALSE)</f>
        <v>#N/A</v>
      </c>
      <c r="I2316" s="98" t="e">
        <f>+VLOOKUP(D2316,POA!$A$3:$AU$103,15,FALSE)</f>
        <v>#N/A</v>
      </c>
      <c r="J2316" s="94" t="e">
        <f>+VLOOKUP(D2316,POA!$A$3:$AU$103,14,FALSE)</f>
        <v>#N/A</v>
      </c>
      <c r="K2316" s="44"/>
      <c r="L2316" s="100"/>
      <c r="M2316" s="101"/>
      <c r="N2316" s="79"/>
      <c r="O2316" s="102"/>
    </row>
    <row r="2317" spans="1:15" s="20" customFormat="1" ht="15" customHeight="1">
      <c r="A2317" s="46"/>
      <c r="B2317" s="45"/>
      <c r="C2317" s="47"/>
      <c r="D2317" s="46"/>
      <c r="E2317" s="97" t="e">
        <f>+VLOOKUP(D2317,POA!$A$3:$AU$103,7,FALSE)</f>
        <v>#N/A</v>
      </c>
      <c r="F2317" s="97" t="e">
        <f>+VLOOKUP(D2317,POA!$A$3:$AU$103,9,FALSE)</f>
        <v>#N/A</v>
      </c>
      <c r="G2317" s="97" t="e">
        <f>+VLOOKUP(D2317,POA!$A$3:$AU$103,3,FALSE)</f>
        <v>#N/A</v>
      </c>
      <c r="H2317" s="94" t="e">
        <f>+VLOOKUP(D2317,POA!$A$3:$AU$103,12,FALSE)</f>
        <v>#N/A</v>
      </c>
      <c r="I2317" s="98" t="e">
        <f>+VLOOKUP(D2317,POA!$A$3:$AU$103,15,FALSE)</f>
        <v>#N/A</v>
      </c>
      <c r="J2317" s="94" t="e">
        <f>+VLOOKUP(D2317,POA!$A$3:$AU$103,14,FALSE)</f>
        <v>#N/A</v>
      </c>
      <c r="K2317" s="44"/>
      <c r="L2317" s="100"/>
      <c r="M2317" s="101"/>
      <c r="N2317" s="79"/>
      <c r="O2317" s="102"/>
    </row>
    <row r="2318" spans="1:15" s="20" customFormat="1" ht="15" customHeight="1">
      <c r="A2318" s="46"/>
      <c r="B2318" s="45"/>
      <c r="C2318" s="47"/>
      <c r="D2318" s="46"/>
      <c r="E2318" s="97" t="e">
        <f>+VLOOKUP(D2318,POA!$A$3:$AU$103,7,FALSE)</f>
        <v>#N/A</v>
      </c>
      <c r="F2318" s="97" t="e">
        <f>+VLOOKUP(D2318,POA!$A$3:$AU$103,9,FALSE)</f>
        <v>#N/A</v>
      </c>
      <c r="G2318" s="97" t="e">
        <f>+VLOOKUP(D2318,POA!$A$3:$AU$103,3,FALSE)</f>
        <v>#N/A</v>
      </c>
      <c r="H2318" s="94" t="e">
        <f>+VLOOKUP(D2318,POA!$A$3:$AU$103,12,FALSE)</f>
        <v>#N/A</v>
      </c>
      <c r="I2318" s="98" t="e">
        <f>+VLOOKUP(D2318,POA!$A$3:$AU$103,15,FALSE)</f>
        <v>#N/A</v>
      </c>
      <c r="J2318" s="94" t="e">
        <f>+VLOOKUP(D2318,POA!$A$3:$AU$103,14,FALSE)</f>
        <v>#N/A</v>
      </c>
      <c r="K2318" s="44"/>
      <c r="L2318" s="100"/>
      <c r="M2318" s="101"/>
      <c r="N2318" s="79"/>
      <c r="O2318" s="102"/>
    </row>
    <row r="2319" spans="1:15" s="20" customFormat="1" ht="15" customHeight="1">
      <c r="A2319" s="46"/>
      <c r="B2319" s="45"/>
      <c r="C2319" s="47"/>
      <c r="D2319" s="46"/>
      <c r="E2319" s="97" t="e">
        <f>+VLOOKUP(D2319,POA!$A$3:$AU$103,7,FALSE)</f>
        <v>#N/A</v>
      </c>
      <c r="F2319" s="97" t="e">
        <f>+VLOOKUP(D2319,POA!$A$3:$AU$103,9,FALSE)</f>
        <v>#N/A</v>
      </c>
      <c r="G2319" s="97" t="e">
        <f>+VLOOKUP(D2319,POA!$A$3:$AU$103,3,FALSE)</f>
        <v>#N/A</v>
      </c>
      <c r="H2319" s="94" t="e">
        <f>+VLOOKUP(D2319,POA!$A$3:$AU$103,12,FALSE)</f>
        <v>#N/A</v>
      </c>
      <c r="I2319" s="98" t="e">
        <f>+VLOOKUP(D2319,POA!$A$3:$AU$103,15,FALSE)</f>
        <v>#N/A</v>
      </c>
      <c r="J2319" s="94" t="e">
        <f>+VLOOKUP(D2319,POA!$A$3:$AU$103,14,FALSE)</f>
        <v>#N/A</v>
      </c>
      <c r="K2319" s="44"/>
      <c r="L2319" s="100"/>
      <c r="M2319" s="101"/>
      <c r="N2319" s="79"/>
      <c r="O2319" s="102"/>
    </row>
    <row r="2320" spans="1:15" s="20" customFormat="1" ht="15" customHeight="1">
      <c r="A2320" s="46"/>
      <c r="B2320" s="45"/>
      <c r="C2320" s="47"/>
      <c r="D2320" s="46"/>
      <c r="E2320" s="97" t="e">
        <f>+VLOOKUP(D2320,POA!$A$3:$AU$103,7,FALSE)</f>
        <v>#N/A</v>
      </c>
      <c r="F2320" s="97" t="e">
        <f>+VLOOKUP(D2320,POA!$A$3:$AU$103,9,FALSE)</f>
        <v>#N/A</v>
      </c>
      <c r="G2320" s="97" t="e">
        <f>+VLOOKUP(D2320,POA!$A$3:$AU$103,3,FALSE)</f>
        <v>#N/A</v>
      </c>
      <c r="H2320" s="94" t="e">
        <f>+VLOOKUP(D2320,POA!$A$3:$AU$103,12,FALSE)</f>
        <v>#N/A</v>
      </c>
      <c r="I2320" s="98" t="e">
        <f>+VLOOKUP(D2320,POA!$A$3:$AU$103,15,FALSE)</f>
        <v>#N/A</v>
      </c>
      <c r="J2320" s="94" t="e">
        <f>+VLOOKUP(D2320,POA!$A$3:$AU$103,14,FALSE)</f>
        <v>#N/A</v>
      </c>
      <c r="K2320" s="44"/>
      <c r="L2320" s="100"/>
      <c r="M2320" s="101"/>
      <c r="N2320" s="79"/>
      <c r="O2320" s="102"/>
    </row>
    <row r="2321" spans="1:15" s="20" customFormat="1" ht="15" customHeight="1">
      <c r="A2321" s="46"/>
      <c r="B2321" s="45"/>
      <c r="C2321" s="47"/>
      <c r="D2321" s="46"/>
      <c r="E2321" s="97" t="e">
        <f>+VLOOKUP(D2321,POA!$A$3:$AU$103,7,FALSE)</f>
        <v>#N/A</v>
      </c>
      <c r="F2321" s="97" t="e">
        <f>+VLOOKUP(D2321,POA!$A$3:$AU$103,9,FALSE)</f>
        <v>#N/A</v>
      </c>
      <c r="G2321" s="97" t="e">
        <f>+VLOOKUP(D2321,POA!$A$3:$AU$103,3,FALSE)</f>
        <v>#N/A</v>
      </c>
      <c r="H2321" s="94" t="e">
        <f>+VLOOKUP(D2321,POA!$A$3:$AU$103,12,FALSE)</f>
        <v>#N/A</v>
      </c>
      <c r="I2321" s="98" t="e">
        <f>+VLOOKUP(D2321,POA!$A$3:$AU$103,15,FALSE)</f>
        <v>#N/A</v>
      </c>
      <c r="J2321" s="94" t="e">
        <f>+VLOOKUP(D2321,POA!$A$3:$AU$103,14,FALSE)</f>
        <v>#N/A</v>
      </c>
      <c r="K2321" s="44"/>
      <c r="L2321" s="100"/>
      <c r="M2321" s="101"/>
      <c r="N2321" s="79"/>
      <c r="O2321" s="102"/>
    </row>
    <row r="2322" spans="1:15" s="20" customFormat="1" ht="15" customHeight="1">
      <c r="A2322" s="46"/>
      <c r="B2322" s="45"/>
      <c r="C2322" s="47"/>
      <c r="D2322" s="46"/>
      <c r="E2322" s="97" t="e">
        <f>+VLOOKUP(D2322,POA!$A$3:$AU$103,7,FALSE)</f>
        <v>#N/A</v>
      </c>
      <c r="F2322" s="97" t="e">
        <f>+VLOOKUP(D2322,POA!$A$3:$AU$103,9,FALSE)</f>
        <v>#N/A</v>
      </c>
      <c r="G2322" s="97" t="e">
        <f>+VLOOKUP(D2322,POA!$A$3:$AU$103,3,FALSE)</f>
        <v>#N/A</v>
      </c>
      <c r="H2322" s="94" t="e">
        <f>+VLOOKUP(D2322,POA!$A$3:$AU$103,12,FALSE)</f>
        <v>#N/A</v>
      </c>
      <c r="I2322" s="98" t="e">
        <f>+VLOOKUP(D2322,POA!$A$3:$AU$103,15,FALSE)</f>
        <v>#N/A</v>
      </c>
      <c r="J2322" s="94" t="e">
        <f>+VLOOKUP(D2322,POA!$A$3:$AU$103,14,FALSE)</f>
        <v>#N/A</v>
      </c>
      <c r="K2322" s="44"/>
      <c r="L2322" s="100"/>
      <c r="M2322" s="101"/>
      <c r="N2322" s="79"/>
      <c r="O2322" s="102"/>
    </row>
    <row r="2323" spans="1:15" s="20" customFormat="1" ht="15" customHeight="1">
      <c r="A2323" s="46"/>
      <c r="B2323" s="45"/>
      <c r="C2323" s="47"/>
      <c r="D2323" s="46"/>
      <c r="E2323" s="97" t="e">
        <f>+VLOOKUP(D2323,POA!$A$3:$AU$103,7,FALSE)</f>
        <v>#N/A</v>
      </c>
      <c r="F2323" s="97" t="e">
        <f>+VLOOKUP(D2323,POA!$A$3:$AU$103,9,FALSE)</f>
        <v>#N/A</v>
      </c>
      <c r="G2323" s="97" t="e">
        <f>+VLOOKUP(D2323,POA!$A$3:$AU$103,3,FALSE)</f>
        <v>#N/A</v>
      </c>
      <c r="H2323" s="94" t="e">
        <f>+VLOOKUP(D2323,POA!$A$3:$AU$103,12,FALSE)</f>
        <v>#N/A</v>
      </c>
      <c r="I2323" s="98" t="e">
        <f>+VLOOKUP(D2323,POA!$A$3:$AU$103,15,FALSE)</f>
        <v>#N/A</v>
      </c>
      <c r="J2323" s="94" t="e">
        <f>+VLOOKUP(D2323,POA!$A$3:$AU$103,14,FALSE)</f>
        <v>#N/A</v>
      </c>
      <c r="K2323" s="44"/>
      <c r="L2323" s="100"/>
      <c r="M2323" s="101"/>
      <c r="N2323" s="79"/>
      <c r="O2323" s="102"/>
    </row>
    <row r="2324" spans="1:15" s="20" customFormat="1" ht="15" customHeight="1">
      <c r="A2324" s="46"/>
      <c r="B2324" s="45"/>
      <c r="C2324" s="47"/>
      <c r="D2324" s="46"/>
      <c r="E2324" s="97" t="e">
        <f>+VLOOKUP(D2324,POA!$A$3:$AU$103,7,FALSE)</f>
        <v>#N/A</v>
      </c>
      <c r="F2324" s="97" t="e">
        <f>+VLOOKUP(D2324,POA!$A$3:$AU$103,9,FALSE)</f>
        <v>#N/A</v>
      </c>
      <c r="G2324" s="97" t="e">
        <f>+VLOOKUP(D2324,POA!$A$3:$AU$103,3,FALSE)</f>
        <v>#N/A</v>
      </c>
      <c r="H2324" s="94" t="e">
        <f>+VLOOKUP(D2324,POA!$A$3:$AU$103,12,FALSE)</f>
        <v>#N/A</v>
      </c>
      <c r="I2324" s="98" t="e">
        <f>+VLOOKUP(D2324,POA!$A$3:$AU$103,15,FALSE)</f>
        <v>#N/A</v>
      </c>
      <c r="J2324" s="94" t="e">
        <f>+VLOOKUP(D2324,POA!$A$3:$AU$103,14,FALSE)</f>
        <v>#N/A</v>
      </c>
      <c r="K2324" s="44"/>
      <c r="L2324" s="100"/>
      <c r="M2324" s="101"/>
      <c r="N2324" s="79"/>
      <c r="O2324" s="102"/>
    </row>
    <row r="2325" spans="1:15" s="20" customFormat="1" ht="15" customHeight="1">
      <c r="A2325" s="46"/>
      <c r="B2325" s="45"/>
      <c r="C2325" s="47"/>
      <c r="D2325" s="46"/>
      <c r="E2325" s="97" t="e">
        <f>+VLOOKUP(D2325,POA!$A$3:$AU$103,7,FALSE)</f>
        <v>#N/A</v>
      </c>
      <c r="F2325" s="97" t="e">
        <f>+VLOOKUP(D2325,POA!$A$3:$AU$103,9,FALSE)</f>
        <v>#N/A</v>
      </c>
      <c r="G2325" s="97" t="e">
        <f>+VLOOKUP(D2325,POA!$A$3:$AU$103,3,FALSE)</f>
        <v>#N/A</v>
      </c>
      <c r="H2325" s="94" t="e">
        <f>+VLOOKUP(D2325,POA!$A$3:$AU$103,12,FALSE)</f>
        <v>#N/A</v>
      </c>
      <c r="I2325" s="98" t="e">
        <f>+VLOOKUP(D2325,POA!$A$3:$AU$103,15,FALSE)</f>
        <v>#N/A</v>
      </c>
      <c r="J2325" s="94" t="e">
        <f>+VLOOKUP(D2325,POA!$A$3:$AU$103,14,FALSE)</f>
        <v>#N/A</v>
      </c>
      <c r="K2325" s="44"/>
      <c r="L2325" s="100"/>
      <c r="M2325" s="101"/>
      <c r="N2325" s="79"/>
      <c r="O2325" s="102"/>
    </row>
    <row r="2326" spans="1:15" s="20" customFormat="1" ht="15" customHeight="1">
      <c r="A2326" s="46"/>
      <c r="B2326" s="45"/>
      <c r="C2326" s="47"/>
      <c r="D2326" s="46"/>
      <c r="E2326" s="97" t="e">
        <f>+VLOOKUP(D2326,POA!$A$3:$AU$103,7,FALSE)</f>
        <v>#N/A</v>
      </c>
      <c r="F2326" s="97" t="e">
        <f>+VLOOKUP(D2326,POA!$A$3:$AU$103,9,FALSE)</f>
        <v>#N/A</v>
      </c>
      <c r="G2326" s="97" t="e">
        <f>+VLOOKUP(D2326,POA!$A$3:$AU$103,3,FALSE)</f>
        <v>#N/A</v>
      </c>
      <c r="H2326" s="94" t="e">
        <f>+VLOOKUP(D2326,POA!$A$3:$AU$103,12,FALSE)</f>
        <v>#N/A</v>
      </c>
      <c r="I2326" s="98" t="e">
        <f>+VLOOKUP(D2326,POA!$A$3:$AU$103,15,FALSE)</f>
        <v>#N/A</v>
      </c>
      <c r="J2326" s="94" t="e">
        <f>+VLOOKUP(D2326,POA!$A$3:$AU$103,14,FALSE)</f>
        <v>#N/A</v>
      </c>
      <c r="K2326" s="44"/>
      <c r="L2326" s="100"/>
      <c r="M2326" s="101"/>
      <c r="N2326" s="79"/>
      <c r="O2326" s="102"/>
    </row>
    <row r="2327" spans="1:15" s="20" customFormat="1" ht="15" customHeight="1">
      <c r="A2327" s="46"/>
      <c r="B2327" s="45"/>
      <c r="C2327" s="47"/>
      <c r="D2327" s="46"/>
      <c r="E2327" s="97" t="e">
        <f>+VLOOKUP(D2327,POA!$A$3:$AU$103,7,FALSE)</f>
        <v>#N/A</v>
      </c>
      <c r="F2327" s="97" t="e">
        <f>+VLOOKUP(D2327,POA!$A$3:$AU$103,9,FALSE)</f>
        <v>#N/A</v>
      </c>
      <c r="G2327" s="97" t="e">
        <f>+VLOOKUP(D2327,POA!$A$3:$AU$103,3,FALSE)</f>
        <v>#N/A</v>
      </c>
      <c r="H2327" s="94" t="e">
        <f>+VLOOKUP(D2327,POA!$A$3:$AU$103,12,FALSE)</f>
        <v>#N/A</v>
      </c>
      <c r="I2327" s="98" t="e">
        <f>+VLOOKUP(D2327,POA!$A$3:$AU$103,15,FALSE)</f>
        <v>#N/A</v>
      </c>
      <c r="J2327" s="94" t="e">
        <f>+VLOOKUP(D2327,POA!$A$3:$AU$103,14,FALSE)</f>
        <v>#N/A</v>
      </c>
      <c r="K2327" s="44"/>
      <c r="L2327" s="100"/>
      <c r="M2327" s="101"/>
      <c r="N2327" s="79"/>
      <c r="O2327" s="102"/>
    </row>
    <row r="2328" spans="1:15" s="20" customFormat="1" ht="15" customHeight="1">
      <c r="A2328" s="46"/>
      <c r="B2328" s="45"/>
      <c r="C2328" s="47"/>
      <c r="D2328" s="46"/>
      <c r="E2328" s="97" t="e">
        <f>+VLOOKUP(D2328,POA!$A$3:$AU$103,7,FALSE)</f>
        <v>#N/A</v>
      </c>
      <c r="F2328" s="97" t="e">
        <f>+VLOOKUP(D2328,POA!$A$3:$AU$103,9,FALSE)</f>
        <v>#N/A</v>
      </c>
      <c r="G2328" s="97" t="e">
        <f>+VLOOKUP(D2328,POA!$A$3:$AU$103,3,FALSE)</f>
        <v>#N/A</v>
      </c>
      <c r="H2328" s="94" t="e">
        <f>+VLOOKUP(D2328,POA!$A$3:$AU$103,12,FALSE)</f>
        <v>#N/A</v>
      </c>
      <c r="I2328" s="98" t="e">
        <f>+VLOOKUP(D2328,POA!$A$3:$AU$103,15,FALSE)</f>
        <v>#N/A</v>
      </c>
      <c r="J2328" s="94" t="e">
        <f>+VLOOKUP(D2328,POA!$A$3:$AU$103,14,FALSE)</f>
        <v>#N/A</v>
      </c>
      <c r="K2328" s="44"/>
      <c r="L2328" s="100"/>
      <c r="M2328" s="101"/>
      <c r="N2328" s="79"/>
      <c r="O2328" s="102"/>
    </row>
    <row r="2329" spans="1:15" s="20" customFormat="1" ht="15" customHeight="1">
      <c r="A2329" s="46"/>
      <c r="B2329" s="45"/>
      <c r="C2329" s="47"/>
      <c r="D2329" s="46"/>
      <c r="E2329" s="97" t="e">
        <f>+VLOOKUP(D2329,POA!$A$3:$AU$103,7,FALSE)</f>
        <v>#N/A</v>
      </c>
      <c r="F2329" s="97" t="e">
        <f>+VLOOKUP(D2329,POA!$A$3:$AU$103,9,FALSE)</f>
        <v>#N/A</v>
      </c>
      <c r="G2329" s="97" t="e">
        <f>+VLOOKUP(D2329,POA!$A$3:$AU$103,3,FALSE)</f>
        <v>#N/A</v>
      </c>
      <c r="H2329" s="94" t="e">
        <f>+VLOOKUP(D2329,POA!$A$3:$AU$103,12,FALSE)</f>
        <v>#N/A</v>
      </c>
      <c r="I2329" s="98" t="e">
        <f>+VLOOKUP(D2329,POA!$A$3:$AU$103,15,FALSE)</f>
        <v>#N/A</v>
      </c>
      <c r="J2329" s="94" t="e">
        <f>+VLOOKUP(D2329,POA!$A$3:$AU$103,14,FALSE)</f>
        <v>#N/A</v>
      </c>
      <c r="K2329" s="44"/>
      <c r="L2329" s="100"/>
      <c r="M2329" s="101"/>
      <c r="N2329" s="79"/>
      <c r="O2329" s="102"/>
    </row>
    <row r="2330" spans="1:15" s="20" customFormat="1" ht="15" customHeight="1">
      <c r="A2330" s="46"/>
      <c r="B2330" s="45"/>
      <c r="C2330" s="47"/>
      <c r="D2330" s="46"/>
      <c r="E2330" s="97" t="e">
        <f>+VLOOKUP(D2330,POA!$A$3:$AU$103,7,FALSE)</f>
        <v>#N/A</v>
      </c>
      <c r="F2330" s="97" t="e">
        <f>+VLOOKUP(D2330,POA!$A$3:$AU$103,9,FALSE)</f>
        <v>#N/A</v>
      </c>
      <c r="G2330" s="97" t="e">
        <f>+VLOOKUP(D2330,POA!$A$3:$AU$103,3,FALSE)</f>
        <v>#N/A</v>
      </c>
      <c r="H2330" s="94" t="e">
        <f>+VLOOKUP(D2330,POA!$A$3:$AU$103,12,FALSE)</f>
        <v>#N/A</v>
      </c>
      <c r="I2330" s="98" t="e">
        <f>+VLOOKUP(D2330,POA!$A$3:$AU$103,15,FALSE)</f>
        <v>#N/A</v>
      </c>
      <c r="J2330" s="94" t="e">
        <f>+VLOOKUP(D2330,POA!$A$3:$AU$103,14,FALSE)</f>
        <v>#N/A</v>
      </c>
      <c r="K2330" s="44"/>
      <c r="L2330" s="100"/>
      <c r="M2330" s="101"/>
      <c r="N2330" s="79"/>
      <c r="O2330" s="102"/>
    </row>
    <row r="2331" spans="1:15" s="20" customFormat="1" ht="15" customHeight="1">
      <c r="A2331" s="46"/>
      <c r="B2331" s="45"/>
      <c r="C2331" s="47"/>
      <c r="D2331" s="46"/>
      <c r="E2331" s="97" t="e">
        <f>+VLOOKUP(D2331,POA!$A$3:$AU$103,7,FALSE)</f>
        <v>#N/A</v>
      </c>
      <c r="F2331" s="97" t="e">
        <f>+VLOOKUP(D2331,POA!$A$3:$AU$103,9,FALSE)</f>
        <v>#N/A</v>
      </c>
      <c r="G2331" s="97" t="e">
        <f>+VLOOKUP(D2331,POA!$A$3:$AU$103,3,FALSE)</f>
        <v>#N/A</v>
      </c>
      <c r="H2331" s="94" t="e">
        <f>+VLOOKUP(D2331,POA!$A$3:$AU$103,12,FALSE)</f>
        <v>#N/A</v>
      </c>
      <c r="I2331" s="98" t="e">
        <f>+VLOOKUP(D2331,POA!$A$3:$AU$103,15,FALSE)</f>
        <v>#N/A</v>
      </c>
      <c r="J2331" s="94" t="e">
        <f>+VLOOKUP(D2331,POA!$A$3:$AU$103,14,FALSE)</f>
        <v>#N/A</v>
      </c>
      <c r="K2331" s="44"/>
      <c r="L2331" s="100"/>
      <c r="M2331" s="101"/>
      <c r="N2331" s="79"/>
      <c r="O2331" s="102"/>
    </row>
    <row r="2332" spans="1:15" s="20" customFormat="1" ht="15" customHeight="1">
      <c r="A2332" s="46"/>
      <c r="B2332" s="45"/>
      <c r="C2332" s="47"/>
      <c r="D2332" s="46"/>
      <c r="E2332" s="97" t="e">
        <f>+VLOOKUP(D2332,POA!$A$3:$AU$103,7,FALSE)</f>
        <v>#N/A</v>
      </c>
      <c r="F2332" s="97" t="e">
        <f>+VLOOKUP(D2332,POA!$A$3:$AU$103,9,FALSE)</f>
        <v>#N/A</v>
      </c>
      <c r="G2332" s="97" t="e">
        <f>+VLOOKUP(D2332,POA!$A$3:$AU$103,3,FALSE)</f>
        <v>#N/A</v>
      </c>
      <c r="H2332" s="94" t="e">
        <f>+VLOOKUP(D2332,POA!$A$3:$AU$103,12,FALSE)</f>
        <v>#N/A</v>
      </c>
      <c r="I2332" s="98" t="e">
        <f>+VLOOKUP(D2332,POA!$A$3:$AU$103,15,FALSE)</f>
        <v>#N/A</v>
      </c>
      <c r="J2332" s="94" t="e">
        <f>+VLOOKUP(D2332,POA!$A$3:$AU$103,14,FALSE)</f>
        <v>#N/A</v>
      </c>
      <c r="K2332" s="44"/>
      <c r="L2332" s="100"/>
      <c r="M2332" s="101"/>
      <c r="N2332" s="79"/>
      <c r="O2332" s="102"/>
    </row>
    <row r="2333" spans="1:15" s="20" customFormat="1" ht="15" customHeight="1">
      <c r="A2333" s="46"/>
      <c r="B2333" s="45"/>
      <c r="C2333" s="47"/>
      <c r="D2333" s="46"/>
      <c r="E2333" s="97" t="e">
        <f>+VLOOKUP(D2333,POA!$A$3:$AU$103,7,FALSE)</f>
        <v>#N/A</v>
      </c>
      <c r="F2333" s="97" t="e">
        <f>+VLOOKUP(D2333,POA!$A$3:$AU$103,9,FALSE)</f>
        <v>#N/A</v>
      </c>
      <c r="G2333" s="97" t="e">
        <f>+VLOOKUP(D2333,POA!$A$3:$AU$103,3,FALSE)</f>
        <v>#N/A</v>
      </c>
      <c r="H2333" s="94" t="e">
        <f>+VLOOKUP(D2333,POA!$A$3:$AU$103,12,FALSE)</f>
        <v>#N/A</v>
      </c>
      <c r="I2333" s="98" t="e">
        <f>+VLOOKUP(D2333,POA!$A$3:$AU$103,15,FALSE)</f>
        <v>#N/A</v>
      </c>
      <c r="J2333" s="94" t="e">
        <f>+VLOOKUP(D2333,POA!$A$3:$AU$103,14,FALSE)</f>
        <v>#N/A</v>
      </c>
      <c r="K2333" s="44"/>
      <c r="L2333" s="100"/>
      <c r="M2333" s="101"/>
      <c r="N2333" s="79"/>
      <c r="O2333" s="102"/>
    </row>
    <row r="2334" spans="1:15" s="20" customFormat="1" ht="15" customHeight="1">
      <c r="A2334" s="46"/>
      <c r="B2334" s="45"/>
      <c r="C2334" s="47"/>
      <c r="D2334" s="46"/>
      <c r="E2334" s="97" t="e">
        <f>+VLOOKUP(D2334,POA!$A$3:$AU$103,7,FALSE)</f>
        <v>#N/A</v>
      </c>
      <c r="F2334" s="97" t="e">
        <f>+VLOOKUP(D2334,POA!$A$3:$AU$103,9,FALSE)</f>
        <v>#N/A</v>
      </c>
      <c r="G2334" s="97" t="e">
        <f>+VLOOKUP(D2334,POA!$A$3:$AU$103,3,FALSE)</f>
        <v>#N/A</v>
      </c>
      <c r="H2334" s="94" t="e">
        <f>+VLOOKUP(D2334,POA!$A$3:$AU$103,12,FALSE)</f>
        <v>#N/A</v>
      </c>
      <c r="I2334" s="98" t="e">
        <f>+VLOOKUP(D2334,POA!$A$3:$AU$103,15,FALSE)</f>
        <v>#N/A</v>
      </c>
      <c r="J2334" s="94" t="e">
        <f>+VLOOKUP(D2334,POA!$A$3:$AU$103,14,FALSE)</f>
        <v>#N/A</v>
      </c>
      <c r="K2334" s="44"/>
      <c r="L2334" s="100"/>
      <c r="M2334" s="101"/>
      <c r="N2334" s="79"/>
      <c r="O2334" s="102"/>
    </row>
    <row r="2335" spans="1:15" s="20" customFormat="1" ht="15" customHeight="1">
      <c r="A2335" s="46"/>
      <c r="B2335" s="45"/>
      <c r="C2335" s="47"/>
      <c r="D2335" s="46"/>
      <c r="E2335" s="97" t="e">
        <f>+VLOOKUP(D2335,POA!$A$3:$AU$103,7,FALSE)</f>
        <v>#N/A</v>
      </c>
      <c r="F2335" s="97" t="e">
        <f>+VLOOKUP(D2335,POA!$A$3:$AU$103,9,FALSE)</f>
        <v>#N/A</v>
      </c>
      <c r="G2335" s="97" t="e">
        <f>+VLOOKUP(D2335,POA!$A$3:$AU$103,3,FALSE)</f>
        <v>#N/A</v>
      </c>
      <c r="H2335" s="94" t="e">
        <f>+VLOOKUP(D2335,POA!$A$3:$AU$103,12,FALSE)</f>
        <v>#N/A</v>
      </c>
      <c r="I2335" s="98" t="e">
        <f>+VLOOKUP(D2335,POA!$A$3:$AU$103,15,FALSE)</f>
        <v>#N/A</v>
      </c>
      <c r="J2335" s="94" t="e">
        <f>+VLOOKUP(D2335,POA!$A$3:$AU$103,14,FALSE)</f>
        <v>#N/A</v>
      </c>
      <c r="K2335" s="44"/>
      <c r="L2335" s="100"/>
      <c r="M2335" s="101"/>
      <c r="N2335" s="79"/>
      <c r="O2335" s="102"/>
    </row>
    <row r="2336" spans="1:15" s="20" customFormat="1" ht="15" customHeight="1">
      <c r="A2336" s="46"/>
      <c r="B2336" s="45"/>
      <c r="C2336" s="47"/>
      <c r="D2336" s="46"/>
      <c r="E2336" s="97" t="e">
        <f>+VLOOKUP(D2336,POA!$A$3:$AU$103,7,FALSE)</f>
        <v>#N/A</v>
      </c>
      <c r="F2336" s="97" t="e">
        <f>+VLOOKUP(D2336,POA!$A$3:$AU$103,9,FALSE)</f>
        <v>#N/A</v>
      </c>
      <c r="G2336" s="97" t="e">
        <f>+VLOOKUP(D2336,POA!$A$3:$AU$103,3,FALSE)</f>
        <v>#N/A</v>
      </c>
      <c r="H2336" s="94" t="e">
        <f>+VLOOKUP(D2336,POA!$A$3:$AU$103,12,FALSE)</f>
        <v>#N/A</v>
      </c>
      <c r="I2336" s="98" t="e">
        <f>+VLOOKUP(D2336,POA!$A$3:$AU$103,15,FALSE)</f>
        <v>#N/A</v>
      </c>
      <c r="J2336" s="94" t="e">
        <f>+VLOOKUP(D2336,POA!$A$3:$AU$103,14,FALSE)</f>
        <v>#N/A</v>
      </c>
      <c r="K2336" s="44"/>
      <c r="L2336" s="100"/>
      <c r="M2336" s="101"/>
      <c r="N2336" s="79"/>
      <c r="O2336" s="102"/>
    </row>
    <row r="2337" spans="1:15" s="20" customFormat="1" ht="15" customHeight="1">
      <c r="A2337" s="46"/>
      <c r="B2337" s="45"/>
      <c r="C2337" s="47"/>
      <c r="D2337" s="46"/>
      <c r="E2337" s="97" t="e">
        <f>+VLOOKUP(D2337,POA!$A$3:$AU$103,7,FALSE)</f>
        <v>#N/A</v>
      </c>
      <c r="F2337" s="97" t="e">
        <f>+VLOOKUP(D2337,POA!$A$3:$AU$103,9,FALSE)</f>
        <v>#N/A</v>
      </c>
      <c r="G2337" s="97" t="e">
        <f>+VLOOKUP(D2337,POA!$A$3:$AU$103,3,FALSE)</f>
        <v>#N/A</v>
      </c>
      <c r="H2337" s="94" t="e">
        <f>+VLOOKUP(D2337,POA!$A$3:$AU$103,12,FALSE)</f>
        <v>#N/A</v>
      </c>
      <c r="I2337" s="98" t="e">
        <f>+VLOOKUP(D2337,POA!$A$3:$AU$103,15,FALSE)</f>
        <v>#N/A</v>
      </c>
      <c r="J2337" s="94" t="e">
        <f>+VLOOKUP(D2337,POA!$A$3:$AU$103,14,FALSE)</f>
        <v>#N/A</v>
      </c>
      <c r="K2337" s="44"/>
      <c r="L2337" s="100"/>
      <c r="M2337" s="101"/>
      <c r="N2337" s="79"/>
      <c r="O2337" s="102"/>
    </row>
    <row r="2338" spans="1:15" s="20" customFormat="1" ht="15" customHeight="1">
      <c r="A2338" s="46"/>
      <c r="B2338" s="45"/>
      <c r="C2338" s="47"/>
      <c r="D2338" s="46"/>
      <c r="E2338" s="97" t="e">
        <f>+VLOOKUP(D2338,POA!$A$3:$AU$103,7,FALSE)</f>
        <v>#N/A</v>
      </c>
      <c r="F2338" s="97" t="e">
        <f>+VLOOKUP(D2338,POA!$A$3:$AU$103,9,FALSE)</f>
        <v>#N/A</v>
      </c>
      <c r="G2338" s="97" t="e">
        <f>+VLOOKUP(D2338,POA!$A$3:$AU$103,3,FALSE)</f>
        <v>#N/A</v>
      </c>
      <c r="H2338" s="94" t="e">
        <f>+VLOOKUP(D2338,POA!$A$3:$AU$103,12,FALSE)</f>
        <v>#N/A</v>
      </c>
      <c r="I2338" s="98" t="e">
        <f>+VLOOKUP(D2338,POA!$A$3:$AU$103,15,FALSE)</f>
        <v>#N/A</v>
      </c>
      <c r="J2338" s="94" t="e">
        <f>+VLOOKUP(D2338,POA!$A$3:$AU$103,14,FALSE)</f>
        <v>#N/A</v>
      </c>
      <c r="K2338" s="44"/>
      <c r="L2338" s="100"/>
      <c r="M2338" s="101"/>
      <c r="N2338" s="79"/>
      <c r="O2338" s="102"/>
    </row>
    <row r="2339" spans="1:15" s="20" customFormat="1" ht="15" customHeight="1">
      <c r="A2339" s="46"/>
      <c r="B2339" s="45"/>
      <c r="C2339" s="47"/>
      <c r="D2339" s="46"/>
      <c r="E2339" s="97" t="e">
        <f>+VLOOKUP(D2339,POA!$A$3:$AU$103,7,FALSE)</f>
        <v>#N/A</v>
      </c>
      <c r="F2339" s="97" t="e">
        <f>+VLOOKUP(D2339,POA!$A$3:$AU$103,9,FALSE)</f>
        <v>#N/A</v>
      </c>
      <c r="G2339" s="97" t="e">
        <f>+VLOOKUP(D2339,POA!$A$3:$AU$103,3,FALSE)</f>
        <v>#N/A</v>
      </c>
      <c r="H2339" s="94" t="e">
        <f>+VLOOKUP(D2339,POA!$A$3:$AU$103,12,FALSE)</f>
        <v>#N/A</v>
      </c>
      <c r="I2339" s="98" t="e">
        <f>+VLOOKUP(D2339,POA!$A$3:$AU$103,15,FALSE)</f>
        <v>#N/A</v>
      </c>
      <c r="J2339" s="94" t="e">
        <f>+VLOOKUP(D2339,POA!$A$3:$AU$103,14,FALSE)</f>
        <v>#N/A</v>
      </c>
      <c r="K2339" s="44"/>
      <c r="L2339" s="100"/>
      <c r="M2339" s="101"/>
      <c r="N2339" s="79"/>
      <c r="O2339" s="102"/>
    </row>
    <row r="2340" spans="1:15" s="20" customFormat="1" ht="15" customHeight="1">
      <c r="A2340" s="46"/>
      <c r="B2340" s="45"/>
      <c r="C2340" s="47"/>
      <c r="D2340" s="46"/>
      <c r="E2340" s="97" t="e">
        <f>+VLOOKUP(D2340,POA!$A$3:$AU$103,7,FALSE)</f>
        <v>#N/A</v>
      </c>
      <c r="F2340" s="97" t="e">
        <f>+VLOOKUP(D2340,POA!$A$3:$AU$103,9,FALSE)</f>
        <v>#N/A</v>
      </c>
      <c r="G2340" s="97" t="e">
        <f>+VLOOKUP(D2340,POA!$A$3:$AU$103,3,FALSE)</f>
        <v>#N/A</v>
      </c>
      <c r="H2340" s="94" t="e">
        <f>+VLOOKUP(D2340,POA!$A$3:$AU$103,12,FALSE)</f>
        <v>#N/A</v>
      </c>
      <c r="I2340" s="98" t="e">
        <f>+VLOOKUP(D2340,POA!$A$3:$AU$103,15,FALSE)</f>
        <v>#N/A</v>
      </c>
      <c r="J2340" s="94" t="e">
        <f>+VLOOKUP(D2340,POA!$A$3:$AU$103,14,FALSE)</f>
        <v>#N/A</v>
      </c>
      <c r="K2340" s="44"/>
      <c r="L2340" s="100"/>
      <c r="M2340" s="101"/>
      <c r="N2340" s="79"/>
      <c r="O2340" s="102"/>
    </row>
    <row r="2341" spans="1:15" s="20" customFormat="1" ht="15" customHeight="1">
      <c r="A2341" s="46"/>
      <c r="B2341" s="45"/>
      <c r="C2341" s="47"/>
      <c r="D2341" s="46"/>
      <c r="E2341" s="97" t="e">
        <f>+VLOOKUP(D2341,POA!$A$3:$AU$103,7,FALSE)</f>
        <v>#N/A</v>
      </c>
      <c r="F2341" s="97" t="e">
        <f>+VLOOKUP(D2341,POA!$A$3:$AU$103,9,FALSE)</f>
        <v>#N/A</v>
      </c>
      <c r="G2341" s="97" t="e">
        <f>+VLOOKUP(D2341,POA!$A$3:$AU$103,3,FALSE)</f>
        <v>#N/A</v>
      </c>
      <c r="H2341" s="94" t="e">
        <f>+VLOOKUP(D2341,POA!$A$3:$AU$103,12,FALSE)</f>
        <v>#N/A</v>
      </c>
      <c r="I2341" s="98" t="e">
        <f>+VLOOKUP(D2341,POA!$A$3:$AU$103,15,FALSE)</f>
        <v>#N/A</v>
      </c>
      <c r="J2341" s="94" t="e">
        <f>+VLOOKUP(D2341,POA!$A$3:$AU$103,14,FALSE)</f>
        <v>#N/A</v>
      </c>
      <c r="K2341" s="44"/>
      <c r="L2341" s="100"/>
      <c r="M2341" s="101"/>
      <c r="N2341" s="79"/>
      <c r="O2341" s="102"/>
    </row>
    <row r="2342" spans="1:15" s="20" customFormat="1" ht="15" customHeight="1">
      <c r="A2342" s="46"/>
      <c r="B2342" s="45"/>
      <c r="C2342" s="47"/>
      <c r="D2342" s="46"/>
      <c r="E2342" s="97" t="e">
        <f>+VLOOKUP(D2342,POA!$A$3:$AU$103,7,FALSE)</f>
        <v>#N/A</v>
      </c>
      <c r="F2342" s="97" t="e">
        <f>+VLOOKUP(D2342,POA!$A$3:$AU$103,9,FALSE)</f>
        <v>#N/A</v>
      </c>
      <c r="G2342" s="97" t="e">
        <f>+VLOOKUP(D2342,POA!$A$3:$AU$103,3,FALSE)</f>
        <v>#N/A</v>
      </c>
      <c r="H2342" s="94" t="e">
        <f>+VLOOKUP(D2342,POA!$A$3:$AU$103,12,FALSE)</f>
        <v>#N/A</v>
      </c>
      <c r="I2342" s="98" t="e">
        <f>+VLOOKUP(D2342,POA!$A$3:$AU$103,15,FALSE)</f>
        <v>#N/A</v>
      </c>
      <c r="J2342" s="94" t="e">
        <f>+VLOOKUP(D2342,POA!$A$3:$AU$103,14,FALSE)</f>
        <v>#N/A</v>
      </c>
      <c r="K2342" s="44"/>
      <c r="L2342" s="100"/>
      <c r="M2342" s="101"/>
      <c r="N2342" s="79"/>
      <c r="O2342" s="102"/>
    </row>
    <row r="2343" spans="1:15" s="20" customFormat="1" ht="15" customHeight="1">
      <c r="A2343" s="46"/>
      <c r="B2343" s="45"/>
      <c r="C2343" s="47"/>
      <c r="D2343" s="46"/>
      <c r="E2343" s="97" t="e">
        <f>+VLOOKUP(D2343,POA!$A$3:$AU$103,7,FALSE)</f>
        <v>#N/A</v>
      </c>
      <c r="F2343" s="97" t="e">
        <f>+VLOOKUP(D2343,POA!$A$3:$AU$103,9,FALSE)</f>
        <v>#N/A</v>
      </c>
      <c r="G2343" s="97" t="e">
        <f>+VLOOKUP(D2343,POA!$A$3:$AU$103,3,FALSE)</f>
        <v>#N/A</v>
      </c>
      <c r="H2343" s="94" t="e">
        <f>+VLOOKUP(D2343,POA!$A$3:$AU$103,12,FALSE)</f>
        <v>#N/A</v>
      </c>
      <c r="I2343" s="98" t="e">
        <f>+VLOOKUP(D2343,POA!$A$3:$AU$103,15,FALSE)</f>
        <v>#N/A</v>
      </c>
      <c r="J2343" s="94" t="e">
        <f>+VLOOKUP(D2343,POA!$A$3:$AU$103,14,FALSE)</f>
        <v>#N/A</v>
      </c>
      <c r="K2343" s="44"/>
      <c r="L2343" s="100"/>
      <c r="M2343" s="101"/>
      <c r="N2343" s="79"/>
      <c r="O2343" s="102"/>
    </row>
    <row r="2344" spans="1:15" s="20" customFormat="1" ht="15" customHeight="1">
      <c r="A2344" s="46"/>
      <c r="B2344" s="45"/>
      <c r="C2344" s="47"/>
      <c r="D2344" s="46"/>
      <c r="E2344" s="97" t="e">
        <f>+VLOOKUP(D2344,POA!$A$3:$AU$103,7,FALSE)</f>
        <v>#N/A</v>
      </c>
      <c r="F2344" s="97" t="e">
        <f>+VLOOKUP(D2344,POA!$A$3:$AU$103,9,FALSE)</f>
        <v>#N/A</v>
      </c>
      <c r="G2344" s="97" t="e">
        <f>+VLOOKUP(D2344,POA!$A$3:$AU$103,3,FALSE)</f>
        <v>#N/A</v>
      </c>
      <c r="H2344" s="94" t="e">
        <f>+VLOOKUP(D2344,POA!$A$3:$AU$103,12,FALSE)</f>
        <v>#N/A</v>
      </c>
      <c r="I2344" s="98" t="e">
        <f>+VLOOKUP(D2344,POA!$A$3:$AU$103,15,FALSE)</f>
        <v>#N/A</v>
      </c>
      <c r="J2344" s="94" t="e">
        <f>+VLOOKUP(D2344,POA!$A$3:$AU$103,14,FALSE)</f>
        <v>#N/A</v>
      </c>
      <c r="K2344" s="44"/>
      <c r="L2344" s="100"/>
      <c r="M2344" s="101"/>
      <c r="N2344" s="79"/>
      <c r="O2344" s="102"/>
    </row>
    <row r="2345" spans="1:15" s="20" customFormat="1" ht="15" customHeight="1">
      <c r="A2345" s="46"/>
      <c r="B2345" s="45"/>
      <c r="C2345" s="47"/>
      <c r="D2345" s="46"/>
      <c r="E2345" s="97" t="e">
        <f>+VLOOKUP(D2345,POA!$A$3:$AU$103,7,FALSE)</f>
        <v>#N/A</v>
      </c>
      <c r="F2345" s="97" t="e">
        <f>+VLOOKUP(D2345,POA!$A$3:$AU$103,9,FALSE)</f>
        <v>#N/A</v>
      </c>
      <c r="G2345" s="97" t="e">
        <f>+VLOOKUP(D2345,POA!$A$3:$AU$103,3,FALSE)</f>
        <v>#N/A</v>
      </c>
      <c r="H2345" s="94" t="e">
        <f>+VLOOKUP(D2345,POA!$A$3:$AU$103,12,FALSE)</f>
        <v>#N/A</v>
      </c>
      <c r="I2345" s="98" t="e">
        <f>+VLOOKUP(D2345,POA!$A$3:$AU$103,15,FALSE)</f>
        <v>#N/A</v>
      </c>
      <c r="J2345" s="94" t="e">
        <f>+VLOOKUP(D2345,POA!$A$3:$AU$103,14,FALSE)</f>
        <v>#N/A</v>
      </c>
      <c r="K2345" s="44"/>
      <c r="L2345" s="100"/>
      <c r="M2345" s="101"/>
      <c r="N2345" s="79"/>
      <c r="O2345" s="102"/>
    </row>
    <row r="2346" spans="1:15" s="20" customFormat="1" ht="15" customHeight="1">
      <c r="A2346" s="46"/>
      <c r="B2346" s="45"/>
      <c r="C2346" s="47"/>
      <c r="D2346" s="46"/>
      <c r="E2346" s="97" t="e">
        <f>+VLOOKUP(D2346,POA!$A$3:$AU$103,7,FALSE)</f>
        <v>#N/A</v>
      </c>
      <c r="F2346" s="97" t="e">
        <f>+VLOOKUP(D2346,POA!$A$3:$AU$103,9,FALSE)</f>
        <v>#N/A</v>
      </c>
      <c r="G2346" s="97" t="e">
        <f>+VLOOKUP(D2346,POA!$A$3:$AU$103,3,FALSE)</f>
        <v>#N/A</v>
      </c>
      <c r="H2346" s="94" t="e">
        <f>+VLOOKUP(D2346,POA!$A$3:$AU$103,12,FALSE)</f>
        <v>#N/A</v>
      </c>
      <c r="I2346" s="98" t="e">
        <f>+VLOOKUP(D2346,POA!$A$3:$AU$103,15,FALSE)</f>
        <v>#N/A</v>
      </c>
      <c r="J2346" s="94" t="e">
        <f>+VLOOKUP(D2346,POA!$A$3:$AU$103,14,FALSE)</f>
        <v>#N/A</v>
      </c>
      <c r="K2346" s="44"/>
      <c r="L2346" s="100"/>
      <c r="M2346" s="101"/>
      <c r="N2346" s="79"/>
      <c r="O2346" s="102"/>
    </row>
    <row r="2347" spans="1:15" s="20" customFormat="1" ht="15" customHeight="1">
      <c r="A2347" s="46"/>
      <c r="B2347" s="45"/>
      <c r="C2347" s="47"/>
      <c r="D2347" s="46"/>
      <c r="E2347" s="97" t="e">
        <f>+VLOOKUP(D2347,POA!$A$3:$AU$103,7,FALSE)</f>
        <v>#N/A</v>
      </c>
      <c r="F2347" s="97" t="e">
        <f>+VLOOKUP(D2347,POA!$A$3:$AU$103,9,FALSE)</f>
        <v>#N/A</v>
      </c>
      <c r="G2347" s="97" t="e">
        <f>+VLOOKUP(D2347,POA!$A$3:$AU$103,3,FALSE)</f>
        <v>#N/A</v>
      </c>
      <c r="H2347" s="94" t="e">
        <f>+VLOOKUP(D2347,POA!$A$3:$AU$103,12,FALSE)</f>
        <v>#N/A</v>
      </c>
      <c r="I2347" s="98" t="e">
        <f>+VLOOKUP(D2347,POA!$A$3:$AU$103,15,FALSE)</f>
        <v>#N/A</v>
      </c>
      <c r="J2347" s="94" t="e">
        <f>+VLOOKUP(D2347,POA!$A$3:$AU$103,14,FALSE)</f>
        <v>#N/A</v>
      </c>
      <c r="K2347" s="44"/>
      <c r="L2347" s="100"/>
      <c r="M2347" s="101"/>
      <c r="N2347" s="79"/>
      <c r="O2347" s="102"/>
    </row>
    <row r="2348" spans="1:15" s="20" customFormat="1" ht="15" customHeight="1">
      <c r="A2348" s="46"/>
      <c r="B2348" s="45"/>
      <c r="C2348" s="47"/>
      <c r="D2348" s="46"/>
      <c r="E2348" s="97" t="e">
        <f>+VLOOKUP(D2348,POA!$A$3:$AU$103,7,FALSE)</f>
        <v>#N/A</v>
      </c>
      <c r="F2348" s="97" t="e">
        <f>+VLOOKUP(D2348,POA!$A$3:$AU$103,9,FALSE)</f>
        <v>#N/A</v>
      </c>
      <c r="G2348" s="97" t="e">
        <f>+VLOOKUP(D2348,POA!$A$3:$AU$103,3,FALSE)</f>
        <v>#N/A</v>
      </c>
      <c r="H2348" s="94" t="e">
        <f>+VLOOKUP(D2348,POA!$A$3:$AU$103,12,FALSE)</f>
        <v>#N/A</v>
      </c>
      <c r="I2348" s="98" t="e">
        <f>+VLOOKUP(D2348,POA!$A$3:$AU$103,15,FALSE)</f>
        <v>#N/A</v>
      </c>
      <c r="J2348" s="94" t="e">
        <f>+VLOOKUP(D2348,POA!$A$3:$AU$103,14,FALSE)</f>
        <v>#N/A</v>
      </c>
      <c r="K2348" s="44"/>
      <c r="L2348" s="100"/>
      <c r="M2348" s="101"/>
      <c r="N2348" s="79"/>
      <c r="O2348" s="102"/>
    </row>
    <row r="2349" spans="1:15" s="20" customFormat="1" ht="15" customHeight="1">
      <c r="A2349" s="46"/>
      <c r="B2349" s="45"/>
      <c r="C2349" s="47"/>
      <c r="D2349" s="46"/>
      <c r="E2349" s="97" t="e">
        <f>+VLOOKUP(D2349,POA!$A$3:$AU$103,7,FALSE)</f>
        <v>#N/A</v>
      </c>
      <c r="F2349" s="97" t="e">
        <f>+VLOOKUP(D2349,POA!$A$3:$AU$103,9,FALSE)</f>
        <v>#N/A</v>
      </c>
      <c r="G2349" s="97" t="e">
        <f>+VLOOKUP(D2349,POA!$A$3:$AU$103,3,FALSE)</f>
        <v>#N/A</v>
      </c>
      <c r="H2349" s="94" t="e">
        <f>+VLOOKUP(D2349,POA!$A$3:$AU$103,12,FALSE)</f>
        <v>#N/A</v>
      </c>
      <c r="I2349" s="98" t="e">
        <f>+VLOOKUP(D2349,POA!$A$3:$AU$103,15,FALSE)</f>
        <v>#N/A</v>
      </c>
      <c r="J2349" s="94" t="e">
        <f>+VLOOKUP(D2349,POA!$A$3:$AU$103,14,FALSE)</f>
        <v>#N/A</v>
      </c>
      <c r="K2349" s="44"/>
      <c r="L2349" s="100"/>
      <c r="M2349" s="101"/>
      <c r="N2349" s="79"/>
      <c r="O2349" s="102"/>
    </row>
    <row r="2350" spans="1:15" s="20" customFormat="1" ht="15" customHeight="1">
      <c r="A2350" s="46"/>
      <c r="B2350" s="45"/>
      <c r="C2350" s="47"/>
      <c r="D2350" s="46"/>
      <c r="E2350" s="97" t="e">
        <f>+VLOOKUP(D2350,POA!$A$3:$AU$103,7,FALSE)</f>
        <v>#N/A</v>
      </c>
      <c r="F2350" s="97" t="e">
        <f>+VLOOKUP(D2350,POA!$A$3:$AU$103,9,FALSE)</f>
        <v>#N/A</v>
      </c>
      <c r="G2350" s="97" t="e">
        <f>+VLOOKUP(D2350,POA!$A$3:$AU$103,3,FALSE)</f>
        <v>#N/A</v>
      </c>
      <c r="H2350" s="94" t="e">
        <f>+VLOOKUP(D2350,POA!$A$3:$AU$103,12,FALSE)</f>
        <v>#N/A</v>
      </c>
      <c r="I2350" s="98" t="e">
        <f>+VLOOKUP(D2350,POA!$A$3:$AU$103,15,FALSE)</f>
        <v>#N/A</v>
      </c>
      <c r="J2350" s="94" t="e">
        <f>+VLOOKUP(D2350,POA!$A$3:$AU$103,14,FALSE)</f>
        <v>#N/A</v>
      </c>
      <c r="K2350" s="44"/>
      <c r="L2350" s="100"/>
      <c r="M2350" s="101"/>
      <c r="N2350" s="79"/>
      <c r="O2350" s="102"/>
    </row>
    <row r="2351" spans="1:15" s="20" customFormat="1" ht="15" customHeight="1">
      <c r="A2351" s="46"/>
      <c r="B2351" s="45"/>
      <c r="C2351" s="47"/>
      <c r="D2351" s="46"/>
      <c r="E2351" s="97" t="e">
        <f>+VLOOKUP(D2351,POA!$A$3:$AU$103,7,FALSE)</f>
        <v>#N/A</v>
      </c>
      <c r="F2351" s="97" t="e">
        <f>+VLOOKUP(D2351,POA!$A$3:$AU$103,9,FALSE)</f>
        <v>#N/A</v>
      </c>
      <c r="G2351" s="97" t="e">
        <f>+VLOOKUP(D2351,POA!$A$3:$AU$103,3,FALSE)</f>
        <v>#N/A</v>
      </c>
      <c r="H2351" s="94" t="e">
        <f>+VLOOKUP(D2351,POA!$A$3:$AU$103,12,FALSE)</f>
        <v>#N/A</v>
      </c>
      <c r="I2351" s="98" t="e">
        <f>+VLOOKUP(D2351,POA!$A$3:$AU$103,15,FALSE)</f>
        <v>#N/A</v>
      </c>
      <c r="J2351" s="94" t="e">
        <f>+VLOOKUP(D2351,POA!$A$3:$AU$103,14,FALSE)</f>
        <v>#N/A</v>
      </c>
      <c r="K2351" s="44"/>
      <c r="L2351" s="100"/>
      <c r="M2351" s="101"/>
      <c r="N2351" s="79"/>
      <c r="O2351" s="102"/>
    </row>
    <row r="2352" spans="1:15" s="20" customFormat="1" ht="15" customHeight="1">
      <c r="A2352" s="46"/>
      <c r="B2352" s="45"/>
      <c r="C2352" s="47"/>
      <c r="D2352" s="46"/>
      <c r="E2352" s="97" t="e">
        <f>+VLOOKUP(D2352,POA!$A$3:$AU$103,7,FALSE)</f>
        <v>#N/A</v>
      </c>
      <c r="F2352" s="97" t="e">
        <f>+VLOOKUP(D2352,POA!$A$3:$AU$103,9,FALSE)</f>
        <v>#N/A</v>
      </c>
      <c r="G2352" s="97" t="e">
        <f>+VLOOKUP(D2352,POA!$A$3:$AU$103,3,FALSE)</f>
        <v>#N/A</v>
      </c>
      <c r="H2352" s="94" t="e">
        <f>+VLOOKUP(D2352,POA!$A$3:$AU$103,12,FALSE)</f>
        <v>#N/A</v>
      </c>
      <c r="I2352" s="98" t="e">
        <f>+VLOOKUP(D2352,POA!$A$3:$AU$103,15,FALSE)</f>
        <v>#N/A</v>
      </c>
      <c r="J2352" s="94" t="e">
        <f>+VLOOKUP(D2352,POA!$A$3:$AU$103,14,FALSE)</f>
        <v>#N/A</v>
      </c>
      <c r="K2352" s="44"/>
      <c r="L2352" s="100"/>
      <c r="M2352" s="101"/>
      <c r="N2352" s="79"/>
      <c r="O2352" s="102"/>
    </row>
    <row r="2353" spans="1:15" s="20" customFormat="1" ht="15" customHeight="1">
      <c r="A2353" s="46"/>
      <c r="B2353" s="45"/>
      <c r="C2353" s="47"/>
      <c r="D2353" s="46"/>
      <c r="E2353" s="97" t="e">
        <f>+VLOOKUP(D2353,POA!$A$3:$AU$103,7,FALSE)</f>
        <v>#N/A</v>
      </c>
      <c r="F2353" s="97" t="e">
        <f>+VLOOKUP(D2353,POA!$A$3:$AU$103,9,FALSE)</f>
        <v>#N/A</v>
      </c>
      <c r="G2353" s="97" t="e">
        <f>+VLOOKUP(D2353,POA!$A$3:$AU$103,3,FALSE)</f>
        <v>#N/A</v>
      </c>
      <c r="H2353" s="94" t="e">
        <f>+VLOOKUP(D2353,POA!$A$3:$AU$103,12,FALSE)</f>
        <v>#N/A</v>
      </c>
      <c r="I2353" s="98" t="e">
        <f>+VLOOKUP(D2353,POA!$A$3:$AU$103,15,FALSE)</f>
        <v>#N/A</v>
      </c>
      <c r="J2353" s="94" t="e">
        <f>+VLOOKUP(D2353,POA!$A$3:$AU$103,14,FALSE)</f>
        <v>#N/A</v>
      </c>
      <c r="K2353" s="44"/>
      <c r="L2353" s="100"/>
      <c r="M2353" s="101"/>
      <c r="N2353" s="79"/>
      <c r="O2353" s="102"/>
    </row>
    <row r="2354" spans="1:15" s="20" customFormat="1" ht="15" customHeight="1">
      <c r="A2354" s="46"/>
      <c r="B2354" s="45"/>
      <c r="C2354" s="47"/>
      <c r="D2354" s="46"/>
      <c r="E2354" s="97" t="e">
        <f>+VLOOKUP(D2354,POA!$A$3:$AU$103,7,FALSE)</f>
        <v>#N/A</v>
      </c>
      <c r="F2354" s="97" t="e">
        <f>+VLOOKUP(D2354,POA!$A$3:$AU$103,9,FALSE)</f>
        <v>#N/A</v>
      </c>
      <c r="G2354" s="97" t="e">
        <f>+VLOOKUP(D2354,POA!$A$3:$AU$103,3,FALSE)</f>
        <v>#N/A</v>
      </c>
      <c r="H2354" s="94" t="e">
        <f>+VLOOKUP(D2354,POA!$A$3:$AU$103,12,FALSE)</f>
        <v>#N/A</v>
      </c>
      <c r="I2354" s="98" t="e">
        <f>+VLOOKUP(D2354,POA!$A$3:$AU$103,15,FALSE)</f>
        <v>#N/A</v>
      </c>
      <c r="J2354" s="94" t="e">
        <f>+VLOOKUP(D2354,POA!$A$3:$AU$103,14,FALSE)</f>
        <v>#N/A</v>
      </c>
      <c r="K2354" s="44"/>
      <c r="L2354" s="100"/>
      <c r="M2354" s="101"/>
      <c r="N2354" s="79"/>
      <c r="O2354" s="102"/>
    </row>
    <row r="2355" spans="1:15" s="20" customFormat="1" ht="15" customHeight="1">
      <c r="A2355" s="46"/>
      <c r="B2355" s="45"/>
      <c r="C2355" s="47"/>
      <c r="D2355" s="46"/>
      <c r="E2355" s="97" t="e">
        <f>+VLOOKUP(D2355,POA!$A$3:$AU$103,7,FALSE)</f>
        <v>#N/A</v>
      </c>
      <c r="F2355" s="97" t="e">
        <f>+VLOOKUP(D2355,POA!$A$3:$AU$103,9,FALSE)</f>
        <v>#N/A</v>
      </c>
      <c r="G2355" s="97" t="e">
        <f>+VLOOKUP(D2355,POA!$A$3:$AU$103,3,FALSE)</f>
        <v>#N/A</v>
      </c>
      <c r="H2355" s="94" t="e">
        <f>+VLOOKUP(D2355,POA!$A$3:$AU$103,12,FALSE)</f>
        <v>#N/A</v>
      </c>
      <c r="I2355" s="98" t="e">
        <f>+VLOOKUP(D2355,POA!$A$3:$AU$103,15,FALSE)</f>
        <v>#N/A</v>
      </c>
      <c r="J2355" s="94" t="e">
        <f>+VLOOKUP(D2355,POA!$A$3:$AU$103,14,FALSE)</f>
        <v>#N/A</v>
      </c>
      <c r="K2355" s="44"/>
      <c r="L2355" s="100"/>
      <c r="M2355" s="101"/>
      <c r="N2355" s="79"/>
      <c r="O2355" s="102"/>
    </row>
    <row r="2356" spans="1:15" s="20" customFormat="1" ht="15" customHeight="1">
      <c r="A2356" s="46"/>
      <c r="B2356" s="45"/>
      <c r="C2356" s="47"/>
      <c r="D2356" s="46"/>
      <c r="E2356" s="97" t="e">
        <f>+VLOOKUP(D2356,POA!$A$3:$AU$103,7,FALSE)</f>
        <v>#N/A</v>
      </c>
      <c r="F2356" s="97" t="e">
        <f>+VLOOKUP(D2356,POA!$A$3:$AU$103,9,FALSE)</f>
        <v>#N/A</v>
      </c>
      <c r="G2356" s="97" t="e">
        <f>+VLOOKUP(D2356,POA!$A$3:$AU$103,3,FALSE)</f>
        <v>#N/A</v>
      </c>
      <c r="H2356" s="94" t="e">
        <f>+VLOOKUP(D2356,POA!$A$3:$AU$103,12,FALSE)</f>
        <v>#N/A</v>
      </c>
      <c r="I2356" s="98" t="e">
        <f>+VLOOKUP(D2356,POA!$A$3:$AU$103,15,FALSE)</f>
        <v>#N/A</v>
      </c>
      <c r="J2356" s="94" t="e">
        <f>+VLOOKUP(D2356,POA!$A$3:$AU$103,14,FALSE)</f>
        <v>#N/A</v>
      </c>
      <c r="K2356" s="44"/>
      <c r="L2356" s="100"/>
      <c r="M2356" s="101"/>
      <c r="N2356" s="79"/>
      <c r="O2356" s="102"/>
    </row>
    <row r="2357" spans="1:15" s="20" customFormat="1" ht="15" customHeight="1">
      <c r="A2357" s="46"/>
      <c r="B2357" s="45"/>
      <c r="C2357" s="47"/>
      <c r="D2357" s="46"/>
      <c r="E2357" s="97" t="e">
        <f>+VLOOKUP(D2357,POA!$A$3:$AU$103,7,FALSE)</f>
        <v>#N/A</v>
      </c>
      <c r="F2357" s="97" t="e">
        <f>+VLOOKUP(D2357,POA!$A$3:$AU$103,9,FALSE)</f>
        <v>#N/A</v>
      </c>
      <c r="G2357" s="97" t="e">
        <f>+VLOOKUP(D2357,POA!$A$3:$AU$103,3,FALSE)</f>
        <v>#N/A</v>
      </c>
      <c r="H2357" s="94" t="e">
        <f>+VLOOKUP(D2357,POA!$A$3:$AU$103,12,FALSE)</f>
        <v>#N/A</v>
      </c>
      <c r="I2357" s="98" t="e">
        <f>+VLOOKUP(D2357,POA!$A$3:$AU$103,15,FALSE)</f>
        <v>#N/A</v>
      </c>
      <c r="J2357" s="94" t="e">
        <f>+VLOOKUP(D2357,POA!$A$3:$AU$103,14,FALSE)</f>
        <v>#N/A</v>
      </c>
      <c r="K2357" s="44"/>
      <c r="L2357" s="100"/>
      <c r="M2357" s="101"/>
      <c r="N2357" s="79"/>
      <c r="O2357" s="102"/>
    </row>
    <row r="2358" spans="1:15" s="20" customFormat="1" ht="15" customHeight="1">
      <c r="A2358" s="46"/>
      <c r="B2358" s="45"/>
      <c r="C2358" s="47"/>
      <c r="D2358" s="46"/>
      <c r="E2358" s="97" t="e">
        <f>+VLOOKUP(D2358,POA!$A$3:$AU$103,7,FALSE)</f>
        <v>#N/A</v>
      </c>
      <c r="F2358" s="97" t="e">
        <f>+VLOOKUP(D2358,POA!$A$3:$AU$103,9,FALSE)</f>
        <v>#N/A</v>
      </c>
      <c r="G2358" s="97" t="e">
        <f>+VLOOKUP(D2358,POA!$A$3:$AU$103,3,FALSE)</f>
        <v>#N/A</v>
      </c>
      <c r="H2358" s="94" t="e">
        <f>+VLOOKUP(D2358,POA!$A$3:$AU$103,12,FALSE)</f>
        <v>#N/A</v>
      </c>
      <c r="I2358" s="98" t="e">
        <f>+VLOOKUP(D2358,POA!$A$3:$AU$103,15,FALSE)</f>
        <v>#N/A</v>
      </c>
      <c r="J2358" s="94" t="e">
        <f>+VLOOKUP(D2358,POA!$A$3:$AU$103,14,FALSE)</f>
        <v>#N/A</v>
      </c>
      <c r="K2358" s="44"/>
      <c r="L2358" s="100"/>
      <c r="M2358" s="101"/>
      <c r="N2358" s="79"/>
      <c r="O2358" s="102"/>
    </row>
    <row r="2359" spans="1:15" s="20" customFormat="1" ht="15" customHeight="1">
      <c r="A2359" s="46"/>
      <c r="B2359" s="45"/>
      <c r="C2359" s="47"/>
      <c r="D2359" s="46"/>
      <c r="E2359" s="97" t="e">
        <f>+VLOOKUP(D2359,POA!$A$3:$AU$103,7,FALSE)</f>
        <v>#N/A</v>
      </c>
      <c r="F2359" s="97" t="e">
        <f>+VLOOKUP(D2359,POA!$A$3:$AU$103,9,FALSE)</f>
        <v>#N/A</v>
      </c>
      <c r="G2359" s="97" t="e">
        <f>+VLOOKUP(D2359,POA!$A$3:$AU$103,3,FALSE)</f>
        <v>#N/A</v>
      </c>
      <c r="H2359" s="94" t="e">
        <f>+VLOOKUP(D2359,POA!$A$3:$AU$103,12,FALSE)</f>
        <v>#N/A</v>
      </c>
      <c r="I2359" s="98" t="e">
        <f>+VLOOKUP(D2359,POA!$A$3:$AU$103,15,FALSE)</f>
        <v>#N/A</v>
      </c>
      <c r="J2359" s="94" t="e">
        <f>+VLOOKUP(D2359,POA!$A$3:$AU$103,14,FALSE)</f>
        <v>#N/A</v>
      </c>
      <c r="K2359" s="44"/>
      <c r="L2359" s="100"/>
      <c r="M2359" s="101"/>
      <c r="N2359" s="79"/>
      <c r="O2359" s="102"/>
    </row>
    <row r="2360" spans="1:15" s="20" customFormat="1" ht="15" customHeight="1">
      <c r="A2360" s="46"/>
      <c r="B2360" s="45"/>
      <c r="C2360" s="47"/>
      <c r="D2360" s="46"/>
      <c r="E2360" s="97" t="e">
        <f>+VLOOKUP(D2360,POA!$A$3:$AU$103,7,FALSE)</f>
        <v>#N/A</v>
      </c>
      <c r="F2360" s="97" t="e">
        <f>+VLOOKUP(D2360,POA!$A$3:$AU$103,9,FALSE)</f>
        <v>#N/A</v>
      </c>
      <c r="G2360" s="97" t="e">
        <f>+VLOOKUP(D2360,POA!$A$3:$AU$103,3,FALSE)</f>
        <v>#N/A</v>
      </c>
      <c r="H2360" s="94" t="e">
        <f>+VLOOKUP(D2360,POA!$A$3:$AU$103,12,FALSE)</f>
        <v>#N/A</v>
      </c>
      <c r="I2360" s="98" t="e">
        <f>+VLOOKUP(D2360,POA!$A$3:$AU$103,15,FALSE)</f>
        <v>#N/A</v>
      </c>
      <c r="J2360" s="94" t="e">
        <f>+VLOOKUP(D2360,POA!$A$3:$AU$103,14,FALSE)</f>
        <v>#N/A</v>
      </c>
      <c r="K2360" s="44"/>
      <c r="L2360" s="100"/>
      <c r="M2360" s="101"/>
      <c r="N2360" s="79"/>
      <c r="O2360" s="102"/>
    </row>
    <row r="2361" spans="1:15" s="20" customFormat="1" ht="15" customHeight="1">
      <c r="A2361" s="46"/>
      <c r="B2361" s="45"/>
      <c r="C2361" s="47"/>
      <c r="D2361" s="46"/>
      <c r="E2361" s="97" t="e">
        <f>+VLOOKUP(D2361,POA!$A$3:$AU$103,7,FALSE)</f>
        <v>#N/A</v>
      </c>
      <c r="F2361" s="97" t="e">
        <f>+VLOOKUP(D2361,POA!$A$3:$AU$103,9,FALSE)</f>
        <v>#N/A</v>
      </c>
      <c r="G2361" s="97" t="e">
        <f>+VLOOKUP(D2361,POA!$A$3:$AU$103,3,FALSE)</f>
        <v>#N/A</v>
      </c>
      <c r="H2361" s="94" t="e">
        <f>+VLOOKUP(D2361,POA!$A$3:$AU$103,12,FALSE)</f>
        <v>#N/A</v>
      </c>
      <c r="I2361" s="98" t="e">
        <f>+VLOOKUP(D2361,POA!$A$3:$AU$103,15,FALSE)</f>
        <v>#N/A</v>
      </c>
      <c r="J2361" s="94" t="e">
        <f>+VLOOKUP(D2361,POA!$A$3:$AU$103,14,FALSE)</f>
        <v>#N/A</v>
      </c>
      <c r="K2361" s="44"/>
      <c r="L2361" s="100"/>
      <c r="M2361" s="101"/>
      <c r="N2361" s="79"/>
      <c r="O2361" s="102"/>
    </row>
    <row r="2362" spans="1:15" s="20" customFormat="1" ht="15" customHeight="1">
      <c r="A2362" s="46"/>
      <c r="B2362" s="45"/>
      <c r="C2362" s="47"/>
      <c r="D2362" s="46"/>
      <c r="E2362" s="97" t="e">
        <f>+VLOOKUP(D2362,POA!$A$3:$AU$103,7,FALSE)</f>
        <v>#N/A</v>
      </c>
      <c r="F2362" s="97" t="e">
        <f>+VLOOKUP(D2362,POA!$A$3:$AU$103,9,FALSE)</f>
        <v>#N/A</v>
      </c>
      <c r="G2362" s="97" t="e">
        <f>+VLOOKUP(D2362,POA!$A$3:$AU$103,3,FALSE)</f>
        <v>#N/A</v>
      </c>
      <c r="H2362" s="94" t="e">
        <f>+VLOOKUP(D2362,POA!$A$3:$AU$103,12,FALSE)</f>
        <v>#N/A</v>
      </c>
      <c r="I2362" s="98" t="e">
        <f>+VLOOKUP(D2362,POA!$A$3:$AU$103,15,FALSE)</f>
        <v>#N/A</v>
      </c>
      <c r="J2362" s="94" t="e">
        <f>+VLOOKUP(D2362,POA!$A$3:$AU$103,14,FALSE)</f>
        <v>#N/A</v>
      </c>
      <c r="K2362" s="44"/>
      <c r="L2362" s="100"/>
      <c r="M2362" s="101"/>
      <c r="N2362" s="79"/>
      <c r="O2362" s="102"/>
    </row>
    <row r="2363" spans="1:15" s="20" customFormat="1" ht="15" customHeight="1">
      <c r="A2363" s="46"/>
      <c r="B2363" s="45"/>
      <c r="C2363" s="47"/>
      <c r="D2363" s="46"/>
      <c r="E2363" s="97" t="e">
        <f>+VLOOKUP(D2363,POA!$A$3:$AU$103,7,FALSE)</f>
        <v>#N/A</v>
      </c>
      <c r="F2363" s="97" t="e">
        <f>+VLOOKUP(D2363,POA!$A$3:$AU$103,9,FALSE)</f>
        <v>#N/A</v>
      </c>
      <c r="G2363" s="97" t="e">
        <f>+VLOOKUP(D2363,POA!$A$3:$AU$103,3,FALSE)</f>
        <v>#N/A</v>
      </c>
      <c r="H2363" s="94" t="e">
        <f>+VLOOKUP(D2363,POA!$A$3:$AU$103,12,FALSE)</f>
        <v>#N/A</v>
      </c>
      <c r="I2363" s="98" t="e">
        <f>+VLOOKUP(D2363,POA!$A$3:$AU$103,15,FALSE)</f>
        <v>#N/A</v>
      </c>
      <c r="J2363" s="94" t="e">
        <f>+VLOOKUP(D2363,POA!$A$3:$AU$103,14,FALSE)</f>
        <v>#N/A</v>
      </c>
      <c r="K2363" s="44"/>
      <c r="L2363" s="100"/>
      <c r="M2363" s="101"/>
      <c r="N2363" s="79"/>
      <c r="O2363" s="102"/>
    </row>
    <row r="2364" spans="1:15" s="20" customFormat="1" ht="15" customHeight="1">
      <c r="A2364" s="46"/>
      <c r="B2364" s="45"/>
      <c r="C2364" s="47"/>
      <c r="D2364" s="46"/>
      <c r="E2364" s="97" t="e">
        <f>+VLOOKUP(D2364,POA!$A$3:$AU$103,7,FALSE)</f>
        <v>#N/A</v>
      </c>
      <c r="F2364" s="97" t="e">
        <f>+VLOOKUP(D2364,POA!$A$3:$AU$103,9,FALSE)</f>
        <v>#N/A</v>
      </c>
      <c r="G2364" s="97" t="e">
        <f>+VLOOKUP(D2364,POA!$A$3:$AU$103,3,FALSE)</f>
        <v>#N/A</v>
      </c>
      <c r="H2364" s="94" t="e">
        <f>+VLOOKUP(D2364,POA!$A$3:$AU$103,12,FALSE)</f>
        <v>#N/A</v>
      </c>
      <c r="I2364" s="98" t="e">
        <f>+VLOOKUP(D2364,POA!$A$3:$AU$103,15,FALSE)</f>
        <v>#N/A</v>
      </c>
      <c r="J2364" s="94" t="e">
        <f>+VLOOKUP(D2364,POA!$A$3:$AU$103,14,FALSE)</f>
        <v>#N/A</v>
      </c>
      <c r="K2364" s="44"/>
      <c r="L2364" s="100"/>
      <c r="M2364" s="101"/>
      <c r="N2364" s="79"/>
      <c r="O2364" s="102"/>
    </row>
    <row r="2365" spans="1:15" s="20" customFormat="1" ht="15" customHeight="1">
      <c r="A2365" s="46"/>
      <c r="B2365" s="45"/>
      <c r="C2365" s="47"/>
      <c r="D2365" s="46"/>
      <c r="E2365" s="97" t="e">
        <f>+VLOOKUP(D2365,POA!$A$3:$AU$103,7,FALSE)</f>
        <v>#N/A</v>
      </c>
      <c r="F2365" s="97" t="e">
        <f>+VLOOKUP(D2365,POA!$A$3:$AU$103,9,FALSE)</f>
        <v>#N/A</v>
      </c>
      <c r="G2365" s="97" t="e">
        <f>+VLOOKUP(D2365,POA!$A$3:$AU$103,3,FALSE)</f>
        <v>#N/A</v>
      </c>
      <c r="H2365" s="94" t="e">
        <f>+VLOOKUP(D2365,POA!$A$3:$AU$103,12,FALSE)</f>
        <v>#N/A</v>
      </c>
      <c r="I2365" s="98" t="e">
        <f>+VLOOKUP(D2365,POA!$A$3:$AU$103,15,FALSE)</f>
        <v>#N/A</v>
      </c>
      <c r="J2365" s="94" t="e">
        <f>+VLOOKUP(D2365,POA!$A$3:$AU$103,14,FALSE)</f>
        <v>#N/A</v>
      </c>
      <c r="K2365" s="44"/>
      <c r="L2365" s="100"/>
      <c r="M2365" s="101"/>
      <c r="N2365" s="79"/>
      <c r="O2365" s="102"/>
    </row>
    <row r="2366" spans="1:15" s="20" customFormat="1" ht="15" customHeight="1">
      <c r="A2366" s="46"/>
      <c r="B2366" s="45"/>
      <c r="C2366" s="47"/>
      <c r="D2366" s="46"/>
      <c r="E2366" s="97" t="e">
        <f>+VLOOKUP(D2366,POA!$A$3:$AU$103,7,FALSE)</f>
        <v>#N/A</v>
      </c>
      <c r="F2366" s="97" t="e">
        <f>+VLOOKUP(D2366,POA!$A$3:$AU$103,9,FALSE)</f>
        <v>#N/A</v>
      </c>
      <c r="G2366" s="97" t="e">
        <f>+VLOOKUP(D2366,POA!$A$3:$AU$103,3,FALSE)</f>
        <v>#N/A</v>
      </c>
      <c r="H2366" s="94" t="e">
        <f>+VLOOKUP(D2366,POA!$A$3:$AU$103,12,FALSE)</f>
        <v>#N/A</v>
      </c>
      <c r="I2366" s="98" t="e">
        <f>+VLOOKUP(D2366,POA!$A$3:$AU$103,15,FALSE)</f>
        <v>#N/A</v>
      </c>
      <c r="J2366" s="94" t="e">
        <f>+VLOOKUP(D2366,POA!$A$3:$AU$103,14,FALSE)</f>
        <v>#N/A</v>
      </c>
      <c r="K2366" s="44"/>
      <c r="L2366" s="100"/>
      <c r="M2366" s="101"/>
      <c r="N2366" s="79"/>
      <c r="O2366" s="102"/>
    </row>
    <row r="2367" spans="1:15" s="20" customFormat="1" ht="15" customHeight="1">
      <c r="A2367" s="46"/>
      <c r="B2367" s="45"/>
      <c r="C2367" s="47"/>
      <c r="D2367" s="46"/>
      <c r="E2367" s="97" t="e">
        <f>+VLOOKUP(D2367,POA!$A$3:$AU$103,7,FALSE)</f>
        <v>#N/A</v>
      </c>
      <c r="F2367" s="97" t="e">
        <f>+VLOOKUP(D2367,POA!$A$3:$AU$103,9,FALSE)</f>
        <v>#N/A</v>
      </c>
      <c r="G2367" s="97" t="e">
        <f>+VLOOKUP(D2367,POA!$A$3:$AU$103,3,FALSE)</f>
        <v>#N/A</v>
      </c>
      <c r="H2367" s="94" t="e">
        <f>+VLOOKUP(D2367,POA!$A$3:$AU$103,12,FALSE)</f>
        <v>#N/A</v>
      </c>
      <c r="I2367" s="98" t="e">
        <f>+VLOOKUP(D2367,POA!$A$3:$AU$103,15,FALSE)</f>
        <v>#N/A</v>
      </c>
      <c r="J2367" s="94" t="e">
        <f>+VLOOKUP(D2367,POA!$A$3:$AU$103,14,FALSE)</f>
        <v>#N/A</v>
      </c>
      <c r="K2367" s="44"/>
      <c r="L2367" s="100"/>
      <c r="M2367" s="101"/>
      <c r="N2367" s="79"/>
      <c r="O2367" s="102"/>
    </row>
    <row r="2368" spans="1:15" s="20" customFormat="1" ht="15" customHeight="1">
      <c r="A2368" s="46"/>
      <c r="B2368" s="45"/>
      <c r="C2368" s="47"/>
      <c r="D2368" s="46"/>
      <c r="E2368" s="97" t="e">
        <f>+VLOOKUP(D2368,POA!$A$3:$AU$103,7,FALSE)</f>
        <v>#N/A</v>
      </c>
      <c r="F2368" s="97" t="e">
        <f>+VLOOKUP(D2368,POA!$A$3:$AU$103,9,FALSE)</f>
        <v>#N/A</v>
      </c>
      <c r="G2368" s="97" t="e">
        <f>+VLOOKUP(D2368,POA!$A$3:$AU$103,3,FALSE)</f>
        <v>#N/A</v>
      </c>
      <c r="H2368" s="94" t="e">
        <f>+VLOOKUP(D2368,POA!$A$3:$AU$103,12,FALSE)</f>
        <v>#N/A</v>
      </c>
      <c r="I2368" s="98" t="e">
        <f>+VLOOKUP(D2368,POA!$A$3:$AU$103,15,FALSE)</f>
        <v>#N/A</v>
      </c>
      <c r="J2368" s="94" t="e">
        <f>+VLOOKUP(D2368,POA!$A$3:$AU$103,14,FALSE)</f>
        <v>#N/A</v>
      </c>
      <c r="K2368" s="44"/>
      <c r="L2368" s="100"/>
      <c r="M2368" s="101"/>
      <c r="N2368" s="79"/>
      <c r="O2368" s="102"/>
    </row>
    <row r="2369" spans="1:15" s="20" customFormat="1" ht="15" customHeight="1">
      <c r="A2369" s="46"/>
      <c r="B2369" s="45"/>
      <c r="C2369" s="47"/>
      <c r="D2369" s="46"/>
      <c r="E2369" s="97" t="e">
        <f>+VLOOKUP(D2369,POA!$A$3:$AU$103,7,FALSE)</f>
        <v>#N/A</v>
      </c>
      <c r="F2369" s="97" t="e">
        <f>+VLOOKUP(D2369,POA!$A$3:$AU$103,9,FALSE)</f>
        <v>#N/A</v>
      </c>
      <c r="G2369" s="97" t="e">
        <f>+VLOOKUP(D2369,POA!$A$3:$AU$103,3,FALSE)</f>
        <v>#N/A</v>
      </c>
      <c r="H2369" s="94" t="e">
        <f>+VLOOKUP(D2369,POA!$A$3:$AU$103,12,FALSE)</f>
        <v>#N/A</v>
      </c>
      <c r="I2369" s="98" t="e">
        <f>+VLOOKUP(D2369,POA!$A$3:$AU$103,15,FALSE)</f>
        <v>#N/A</v>
      </c>
      <c r="J2369" s="94" t="e">
        <f>+VLOOKUP(D2369,POA!$A$3:$AU$103,14,FALSE)</f>
        <v>#N/A</v>
      </c>
      <c r="K2369" s="44"/>
      <c r="L2369" s="100"/>
      <c r="M2369" s="101"/>
      <c r="N2369" s="79"/>
      <c r="O2369" s="102"/>
    </row>
    <row r="2370" spans="1:15" s="20" customFormat="1" ht="15" customHeight="1">
      <c r="A2370" s="46"/>
      <c r="B2370" s="45"/>
      <c r="C2370" s="47"/>
      <c r="D2370" s="46"/>
      <c r="E2370" s="97" t="e">
        <f>+VLOOKUP(D2370,POA!$A$3:$AU$103,7,FALSE)</f>
        <v>#N/A</v>
      </c>
      <c r="F2370" s="97" t="e">
        <f>+VLOOKUP(D2370,POA!$A$3:$AU$103,9,FALSE)</f>
        <v>#N/A</v>
      </c>
      <c r="G2370" s="97" t="e">
        <f>+VLOOKUP(D2370,POA!$A$3:$AU$103,3,FALSE)</f>
        <v>#N/A</v>
      </c>
      <c r="H2370" s="94" t="e">
        <f>+VLOOKUP(D2370,POA!$A$3:$AU$103,12,FALSE)</f>
        <v>#N/A</v>
      </c>
      <c r="I2370" s="98" t="e">
        <f>+VLOOKUP(D2370,POA!$A$3:$AU$103,15,FALSE)</f>
        <v>#N/A</v>
      </c>
      <c r="J2370" s="94" t="e">
        <f>+VLOOKUP(D2370,POA!$A$3:$AU$103,14,FALSE)</f>
        <v>#N/A</v>
      </c>
      <c r="K2370" s="44"/>
      <c r="L2370" s="100"/>
      <c r="M2370" s="101"/>
      <c r="N2370" s="79"/>
      <c r="O2370" s="102"/>
    </row>
    <row r="2371" spans="1:15" s="20" customFormat="1" ht="15" customHeight="1">
      <c r="A2371" s="46"/>
      <c r="B2371" s="45"/>
      <c r="C2371" s="47"/>
      <c r="D2371" s="46"/>
      <c r="E2371" s="97" t="e">
        <f>+VLOOKUP(D2371,POA!$A$3:$AU$103,7,FALSE)</f>
        <v>#N/A</v>
      </c>
      <c r="F2371" s="97" t="e">
        <f>+VLOOKUP(D2371,POA!$A$3:$AU$103,9,FALSE)</f>
        <v>#N/A</v>
      </c>
      <c r="G2371" s="97" t="e">
        <f>+VLOOKUP(D2371,POA!$A$3:$AU$103,3,FALSE)</f>
        <v>#N/A</v>
      </c>
      <c r="H2371" s="94" t="e">
        <f>+VLOOKUP(D2371,POA!$A$3:$AU$103,12,FALSE)</f>
        <v>#N/A</v>
      </c>
      <c r="I2371" s="98" t="e">
        <f>+VLOOKUP(D2371,POA!$A$3:$AU$103,15,FALSE)</f>
        <v>#N/A</v>
      </c>
      <c r="J2371" s="94" t="e">
        <f>+VLOOKUP(D2371,POA!$A$3:$AU$103,14,FALSE)</f>
        <v>#N/A</v>
      </c>
      <c r="K2371" s="44"/>
      <c r="L2371" s="100"/>
      <c r="M2371" s="101"/>
      <c r="N2371" s="79"/>
      <c r="O2371" s="102"/>
    </row>
    <row r="2372" spans="1:15" s="20" customFormat="1" ht="15" customHeight="1">
      <c r="A2372" s="46"/>
      <c r="B2372" s="45"/>
      <c r="C2372" s="47"/>
      <c r="D2372" s="46"/>
      <c r="E2372" s="97" t="e">
        <f>+VLOOKUP(D2372,POA!$A$3:$AU$103,7,FALSE)</f>
        <v>#N/A</v>
      </c>
      <c r="F2372" s="97" t="e">
        <f>+VLOOKUP(D2372,POA!$A$3:$AU$103,9,FALSE)</f>
        <v>#N/A</v>
      </c>
      <c r="G2372" s="97" t="e">
        <f>+VLOOKUP(D2372,POA!$A$3:$AU$103,3,FALSE)</f>
        <v>#N/A</v>
      </c>
      <c r="H2372" s="94" t="e">
        <f>+VLOOKUP(D2372,POA!$A$3:$AU$103,12,FALSE)</f>
        <v>#N/A</v>
      </c>
      <c r="I2372" s="98" t="e">
        <f>+VLOOKUP(D2372,POA!$A$3:$AU$103,15,FALSE)</f>
        <v>#N/A</v>
      </c>
      <c r="J2372" s="94" t="e">
        <f>+VLOOKUP(D2372,POA!$A$3:$AU$103,14,FALSE)</f>
        <v>#N/A</v>
      </c>
      <c r="K2372" s="44"/>
      <c r="L2372" s="100"/>
      <c r="M2372" s="101"/>
      <c r="N2372" s="79"/>
      <c r="O2372" s="102"/>
    </row>
    <row r="2373" spans="1:15" s="20" customFormat="1" ht="15" customHeight="1">
      <c r="A2373" s="46"/>
      <c r="B2373" s="45"/>
      <c r="C2373" s="47"/>
      <c r="D2373" s="46"/>
      <c r="E2373" s="97" t="e">
        <f>+VLOOKUP(D2373,POA!$A$3:$AU$103,7,FALSE)</f>
        <v>#N/A</v>
      </c>
      <c r="F2373" s="97" t="e">
        <f>+VLOOKUP(D2373,POA!$A$3:$AU$103,9,FALSE)</f>
        <v>#N/A</v>
      </c>
      <c r="G2373" s="97" t="e">
        <f>+VLOOKUP(D2373,POA!$A$3:$AU$103,3,FALSE)</f>
        <v>#N/A</v>
      </c>
      <c r="H2373" s="94" t="e">
        <f>+VLOOKUP(D2373,POA!$A$3:$AU$103,12,FALSE)</f>
        <v>#N/A</v>
      </c>
      <c r="I2373" s="98" t="e">
        <f>+VLOOKUP(D2373,POA!$A$3:$AU$103,15,FALSE)</f>
        <v>#N/A</v>
      </c>
      <c r="J2373" s="94" t="e">
        <f>+VLOOKUP(D2373,POA!$A$3:$AU$103,14,FALSE)</f>
        <v>#N/A</v>
      </c>
      <c r="K2373" s="44"/>
      <c r="L2373" s="100"/>
      <c r="M2373" s="101"/>
      <c r="N2373" s="79"/>
      <c r="O2373" s="102"/>
    </row>
    <row r="2374" spans="1:15" s="20" customFormat="1" ht="15" customHeight="1">
      <c r="A2374" s="46"/>
      <c r="B2374" s="45"/>
      <c r="C2374" s="47"/>
      <c r="D2374" s="46"/>
      <c r="E2374" s="97" t="e">
        <f>+VLOOKUP(D2374,POA!$A$3:$AU$103,7,FALSE)</f>
        <v>#N/A</v>
      </c>
      <c r="F2374" s="97" t="e">
        <f>+VLOOKUP(D2374,POA!$A$3:$AU$103,9,FALSE)</f>
        <v>#N/A</v>
      </c>
      <c r="G2374" s="97" t="e">
        <f>+VLOOKUP(D2374,POA!$A$3:$AU$103,3,FALSE)</f>
        <v>#N/A</v>
      </c>
      <c r="H2374" s="94" t="e">
        <f>+VLOOKUP(D2374,POA!$A$3:$AU$103,12,FALSE)</f>
        <v>#N/A</v>
      </c>
      <c r="I2374" s="98" t="e">
        <f>+VLOOKUP(D2374,POA!$A$3:$AU$103,15,FALSE)</f>
        <v>#N/A</v>
      </c>
      <c r="J2374" s="94" t="e">
        <f>+VLOOKUP(D2374,POA!$A$3:$AU$103,14,FALSE)</f>
        <v>#N/A</v>
      </c>
      <c r="K2374" s="44"/>
      <c r="L2374" s="100"/>
      <c r="M2374" s="101"/>
      <c r="N2374" s="79"/>
      <c r="O2374" s="102"/>
    </row>
    <row r="2375" spans="1:15" s="20" customFormat="1" ht="15" customHeight="1">
      <c r="A2375" s="46"/>
      <c r="B2375" s="45"/>
      <c r="C2375" s="47"/>
      <c r="D2375" s="46"/>
      <c r="E2375" s="97" t="e">
        <f>+VLOOKUP(D2375,POA!$A$3:$AU$103,7,FALSE)</f>
        <v>#N/A</v>
      </c>
      <c r="F2375" s="97" t="e">
        <f>+VLOOKUP(D2375,POA!$A$3:$AU$103,9,FALSE)</f>
        <v>#N/A</v>
      </c>
      <c r="G2375" s="97" t="e">
        <f>+VLOOKUP(D2375,POA!$A$3:$AU$103,3,FALSE)</f>
        <v>#N/A</v>
      </c>
      <c r="H2375" s="94" t="e">
        <f>+VLOOKUP(D2375,POA!$A$3:$AU$103,12,FALSE)</f>
        <v>#N/A</v>
      </c>
      <c r="I2375" s="98" t="e">
        <f>+VLOOKUP(D2375,POA!$A$3:$AU$103,15,FALSE)</f>
        <v>#N/A</v>
      </c>
      <c r="J2375" s="94" t="e">
        <f>+VLOOKUP(D2375,POA!$A$3:$AU$103,14,FALSE)</f>
        <v>#N/A</v>
      </c>
      <c r="K2375" s="44"/>
      <c r="L2375" s="100"/>
      <c r="M2375" s="101"/>
      <c r="N2375" s="79"/>
      <c r="O2375" s="102"/>
    </row>
    <row r="2376" spans="1:15" s="20" customFormat="1" ht="15" customHeight="1">
      <c r="A2376" s="46"/>
      <c r="B2376" s="45"/>
      <c r="C2376" s="47"/>
      <c r="D2376" s="46"/>
      <c r="E2376" s="97" t="e">
        <f>+VLOOKUP(D2376,POA!$A$3:$AU$103,7,FALSE)</f>
        <v>#N/A</v>
      </c>
      <c r="F2376" s="97" t="e">
        <f>+VLOOKUP(D2376,POA!$A$3:$AU$103,9,FALSE)</f>
        <v>#N/A</v>
      </c>
      <c r="G2376" s="97" t="e">
        <f>+VLOOKUP(D2376,POA!$A$3:$AU$103,3,FALSE)</f>
        <v>#N/A</v>
      </c>
      <c r="H2376" s="94" t="e">
        <f>+VLOOKUP(D2376,POA!$A$3:$AU$103,12,FALSE)</f>
        <v>#N/A</v>
      </c>
      <c r="I2376" s="98" t="e">
        <f>+VLOOKUP(D2376,POA!$A$3:$AU$103,15,FALSE)</f>
        <v>#N/A</v>
      </c>
      <c r="J2376" s="94" t="e">
        <f>+VLOOKUP(D2376,POA!$A$3:$AU$103,14,FALSE)</f>
        <v>#N/A</v>
      </c>
      <c r="K2376" s="44"/>
      <c r="L2376" s="100"/>
      <c r="M2376" s="101"/>
      <c r="N2376" s="79"/>
      <c r="O2376" s="102"/>
    </row>
    <row r="2377" spans="1:15" s="20" customFormat="1" ht="15" customHeight="1">
      <c r="A2377" s="46"/>
      <c r="B2377" s="45"/>
      <c r="C2377" s="47"/>
      <c r="D2377" s="46"/>
      <c r="E2377" s="97" t="e">
        <f>+VLOOKUP(D2377,POA!$A$3:$AU$103,7,FALSE)</f>
        <v>#N/A</v>
      </c>
      <c r="F2377" s="97" t="e">
        <f>+VLOOKUP(D2377,POA!$A$3:$AU$103,9,FALSE)</f>
        <v>#N/A</v>
      </c>
      <c r="G2377" s="97" t="e">
        <f>+VLOOKUP(D2377,POA!$A$3:$AU$103,3,FALSE)</f>
        <v>#N/A</v>
      </c>
      <c r="H2377" s="94" t="e">
        <f>+VLOOKUP(D2377,POA!$A$3:$AU$103,12,FALSE)</f>
        <v>#N/A</v>
      </c>
      <c r="I2377" s="98" t="e">
        <f>+VLOOKUP(D2377,POA!$A$3:$AU$103,15,FALSE)</f>
        <v>#N/A</v>
      </c>
      <c r="J2377" s="94" t="e">
        <f>+VLOOKUP(D2377,POA!$A$3:$AU$103,14,FALSE)</f>
        <v>#N/A</v>
      </c>
      <c r="K2377" s="44"/>
      <c r="L2377" s="100"/>
      <c r="M2377" s="101"/>
      <c r="N2377" s="79"/>
      <c r="O2377" s="102"/>
    </row>
    <row r="2378" spans="1:15" s="20" customFormat="1" ht="15" customHeight="1">
      <c r="A2378" s="46"/>
      <c r="B2378" s="45"/>
      <c r="C2378" s="47"/>
      <c r="D2378" s="46"/>
      <c r="E2378" s="97" t="e">
        <f>+VLOOKUP(D2378,POA!$A$3:$AU$103,7,FALSE)</f>
        <v>#N/A</v>
      </c>
      <c r="F2378" s="97" t="e">
        <f>+VLOOKUP(D2378,POA!$A$3:$AU$103,9,FALSE)</f>
        <v>#N/A</v>
      </c>
      <c r="G2378" s="97" t="e">
        <f>+VLOOKUP(D2378,POA!$A$3:$AU$103,3,FALSE)</f>
        <v>#N/A</v>
      </c>
      <c r="H2378" s="94" t="e">
        <f>+VLOOKUP(D2378,POA!$A$3:$AU$103,12,FALSE)</f>
        <v>#N/A</v>
      </c>
      <c r="I2378" s="98" t="e">
        <f>+VLOOKUP(D2378,POA!$A$3:$AU$103,15,FALSE)</f>
        <v>#N/A</v>
      </c>
      <c r="J2378" s="94" t="e">
        <f>+VLOOKUP(D2378,POA!$A$3:$AU$103,14,FALSE)</f>
        <v>#N/A</v>
      </c>
      <c r="K2378" s="44"/>
      <c r="L2378" s="100"/>
      <c r="M2378" s="101"/>
      <c r="N2378" s="79"/>
      <c r="O2378" s="102"/>
    </row>
    <row r="2379" spans="1:15" s="20" customFormat="1" ht="15" customHeight="1">
      <c r="A2379" s="46"/>
      <c r="B2379" s="45"/>
      <c r="C2379" s="47"/>
      <c r="D2379" s="46"/>
      <c r="E2379" s="97" t="e">
        <f>+VLOOKUP(D2379,POA!$A$3:$AU$103,7,FALSE)</f>
        <v>#N/A</v>
      </c>
      <c r="F2379" s="97" t="e">
        <f>+VLOOKUP(D2379,POA!$A$3:$AU$103,9,FALSE)</f>
        <v>#N/A</v>
      </c>
      <c r="G2379" s="97" t="e">
        <f>+VLOOKUP(D2379,POA!$A$3:$AU$103,3,FALSE)</f>
        <v>#N/A</v>
      </c>
      <c r="H2379" s="94" t="e">
        <f>+VLOOKUP(D2379,POA!$A$3:$AU$103,12,FALSE)</f>
        <v>#N/A</v>
      </c>
      <c r="I2379" s="98" t="e">
        <f>+VLOOKUP(D2379,POA!$A$3:$AU$103,15,FALSE)</f>
        <v>#N/A</v>
      </c>
      <c r="J2379" s="94" t="e">
        <f>+VLOOKUP(D2379,POA!$A$3:$AU$103,14,FALSE)</f>
        <v>#N/A</v>
      </c>
      <c r="K2379" s="44"/>
      <c r="L2379" s="100"/>
      <c r="M2379" s="101"/>
      <c r="N2379" s="79"/>
      <c r="O2379" s="102"/>
    </row>
    <row r="2380" spans="1:15" s="20" customFormat="1" ht="15" customHeight="1">
      <c r="A2380" s="46"/>
      <c r="B2380" s="45"/>
      <c r="C2380" s="47"/>
      <c r="D2380" s="46"/>
      <c r="E2380" s="97" t="e">
        <f>+VLOOKUP(D2380,POA!$A$3:$AU$103,7,FALSE)</f>
        <v>#N/A</v>
      </c>
      <c r="F2380" s="97" t="e">
        <f>+VLOOKUP(D2380,POA!$A$3:$AU$103,9,FALSE)</f>
        <v>#N/A</v>
      </c>
      <c r="G2380" s="97" t="e">
        <f>+VLOOKUP(D2380,POA!$A$3:$AU$103,3,FALSE)</f>
        <v>#N/A</v>
      </c>
      <c r="H2380" s="94" t="e">
        <f>+VLOOKUP(D2380,POA!$A$3:$AU$103,12,FALSE)</f>
        <v>#N/A</v>
      </c>
      <c r="I2380" s="98" t="e">
        <f>+VLOOKUP(D2380,POA!$A$3:$AU$103,15,FALSE)</f>
        <v>#N/A</v>
      </c>
      <c r="J2380" s="94" t="e">
        <f>+VLOOKUP(D2380,POA!$A$3:$AU$103,14,FALSE)</f>
        <v>#N/A</v>
      </c>
      <c r="K2380" s="44"/>
      <c r="L2380" s="100"/>
      <c r="M2380" s="101"/>
      <c r="N2380" s="79"/>
      <c r="O2380" s="102"/>
    </row>
    <row r="2381" spans="1:15" s="20" customFormat="1" ht="15" customHeight="1">
      <c r="A2381" s="46"/>
      <c r="B2381" s="45"/>
      <c r="C2381" s="47"/>
      <c r="D2381" s="46"/>
      <c r="E2381" s="97" t="e">
        <f>+VLOOKUP(D2381,POA!$A$3:$AU$103,7,FALSE)</f>
        <v>#N/A</v>
      </c>
      <c r="F2381" s="97" t="e">
        <f>+VLOOKUP(D2381,POA!$A$3:$AU$103,9,FALSE)</f>
        <v>#N/A</v>
      </c>
      <c r="G2381" s="97" t="e">
        <f>+VLOOKUP(D2381,POA!$A$3:$AU$103,3,FALSE)</f>
        <v>#N/A</v>
      </c>
      <c r="H2381" s="94" t="e">
        <f>+VLOOKUP(D2381,POA!$A$3:$AU$103,12,FALSE)</f>
        <v>#N/A</v>
      </c>
      <c r="I2381" s="98" t="e">
        <f>+VLOOKUP(D2381,POA!$A$3:$AU$103,15,FALSE)</f>
        <v>#N/A</v>
      </c>
      <c r="J2381" s="94" t="e">
        <f>+VLOOKUP(D2381,POA!$A$3:$AU$103,14,FALSE)</f>
        <v>#N/A</v>
      </c>
      <c r="K2381" s="44"/>
      <c r="L2381" s="100"/>
      <c r="M2381" s="101"/>
      <c r="N2381" s="79"/>
      <c r="O2381" s="102"/>
    </row>
    <row r="2382" spans="1:15" s="20" customFormat="1" ht="15" customHeight="1">
      <c r="A2382" s="46"/>
      <c r="B2382" s="45"/>
      <c r="C2382" s="47"/>
      <c r="D2382" s="46"/>
      <c r="E2382" s="97" t="e">
        <f>+VLOOKUP(D2382,POA!$A$3:$AU$103,7,FALSE)</f>
        <v>#N/A</v>
      </c>
      <c r="F2382" s="97" t="e">
        <f>+VLOOKUP(D2382,POA!$A$3:$AU$103,9,FALSE)</f>
        <v>#N/A</v>
      </c>
      <c r="G2382" s="97" t="e">
        <f>+VLOOKUP(D2382,POA!$A$3:$AU$103,3,FALSE)</f>
        <v>#N/A</v>
      </c>
      <c r="H2382" s="94" t="e">
        <f>+VLOOKUP(D2382,POA!$A$3:$AU$103,12,FALSE)</f>
        <v>#N/A</v>
      </c>
      <c r="I2382" s="98" t="e">
        <f>+VLOOKUP(D2382,POA!$A$3:$AU$103,15,FALSE)</f>
        <v>#N/A</v>
      </c>
      <c r="J2382" s="94" t="e">
        <f>+VLOOKUP(D2382,POA!$A$3:$AU$103,14,FALSE)</f>
        <v>#N/A</v>
      </c>
      <c r="K2382" s="44"/>
      <c r="L2382" s="100"/>
      <c r="M2382" s="101"/>
      <c r="N2382" s="79"/>
      <c r="O2382" s="102"/>
    </row>
    <row r="2383" spans="1:15" s="20" customFormat="1" ht="15" customHeight="1">
      <c r="A2383" s="46"/>
      <c r="B2383" s="45"/>
      <c r="C2383" s="47"/>
      <c r="D2383" s="46"/>
      <c r="E2383" s="97" t="e">
        <f>+VLOOKUP(D2383,POA!$A$3:$AU$103,7,FALSE)</f>
        <v>#N/A</v>
      </c>
      <c r="F2383" s="97" t="e">
        <f>+VLOOKUP(D2383,POA!$A$3:$AU$103,9,FALSE)</f>
        <v>#N/A</v>
      </c>
      <c r="G2383" s="97" t="e">
        <f>+VLOOKUP(D2383,POA!$A$3:$AU$103,3,FALSE)</f>
        <v>#N/A</v>
      </c>
      <c r="H2383" s="94" t="e">
        <f>+VLOOKUP(D2383,POA!$A$3:$AU$103,12,FALSE)</f>
        <v>#N/A</v>
      </c>
      <c r="I2383" s="98" t="e">
        <f>+VLOOKUP(D2383,POA!$A$3:$AU$103,15,FALSE)</f>
        <v>#N/A</v>
      </c>
      <c r="J2383" s="94" t="e">
        <f>+VLOOKUP(D2383,POA!$A$3:$AU$103,14,FALSE)</f>
        <v>#N/A</v>
      </c>
      <c r="K2383" s="44"/>
      <c r="L2383" s="100"/>
      <c r="M2383" s="101"/>
      <c r="N2383" s="79"/>
      <c r="O2383" s="102"/>
    </row>
    <row r="2384" spans="1:15" s="20" customFormat="1" ht="15" customHeight="1">
      <c r="A2384" s="46"/>
      <c r="B2384" s="45"/>
      <c r="C2384" s="47"/>
      <c r="D2384" s="46"/>
      <c r="E2384" s="97" t="e">
        <f>+VLOOKUP(D2384,POA!$A$3:$AU$103,7,FALSE)</f>
        <v>#N/A</v>
      </c>
      <c r="F2384" s="97" t="e">
        <f>+VLOOKUP(D2384,POA!$A$3:$AU$103,9,FALSE)</f>
        <v>#N/A</v>
      </c>
      <c r="G2384" s="97" t="e">
        <f>+VLOOKUP(D2384,POA!$A$3:$AU$103,3,FALSE)</f>
        <v>#N/A</v>
      </c>
      <c r="H2384" s="94" t="e">
        <f>+VLOOKUP(D2384,POA!$A$3:$AU$103,12,FALSE)</f>
        <v>#N/A</v>
      </c>
      <c r="I2384" s="98" t="e">
        <f>+VLOOKUP(D2384,POA!$A$3:$AU$103,15,FALSE)</f>
        <v>#N/A</v>
      </c>
      <c r="J2384" s="94" t="e">
        <f>+VLOOKUP(D2384,POA!$A$3:$AU$103,14,FALSE)</f>
        <v>#N/A</v>
      </c>
      <c r="K2384" s="44"/>
      <c r="L2384" s="100"/>
      <c r="M2384" s="101"/>
      <c r="N2384" s="79"/>
      <c r="O2384" s="102"/>
    </row>
    <row r="2385" spans="1:15" s="20" customFormat="1" ht="15" customHeight="1">
      <c r="A2385" s="46"/>
      <c r="B2385" s="45"/>
      <c r="C2385" s="47"/>
      <c r="D2385" s="46"/>
      <c r="E2385" s="97" t="e">
        <f>+VLOOKUP(D2385,POA!$A$3:$AU$103,7,FALSE)</f>
        <v>#N/A</v>
      </c>
      <c r="F2385" s="97" t="e">
        <f>+VLOOKUP(D2385,POA!$A$3:$AU$103,9,FALSE)</f>
        <v>#N/A</v>
      </c>
      <c r="G2385" s="97" t="e">
        <f>+VLOOKUP(D2385,POA!$A$3:$AU$103,3,FALSE)</f>
        <v>#N/A</v>
      </c>
      <c r="H2385" s="94" t="e">
        <f>+VLOOKUP(D2385,POA!$A$3:$AU$103,12,FALSE)</f>
        <v>#N/A</v>
      </c>
      <c r="I2385" s="98" t="e">
        <f>+VLOOKUP(D2385,POA!$A$3:$AU$103,15,FALSE)</f>
        <v>#N/A</v>
      </c>
      <c r="J2385" s="94" t="e">
        <f>+VLOOKUP(D2385,POA!$A$3:$AU$103,14,FALSE)</f>
        <v>#N/A</v>
      </c>
      <c r="K2385" s="44"/>
      <c r="L2385" s="100"/>
      <c r="M2385" s="101"/>
      <c r="N2385" s="79"/>
      <c r="O2385" s="102"/>
    </row>
    <row r="2386" spans="1:15" s="20" customFormat="1" ht="15" customHeight="1">
      <c r="A2386" s="46"/>
      <c r="B2386" s="45"/>
      <c r="C2386" s="47"/>
      <c r="D2386" s="46"/>
      <c r="E2386" s="97" t="e">
        <f>+VLOOKUP(D2386,POA!$A$3:$AU$103,7,FALSE)</f>
        <v>#N/A</v>
      </c>
      <c r="F2386" s="97" t="e">
        <f>+VLOOKUP(D2386,POA!$A$3:$AU$103,9,FALSE)</f>
        <v>#N/A</v>
      </c>
      <c r="G2386" s="97" t="e">
        <f>+VLOOKUP(D2386,POA!$A$3:$AU$103,3,FALSE)</f>
        <v>#N/A</v>
      </c>
      <c r="H2386" s="94" t="e">
        <f>+VLOOKUP(D2386,POA!$A$3:$AU$103,12,FALSE)</f>
        <v>#N/A</v>
      </c>
      <c r="I2386" s="98" t="e">
        <f>+VLOOKUP(D2386,POA!$A$3:$AU$103,15,FALSE)</f>
        <v>#N/A</v>
      </c>
      <c r="J2386" s="94" t="e">
        <f>+VLOOKUP(D2386,POA!$A$3:$AU$103,14,FALSE)</f>
        <v>#N/A</v>
      </c>
      <c r="K2386" s="44"/>
      <c r="L2386" s="100"/>
      <c r="M2386" s="101"/>
      <c r="N2386" s="79"/>
      <c r="O2386" s="102"/>
    </row>
    <row r="2387" spans="1:15" s="20" customFormat="1" ht="15" customHeight="1">
      <c r="A2387" s="46"/>
      <c r="B2387" s="45"/>
      <c r="C2387" s="47"/>
      <c r="D2387" s="46"/>
      <c r="E2387" s="97" t="e">
        <f>+VLOOKUP(D2387,POA!$A$3:$AU$103,7,FALSE)</f>
        <v>#N/A</v>
      </c>
      <c r="F2387" s="97" t="e">
        <f>+VLOOKUP(D2387,POA!$A$3:$AU$103,9,FALSE)</f>
        <v>#N/A</v>
      </c>
      <c r="G2387" s="97" t="e">
        <f>+VLOOKUP(D2387,POA!$A$3:$AU$103,3,FALSE)</f>
        <v>#N/A</v>
      </c>
      <c r="H2387" s="94" t="e">
        <f>+VLOOKUP(D2387,POA!$A$3:$AU$103,12,FALSE)</f>
        <v>#N/A</v>
      </c>
      <c r="I2387" s="98" t="e">
        <f>+VLOOKUP(D2387,POA!$A$3:$AU$103,15,FALSE)</f>
        <v>#N/A</v>
      </c>
      <c r="J2387" s="94" t="e">
        <f>+VLOOKUP(D2387,POA!$A$3:$AU$103,14,FALSE)</f>
        <v>#N/A</v>
      </c>
      <c r="K2387" s="44"/>
      <c r="L2387" s="100"/>
      <c r="M2387" s="101"/>
      <c r="N2387" s="79"/>
      <c r="O2387" s="102"/>
    </row>
    <row r="2388" spans="1:15" s="20" customFormat="1" ht="15" customHeight="1">
      <c r="A2388" s="46"/>
      <c r="B2388" s="45"/>
      <c r="C2388" s="47"/>
      <c r="D2388" s="46"/>
      <c r="E2388" s="97" t="e">
        <f>+VLOOKUP(D2388,POA!$A$3:$AU$103,7,FALSE)</f>
        <v>#N/A</v>
      </c>
      <c r="F2388" s="97" t="e">
        <f>+VLOOKUP(D2388,POA!$A$3:$AU$103,9,FALSE)</f>
        <v>#N/A</v>
      </c>
      <c r="G2388" s="97" t="e">
        <f>+VLOOKUP(D2388,POA!$A$3:$AU$103,3,FALSE)</f>
        <v>#N/A</v>
      </c>
      <c r="H2388" s="94" t="e">
        <f>+VLOOKUP(D2388,POA!$A$3:$AU$103,12,FALSE)</f>
        <v>#N/A</v>
      </c>
      <c r="I2388" s="98" t="e">
        <f>+VLOOKUP(D2388,POA!$A$3:$AU$103,15,FALSE)</f>
        <v>#N/A</v>
      </c>
      <c r="J2388" s="94" t="e">
        <f>+VLOOKUP(D2388,POA!$A$3:$AU$103,14,FALSE)</f>
        <v>#N/A</v>
      </c>
      <c r="K2388" s="44"/>
      <c r="L2388" s="100"/>
      <c r="M2388" s="101"/>
      <c r="N2388" s="79"/>
      <c r="O2388" s="102"/>
    </row>
    <row r="2389" spans="1:15" s="20" customFormat="1" ht="15" customHeight="1">
      <c r="A2389" s="46"/>
      <c r="B2389" s="45"/>
      <c r="C2389" s="47"/>
      <c r="D2389" s="46"/>
      <c r="E2389" s="97" t="e">
        <f>+VLOOKUP(D2389,POA!$A$3:$AU$103,7,FALSE)</f>
        <v>#N/A</v>
      </c>
      <c r="F2389" s="97" t="e">
        <f>+VLOOKUP(D2389,POA!$A$3:$AU$103,9,FALSE)</f>
        <v>#N/A</v>
      </c>
      <c r="G2389" s="97" t="e">
        <f>+VLOOKUP(D2389,POA!$A$3:$AU$103,3,FALSE)</f>
        <v>#N/A</v>
      </c>
      <c r="H2389" s="94" t="e">
        <f>+VLOOKUP(D2389,POA!$A$3:$AU$103,12,FALSE)</f>
        <v>#N/A</v>
      </c>
      <c r="I2389" s="98" t="e">
        <f>+VLOOKUP(D2389,POA!$A$3:$AU$103,15,FALSE)</f>
        <v>#N/A</v>
      </c>
      <c r="J2389" s="94" t="e">
        <f>+VLOOKUP(D2389,POA!$A$3:$AU$103,14,FALSE)</f>
        <v>#N/A</v>
      </c>
      <c r="K2389" s="44"/>
      <c r="L2389" s="100"/>
      <c r="M2389" s="101"/>
      <c r="N2389" s="79"/>
      <c r="O2389" s="102"/>
    </row>
    <row r="2390" spans="1:15" s="20" customFormat="1" ht="15" customHeight="1">
      <c r="A2390" s="46"/>
      <c r="B2390" s="45"/>
      <c r="C2390" s="47"/>
      <c r="D2390" s="46"/>
      <c r="E2390" s="97" t="e">
        <f>+VLOOKUP(D2390,POA!$A$3:$AU$103,7,FALSE)</f>
        <v>#N/A</v>
      </c>
      <c r="F2390" s="97" t="e">
        <f>+VLOOKUP(D2390,POA!$A$3:$AU$103,9,FALSE)</f>
        <v>#N/A</v>
      </c>
      <c r="G2390" s="97" t="e">
        <f>+VLOOKUP(D2390,POA!$A$3:$AU$103,3,FALSE)</f>
        <v>#N/A</v>
      </c>
      <c r="H2390" s="94" t="e">
        <f>+VLOOKUP(D2390,POA!$A$3:$AU$103,12,FALSE)</f>
        <v>#N/A</v>
      </c>
      <c r="I2390" s="98" t="e">
        <f>+VLOOKUP(D2390,POA!$A$3:$AU$103,15,FALSE)</f>
        <v>#N/A</v>
      </c>
      <c r="J2390" s="94" t="e">
        <f>+VLOOKUP(D2390,POA!$A$3:$AU$103,14,FALSE)</f>
        <v>#N/A</v>
      </c>
      <c r="K2390" s="44"/>
      <c r="L2390" s="100"/>
      <c r="M2390" s="101"/>
      <c r="N2390" s="79"/>
      <c r="O2390" s="102"/>
    </row>
    <row r="2391" spans="1:15" s="20" customFormat="1" ht="15" customHeight="1">
      <c r="A2391" s="46"/>
      <c r="B2391" s="45"/>
      <c r="C2391" s="47"/>
      <c r="D2391" s="46"/>
      <c r="E2391" s="97" t="e">
        <f>+VLOOKUP(D2391,POA!$A$3:$AU$103,7,FALSE)</f>
        <v>#N/A</v>
      </c>
      <c r="F2391" s="97" t="e">
        <f>+VLOOKUP(D2391,POA!$A$3:$AU$103,9,FALSE)</f>
        <v>#N/A</v>
      </c>
      <c r="G2391" s="97" t="e">
        <f>+VLOOKUP(D2391,POA!$A$3:$AU$103,3,FALSE)</f>
        <v>#N/A</v>
      </c>
      <c r="H2391" s="94" t="e">
        <f>+VLOOKUP(D2391,POA!$A$3:$AU$103,12,FALSE)</f>
        <v>#N/A</v>
      </c>
      <c r="I2391" s="98" t="e">
        <f>+VLOOKUP(D2391,POA!$A$3:$AU$103,15,FALSE)</f>
        <v>#N/A</v>
      </c>
      <c r="J2391" s="94" t="e">
        <f>+VLOOKUP(D2391,POA!$A$3:$AU$103,14,FALSE)</f>
        <v>#N/A</v>
      </c>
      <c r="K2391" s="44"/>
      <c r="L2391" s="100"/>
      <c r="M2391" s="101"/>
      <c r="N2391" s="79"/>
      <c r="O2391" s="102"/>
    </row>
    <row r="2392" spans="1:15" s="20" customFormat="1" ht="15" customHeight="1">
      <c r="A2392" s="46"/>
      <c r="B2392" s="45"/>
      <c r="C2392" s="47"/>
      <c r="D2392" s="46"/>
      <c r="E2392" s="97" t="e">
        <f>+VLOOKUP(D2392,POA!$A$3:$AU$103,7,FALSE)</f>
        <v>#N/A</v>
      </c>
      <c r="F2392" s="97" t="e">
        <f>+VLOOKUP(D2392,POA!$A$3:$AU$103,9,FALSE)</f>
        <v>#N/A</v>
      </c>
      <c r="G2392" s="97" t="e">
        <f>+VLOOKUP(D2392,POA!$A$3:$AU$103,3,FALSE)</f>
        <v>#N/A</v>
      </c>
      <c r="H2392" s="94" t="e">
        <f>+VLOOKUP(D2392,POA!$A$3:$AU$103,12,FALSE)</f>
        <v>#N/A</v>
      </c>
      <c r="I2392" s="98" t="e">
        <f>+VLOOKUP(D2392,POA!$A$3:$AU$103,15,FALSE)</f>
        <v>#N/A</v>
      </c>
      <c r="J2392" s="94" t="e">
        <f>+VLOOKUP(D2392,POA!$A$3:$AU$103,14,FALSE)</f>
        <v>#N/A</v>
      </c>
      <c r="K2392" s="44"/>
      <c r="L2392" s="100"/>
      <c r="M2392" s="101"/>
      <c r="N2392" s="79"/>
      <c r="O2392" s="102"/>
    </row>
    <row r="2393" spans="1:15" s="20" customFormat="1" ht="15" customHeight="1">
      <c r="A2393" s="46"/>
      <c r="B2393" s="45"/>
      <c r="C2393" s="47"/>
      <c r="D2393" s="46"/>
      <c r="E2393" s="97" t="e">
        <f>+VLOOKUP(D2393,POA!$A$3:$AU$103,7,FALSE)</f>
        <v>#N/A</v>
      </c>
      <c r="F2393" s="97" t="e">
        <f>+VLOOKUP(D2393,POA!$A$3:$AU$103,9,FALSE)</f>
        <v>#N/A</v>
      </c>
      <c r="G2393" s="97" t="e">
        <f>+VLOOKUP(D2393,POA!$A$3:$AU$103,3,FALSE)</f>
        <v>#N/A</v>
      </c>
      <c r="H2393" s="94" t="e">
        <f>+VLOOKUP(D2393,POA!$A$3:$AU$103,12,FALSE)</f>
        <v>#N/A</v>
      </c>
      <c r="I2393" s="98" t="e">
        <f>+VLOOKUP(D2393,POA!$A$3:$AU$103,15,FALSE)</f>
        <v>#N/A</v>
      </c>
      <c r="J2393" s="94" t="e">
        <f>+VLOOKUP(D2393,POA!$A$3:$AU$103,14,FALSE)</f>
        <v>#N/A</v>
      </c>
      <c r="K2393" s="44"/>
      <c r="L2393" s="100"/>
      <c r="M2393" s="101"/>
      <c r="N2393" s="79"/>
      <c r="O2393" s="102"/>
    </row>
    <row r="2394" spans="1:15" s="20" customFormat="1" ht="15" customHeight="1">
      <c r="A2394" s="46"/>
      <c r="B2394" s="45"/>
      <c r="C2394" s="47"/>
      <c r="D2394" s="46"/>
      <c r="E2394" s="97" t="e">
        <f>+VLOOKUP(D2394,POA!$A$3:$AU$103,7,FALSE)</f>
        <v>#N/A</v>
      </c>
      <c r="F2394" s="97" t="e">
        <f>+VLOOKUP(D2394,POA!$A$3:$AU$103,9,FALSE)</f>
        <v>#N/A</v>
      </c>
      <c r="G2394" s="97" t="e">
        <f>+VLOOKUP(D2394,POA!$A$3:$AU$103,3,FALSE)</f>
        <v>#N/A</v>
      </c>
      <c r="H2394" s="94" t="e">
        <f>+VLOOKUP(D2394,POA!$A$3:$AU$103,12,FALSE)</f>
        <v>#N/A</v>
      </c>
      <c r="I2394" s="98" t="e">
        <f>+VLOOKUP(D2394,POA!$A$3:$AU$103,15,FALSE)</f>
        <v>#N/A</v>
      </c>
      <c r="J2394" s="94" t="e">
        <f>+VLOOKUP(D2394,POA!$A$3:$AU$103,14,FALSE)</f>
        <v>#N/A</v>
      </c>
      <c r="K2394" s="44"/>
      <c r="L2394" s="100"/>
      <c r="M2394" s="101"/>
      <c r="N2394" s="79"/>
      <c r="O2394" s="102"/>
    </row>
    <row r="2395" spans="1:15" s="20" customFormat="1" ht="15" customHeight="1">
      <c r="A2395" s="46"/>
      <c r="B2395" s="45"/>
      <c r="C2395" s="47"/>
      <c r="D2395" s="46"/>
      <c r="E2395" s="97" t="e">
        <f>+VLOOKUP(D2395,POA!$A$3:$AU$103,7,FALSE)</f>
        <v>#N/A</v>
      </c>
      <c r="F2395" s="97" t="e">
        <f>+VLOOKUP(D2395,POA!$A$3:$AU$103,9,FALSE)</f>
        <v>#N/A</v>
      </c>
      <c r="G2395" s="97" t="e">
        <f>+VLOOKUP(D2395,POA!$A$3:$AU$103,3,FALSE)</f>
        <v>#N/A</v>
      </c>
      <c r="H2395" s="94" t="e">
        <f>+VLOOKUP(D2395,POA!$A$3:$AU$103,12,FALSE)</f>
        <v>#N/A</v>
      </c>
      <c r="I2395" s="98" t="e">
        <f>+VLOOKUP(D2395,POA!$A$3:$AU$103,15,FALSE)</f>
        <v>#N/A</v>
      </c>
      <c r="J2395" s="94" t="e">
        <f>+VLOOKUP(D2395,POA!$A$3:$AU$103,14,FALSE)</f>
        <v>#N/A</v>
      </c>
      <c r="K2395" s="44"/>
      <c r="L2395" s="100"/>
      <c r="M2395" s="101"/>
      <c r="N2395" s="79"/>
      <c r="O2395" s="102"/>
    </row>
    <row r="2396" spans="1:15" s="20" customFormat="1" ht="15" customHeight="1">
      <c r="A2396" s="46"/>
      <c r="B2396" s="45"/>
      <c r="C2396" s="47"/>
      <c r="D2396" s="46"/>
      <c r="E2396" s="97" t="e">
        <f>+VLOOKUP(D2396,POA!$A$3:$AU$103,7,FALSE)</f>
        <v>#N/A</v>
      </c>
      <c r="F2396" s="97" t="e">
        <f>+VLOOKUP(D2396,POA!$A$3:$AU$103,9,FALSE)</f>
        <v>#N/A</v>
      </c>
      <c r="G2396" s="97" t="e">
        <f>+VLOOKUP(D2396,POA!$A$3:$AU$103,3,FALSE)</f>
        <v>#N/A</v>
      </c>
      <c r="H2396" s="94" t="e">
        <f>+VLOOKUP(D2396,POA!$A$3:$AU$103,12,FALSE)</f>
        <v>#N/A</v>
      </c>
      <c r="I2396" s="98" t="e">
        <f>+VLOOKUP(D2396,POA!$A$3:$AU$103,15,FALSE)</f>
        <v>#N/A</v>
      </c>
      <c r="J2396" s="94" t="e">
        <f>+VLOOKUP(D2396,POA!$A$3:$AU$103,14,FALSE)</f>
        <v>#N/A</v>
      </c>
      <c r="K2396" s="44"/>
      <c r="L2396" s="100"/>
      <c r="M2396" s="101"/>
      <c r="N2396" s="79"/>
      <c r="O2396" s="102"/>
    </row>
    <row r="2397" spans="1:15" s="20" customFormat="1" ht="15" customHeight="1">
      <c r="A2397" s="46"/>
      <c r="B2397" s="45"/>
      <c r="C2397" s="47"/>
      <c r="D2397" s="46"/>
      <c r="E2397" s="97" t="e">
        <f>+VLOOKUP(D2397,POA!$A$3:$AU$103,7,FALSE)</f>
        <v>#N/A</v>
      </c>
      <c r="F2397" s="97" t="e">
        <f>+VLOOKUP(D2397,POA!$A$3:$AU$103,9,FALSE)</f>
        <v>#N/A</v>
      </c>
      <c r="G2397" s="97" t="e">
        <f>+VLOOKUP(D2397,POA!$A$3:$AU$103,3,FALSE)</f>
        <v>#N/A</v>
      </c>
      <c r="H2397" s="94" t="e">
        <f>+VLOOKUP(D2397,POA!$A$3:$AU$103,12,FALSE)</f>
        <v>#N/A</v>
      </c>
      <c r="I2397" s="98" t="e">
        <f>+VLOOKUP(D2397,POA!$A$3:$AU$103,15,FALSE)</f>
        <v>#N/A</v>
      </c>
      <c r="J2397" s="94" t="e">
        <f>+VLOOKUP(D2397,POA!$A$3:$AU$103,14,FALSE)</f>
        <v>#N/A</v>
      </c>
      <c r="K2397" s="44"/>
      <c r="L2397" s="100"/>
      <c r="M2397" s="101"/>
      <c r="N2397" s="79"/>
      <c r="O2397" s="102"/>
    </row>
    <row r="2398" spans="1:15" s="20" customFormat="1" ht="15" customHeight="1">
      <c r="A2398" s="46"/>
      <c r="B2398" s="45"/>
      <c r="C2398" s="47"/>
      <c r="D2398" s="46"/>
      <c r="E2398" s="97" t="e">
        <f>+VLOOKUP(D2398,POA!$A$3:$AU$103,7,FALSE)</f>
        <v>#N/A</v>
      </c>
      <c r="F2398" s="97" t="e">
        <f>+VLOOKUP(D2398,POA!$A$3:$AU$103,9,FALSE)</f>
        <v>#N/A</v>
      </c>
      <c r="G2398" s="97" t="e">
        <f>+VLOOKUP(D2398,POA!$A$3:$AU$103,3,FALSE)</f>
        <v>#N/A</v>
      </c>
      <c r="H2398" s="94" t="e">
        <f>+VLOOKUP(D2398,POA!$A$3:$AU$103,12,FALSE)</f>
        <v>#N/A</v>
      </c>
      <c r="I2398" s="98" t="e">
        <f>+VLOOKUP(D2398,POA!$A$3:$AU$103,15,FALSE)</f>
        <v>#N/A</v>
      </c>
      <c r="J2398" s="94" t="e">
        <f>+VLOOKUP(D2398,POA!$A$3:$AU$103,14,FALSE)</f>
        <v>#N/A</v>
      </c>
      <c r="K2398" s="44"/>
      <c r="L2398" s="100"/>
      <c r="M2398" s="101"/>
      <c r="N2398" s="79"/>
      <c r="O2398" s="102"/>
    </row>
    <row r="2399" spans="1:15" s="20" customFormat="1" ht="15" customHeight="1">
      <c r="A2399" s="46"/>
      <c r="B2399" s="45"/>
      <c r="C2399" s="47"/>
      <c r="D2399" s="46"/>
      <c r="E2399" s="97" t="e">
        <f>+VLOOKUP(D2399,POA!$A$3:$AU$103,7,FALSE)</f>
        <v>#N/A</v>
      </c>
      <c r="F2399" s="97" t="e">
        <f>+VLOOKUP(D2399,POA!$A$3:$AU$103,9,FALSE)</f>
        <v>#N/A</v>
      </c>
      <c r="G2399" s="97" t="e">
        <f>+VLOOKUP(D2399,POA!$A$3:$AU$103,3,FALSE)</f>
        <v>#N/A</v>
      </c>
      <c r="H2399" s="94" t="e">
        <f>+VLOOKUP(D2399,POA!$A$3:$AU$103,12,FALSE)</f>
        <v>#N/A</v>
      </c>
      <c r="I2399" s="98" t="e">
        <f>+VLOOKUP(D2399,POA!$A$3:$AU$103,15,FALSE)</f>
        <v>#N/A</v>
      </c>
      <c r="J2399" s="94" t="e">
        <f>+VLOOKUP(D2399,POA!$A$3:$AU$103,14,FALSE)</f>
        <v>#N/A</v>
      </c>
      <c r="K2399" s="44"/>
      <c r="L2399" s="100"/>
      <c r="M2399" s="101"/>
      <c r="N2399" s="79"/>
      <c r="O2399" s="102"/>
    </row>
    <row r="2400" spans="1:15" s="20" customFormat="1" ht="15" customHeight="1">
      <c r="A2400" s="46"/>
      <c r="B2400" s="45"/>
      <c r="C2400" s="47"/>
      <c r="D2400" s="46"/>
      <c r="E2400" s="97" t="e">
        <f>+VLOOKUP(D2400,POA!$A$3:$AU$103,7,FALSE)</f>
        <v>#N/A</v>
      </c>
      <c r="F2400" s="97" t="e">
        <f>+VLOOKUP(D2400,POA!$A$3:$AU$103,9,FALSE)</f>
        <v>#N/A</v>
      </c>
      <c r="G2400" s="97" t="e">
        <f>+VLOOKUP(D2400,POA!$A$3:$AU$103,3,FALSE)</f>
        <v>#N/A</v>
      </c>
      <c r="H2400" s="94" t="e">
        <f>+VLOOKUP(D2400,POA!$A$3:$AU$103,12,FALSE)</f>
        <v>#N/A</v>
      </c>
      <c r="I2400" s="98" t="e">
        <f>+VLOOKUP(D2400,POA!$A$3:$AU$103,15,FALSE)</f>
        <v>#N/A</v>
      </c>
      <c r="J2400" s="94" t="e">
        <f>+VLOOKUP(D2400,POA!$A$3:$AU$103,14,FALSE)</f>
        <v>#N/A</v>
      </c>
      <c r="K2400" s="44"/>
      <c r="L2400" s="100"/>
      <c r="M2400" s="101"/>
      <c r="N2400" s="79"/>
      <c r="O2400" s="102"/>
    </row>
    <row r="2401" spans="1:15" s="20" customFormat="1" ht="15" customHeight="1">
      <c r="A2401" s="46"/>
      <c r="B2401" s="45"/>
      <c r="C2401" s="47"/>
      <c r="D2401" s="46"/>
      <c r="E2401" s="97" t="e">
        <f>+VLOOKUP(D2401,POA!$A$3:$AU$103,7,FALSE)</f>
        <v>#N/A</v>
      </c>
      <c r="F2401" s="97" t="e">
        <f>+VLOOKUP(D2401,POA!$A$3:$AU$103,9,FALSE)</f>
        <v>#N/A</v>
      </c>
      <c r="G2401" s="97" t="e">
        <f>+VLOOKUP(D2401,POA!$A$3:$AU$103,3,FALSE)</f>
        <v>#N/A</v>
      </c>
      <c r="H2401" s="94" t="e">
        <f>+VLOOKUP(D2401,POA!$A$3:$AU$103,12,FALSE)</f>
        <v>#N/A</v>
      </c>
      <c r="I2401" s="98" t="e">
        <f>+VLOOKUP(D2401,POA!$A$3:$AU$103,15,FALSE)</f>
        <v>#N/A</v>
      </c>
      <c r="J2401" s="94" t="e">
        <f>+VLOOKUP(D2401,POA!$A$3:$AU$103,14,FALSE)</f>
        <v>#N/A</v>
      </c>
      <c r="K2401" s="44"/>
      <c r="L2401" s="100"/>
      <c r="M2401" s="101"/>
      <c r="N2401" s="79"/>
      <c r="O2401" s="102"/>
    </row>
    <row r="2402" spans="1:15" s="20" customFormat="1" ht="15" customHeight="1">
      <c r="A2402" s="46"/>
      <c r="B2402" s="45"/>
      <c r="C2402" s="47"/>
      <c r="D2402" s="46"/>
      <c r="E2402" s="97" t="e">
        <f>+VLOOKUP(D2402,POA!$A$3:$AU$103,7,FALSE)</f>
        <v>#N/A</v>
      </c>
      <c r="F2402" s="97" t="e">
        <f>+VLOOKUP(D2402,POA!$A$3:$AU$103,9,FALSE)</f>
        <v>#N/A</v>
      </c>
      <c r="G2402" s="97" t="e">
        <f>+VLOOKUP(D2402,POA!$A$3:$AU$103,3,FALSE)</f>
        <v>#N/A</v>
      </c>
      <c r="H2402" s="94" t="e">
        <f>+VLOOKUP(D2402,POA!$A$3:$AU$103,12,FALSE)</f>
        <v>#N/A</v>
      </c>
      <c r="I2402" s="98" t="e">
        <f>+VLOOKUP(D2402,POA!$A$3:$AU$103,15,FALSE)</f>
        <v>#N/A</v>
      </c>
      <c r="J2402" s="94" t="e">
        <f>+VLOOKUP(D2402,POA!$A$3:$AU$103,14,FALSE)</f>
        <v>#N/A</v>
      </c>
      <c r="K2402" s="44"/>
      <c r="L2402" s="100"/>
      <c r="M2402" s="101"/>
      <c r="N2402" s="79"/>
      <c r="O2402" s="102"/>
    </row>
    <row r="2403" spans="1:15" s="20" customFormat="1" ht="15" customHeight="1">
      <c r="A2403" s="46"/>
      <c r="B2403" s="45"/>
      <c r="C2403" s="47"/>
      <c r="D2403" s="46"/>
      <c r="E2403" s="97" t="e">
        <f>+VLOOKUP(D2403,POA!$A$3:$AU$103,7,FALSE)</f>
        <v>#N/A</v>
      </c>
      <c r="F2403" s="97" t="e">
        <f>+VLOOKUP(D2403,POA!$A$3:$AU$103,9,FALSE)</f>
        <v>#N/A</v>
      </c>
      <c r="G2403" s="97" t="e">
        <f>+VLOOKUP(D2403,POA!$A$3:$AU$103,3,FALSE)</f>
        <v>#N/A</v>
      </c>
      <c r="H2403" s="94" t="e">
        <f>+VLOOKUP(D2403,POA!$A$3:$AU$103,12,FALSE)</f>
        <v>#N/A</v>
      </c>
      <c r="I2403" s="98" t="e">
        <f>+VLOOKUP(D2403,POA!$A$3:$AU$103,15,FALSE)</f>
        <v>#N/A</v>
      </c>
      <c r="J2403" s="94" t="e">
        <f>+VLOOKUP(D2403,POA!$A$3:$AU$103,14,FALSE)</f>
        <v>#N/A</v>
      </c>
      <c r="K2403" s="44"/>
      <c r="L2403" s="100"/>
      <c r="M2403" s="101"/>
      <c r="N2403" s="79"/>
      <c r="O2403" s="102"/>
    </row>
    <row r="2404" spans="1:15" s="20" customFormat="1" ht="15" customHeight="1">
      <c r="A2404" s="46"/>
      <c r="B2404" s="45"/>
      <c r="C2404" s="47"/>
      <c r="D2404" s="46"/>
      <c r="E2404" s="97" t="e">
        <f>+VLOOKUP(D2404,POA!$A$3:$AU$103,7,FALSE)</f>
        <v>#N/A</v>
      </c>
      <c r="F2404" s="97" t="e">
        <f>+VLOOKUP(D2404,POA!$A$3:$AU$103,9,FALSE)</f>
        <v>#N/A</v>
      </c>
      <c r="G2404" s="97" t="e">
        <f>+VLOOKUP(D2404,POA!$A$3:$AU$103,3,FALSE)</f>
        <v>#N/A</v>
      </c>
      <c r="H2404" s="94" t="e">
        <f>+VLOOKUP(D2404,POA!$A$3:$AU$103,12,FALSE)</f>
        <v>#N/A</v>
      </c>
      <c r="I2404" s="98" t="e">
        <f>+VLOOKUP(D2404,POA!$A$3:$AU$103,15,FALSE)</f>
        <v>#N/A</v>
      </c>
      <c r="J2404" s="94" t="e">
        <f>+VLOOKUP(D2404,POA!$A$3:$AU$103,14,FALSE)</f>
        <v>#N/A</v>
      </c>
      <c r="K2404" s="44"/>
      <c r="L2404" s="100"/>
      <c r="M2404" s="101"/>
      <c r="N2404" s="79"/>
      <c r="O2404" s="102"/>
    </row>
    <row r="2405" spans="1:15" s="20" customFormat="1" ht="15" customHeight="1">
      <c r="A2405" s="46"/>
      <c r="B2405" s="45"/>
      <c r="C2405" s="47"/>
      <c r="D2405" s="46"/>
      <c r="E2405" s="97" t="e">
        <f>+VLOOKUP(D2405,POA!$A$3:$AU$103,7,FALSE)</f>
        <v>#N/A</v>
      </c>
      <c r="F2405" s="97" t="e">
        <f>+VLOOKUP(D2405,POA!$A$3:$AU$103,9,FALSE)</f>
        <v>#N/A</v>
      </c>
      <c r="G2405" s="97" t="e">
        <f>+VLOOKUP(D2405,POA!$A$3:$AU$103,3,FALSE)</f>
        <v>#N/A</v>
      </c>
      <c r="H2405" s="94" t="e">
        <f>+VLOOKUP(D2405,POA!$A$3:$AU$103,12,FALSE)</f>
        <v>#N/A</v>
      </c>
      <c r="I2405" s="98" t="e">
        <f>+VLOOKUP(D2405,POA!$A$3:$AU$103,15,FALSE)</f>
        <v>#N/A</v>
      </c>
      <c r="J2405" s="94" t="e">
        <f>+VLOOKUP(D2405,POA!$A$3:$AU$103,14,FALSE)</f>
        <v>#N/A</v>
      </c>
      <c r="K2405" s="44"/>
      <c r="L2405" s="100"/>
      <c r="M2405" s="101"/>
      <c r="N2405" s="79"/>
      <c r="O2405" s="102"/>
    </row>
    <row r="2406" spans="1:15" s="20" customFormat="1" ht="15" customHeight="1">
      <c r="A2406" s="46"/>
      <c r="B2406" s="45"/>
      <c r="C2406" s="47"/>
      <c r="D2406" s="46"/>
      <c r="E2406" s="97" t="e">
        <f>+VLOOKUP(D2406,POA!$A$3:$AU$103,7,FALSE)</f>
        <v>#N/A</v>
      </c>
      <c r="F2406" s="97" t="e">
        <f>+VLOOKUP(D2406,POA!$A$3:$AU$103,9,FALSE)</f>
        <v>#N/A</v>
      </c>
      <c r="G2406" s="97" t="e">
        <f>+VLOOKUP(D2406,POA!$A$3:$AU$103,3,FALSE)</f>
        <v>#N/A</v>
      </c>
      <c r="H2406" s="94" t="e">
        <f>+VLOOKUP(D2406,POA!$A$3:$AU$103,12,FALSE)</f>
        <v>#N/A</v>
      </c>
      <c r="I2406" s="98" t="e">
        <f>+VLOOKUP(D2406,POA!$A$3:$AU$103,15,FALSE)</f>
        <v>#N/A</v>
      </c>
      <c r="J2406" s="94" t="e">
        <f>+VLOOKUP(D2406,POA!$A$3:$AU$103,14,FALSE)</f>
        <v>#N/A</v>
      </c>
      <c r="K2406" s="44"/>
      <c r="L2406" s="100"/>
      <c r="M2406" s="101"/>
      <c r="N2406" s="79"/>
      <c r="O2406" s="102"/>
    </row>
    <row r="2407" spans="1:15" s="20" customFormat="1" ht="15" customHeight="1">
      <c r="A2407" s="46"/>
      <c r="B2407" s="45"/>
      <c r="C2407" s="47"/>
      <c r="D2407" s="46"/>
      <c r="E2407" s="97" t="e">
        <f>+VLOOKUP(D2407,POA!$A$3:$AU$103,7,FALSE)</f>
        <v>#N/A</v>
      </c>
      <c r="F2407" s="97" t="e">
        <f>+VLOOKUP(D2407,POA!$A$3:$AU$103,9,FALSE)</f>
        <v>#N/A</v>
      </c>
      <c r="G2407" s="97" t="e">
        <f>+VLOOKUP(D2407,POA!$A$3:$AU$103,3,FALSE)</f>
        <v>#N/A</v>
      </c>
      <c r="H2407" s="94" t="e">
        <f>+VLOOKUP(D2407,POA!$A$3:$AU$103,12,FALSE)</f>
        <v>#N/A</v>
      </c>
      <c r="I2407" s="98" t="e">
        <f>+VLOOKUP(D2407,POA!$A$3:$AU$103,15,FALSE)</f>
        <v>#N/A</v>
      </c>
      <c r="J2407" s="94" t="e">
        <f>+VLOOKUP(D2407,POA!$A$3:$AU$103,14,FALSE)</f>
        <v>#N/A</v>
      </c>
      <c r="K2407" s="44"/>
      <c r="L2407" s="100"/>
      <c r="M2407" s="101"/>
      <c r="N2407" s="79"/>
      <c r="O2407" s="102"/>
    </row>
    <row r="2408" spans="1:15" s="20" customFormat="1" ht="15" customHeight="1">
      <c r="A2408" s="46"/>
      <c r="B2408" s="45"/>
      <c r="C2408" s="47"/>
      <c r="D2408" s="46"/>
      <c r="E2408" s="97" t="e">
        <f>+VLOOKUP(D2408,POA!$A$3:$AU$103,7,FALSE)</f>
        <v>#N/A</v>
      </c>
      <c r="F2408" s="97" t="e">
        <f>+VLOOKUP(D2408,POA!$A$3:$AU$103,9,FALSE)</f>
        <v>#N/A</v>
      </c>
      <c r="G2408" s="97" t="e">
        <f>+VLOOKUP(D2408,POA!$A$3:$AU$103,3,FALSE)</f>
        <v>#N/A</v>
      </c>
      <c r="H2408" s="94" t="e">
        <f>+VLOOKUP(D2408,POA!$A$3:$AU$103,12,FALSE)</f>
        <v>#N/A</v>
      </c>
      <c r="I2408" s="98" t="e">
        <f>+VLOOKUP(D2408,POA!$A$3:$AU$103,15,FALSE)</f>
        <v>#N/A</v>
      </c>
      <c r="J2408" s="94" t="e">
        <f>+VLOOKUP(D2408,POA!$A$3:$AU$103,14,FALSE)</f>
        <v>#N/A</v>
      </c>
      <c r="K2408" s="44"/>
      <c r="L2408" s="100"/>
      <c r="M2408" s="101"/>
      <c r="N2408" s="79"/>
      <c r="O2408" s="102"/>
    </row>
    <row r="2409" spans="1:15" s="20" customFormat="1" ht="15" customHeight="1">
      <c r="A2409" s="46"/>
      <c r="B2409" s="45"/>
      <c r="C2409" s="47"/>
      <c r="D2409" s="46"/>
      <c r="E2409" s="97" t="e">
        <f>+VLOOKUP(D2409,POA!$A$3:$AU$103,7,FALSE)</f>
        <v>#N/A</v>
      </c>
      <c r="F2409" s="97" t="e">
        <f>+VLOOKUP(D2409,POA!$A$3:$AU$103,9,FALSE)</f>
        <v>#N/A</v>
      </c>
      <c r="G2409" s="97" t="e">
        <f>+VLOOKUP(D2409,POA!$A$3:$AU$103,3,FALSE)</f>
        <v>#N/A</v>
      </c>
      <c r="H2409" s="94" t="e">
        <f>+VLOOKUP(D2409,POA!$A$3:$AU$103,12,FALSE)</f>
        <v>#N/A</v>
      </c>
      <c r="I2409" s="98" t="e">
        <f>+VLOOKUP(D2409,POA!$A$3:$AU$103,15,FALSE)</f>
        <v>#N/A</v>
      </c>
      <c r="J2409" s="94" t="e">
        <f>+VLOOKUP(D2409,POA!$A$3:$AU$103,14,FALSE)</f>
        <v>#N/A</v>
      </c>
      <c r="K2409" s="44"/>
      <c r="L2409" s="100"/>
      <c r="M2409" s="101"/>
      <c r="N2409" s="79"/>
      <c r="O2409" s="102"/>
    </row>
    <row r="2410" spans="1:15" s="20" customFormat="1" ht="15" customHeight="1">
      <c r="A2410" s="46"/>
      <c r="B2410" s="45"/>
      <c r="C2410" s="47"/>
      <c r="D2410" s="46"/>
      <c r="E2410" s="97" t="e">
        <f>+VLOOKUP(D2410,POA!$A$3:$AU$103,7,FALSE)</f>
        <v>#N/A</v>
      </c>
      <c r="F2410" s="97" t="e">
        <f>+VLOOKUP(D2410,POA!$A$3:$AU$103,9,FALSE)</f>
        <v>#N/A</v>
      </c>
      <c r="G2410" s="97" t="e">
        <f>+VLOOKUP(D2410,POA!$A$3:$AU$103,3,FALSE)</f>
        <v>#N/A</v>
      </c>
      <c r="H2410" s="94" t="e">
        <f>+VLOOKUP(D2410,POA!$A$3:$AU$103,12,FALSE)</f>
        <v>#N/A</v>
      </c>
      <c r="I2410" s="98" t="e">
        <f>+VLOOKUP(D2410,POA!$A$3:$AU$103,15,FALSE)</f>
        <v>#N/A</v>
      </c>
      <c r="J2410" s="94" t="e">
        <f>+VLOOKUP(D2410,POA!$A$3:$AU$103,14,FALSE)</f>
        <v>#N/A</v>
      </c>
      <c r="K2410" s="44"/>
      <c r="L2410" s="100"/>
      <c r="M2410" s="101"/>
      <c r="N2410" s="79"/>
      <c r="O2410" s="102"/>
    </row>
    <row r="2411" spans="1:15" s="20" customFormat="1" ht="15" customHeight="1">
      <c r="A2411" s="46"/>
      <c r="B2411" s="45"/>
      <c r="C2411" s="47"/>
      <c r="D2411" s="46"/>
      <c r="E2411" s="97" t="e">
        <f>+VLOOKUP(D2411,POA!$A$3:$AU$103,7,FALSE)</f>
        <v>#N/A</v>
      </c>
      <c r="F2411" s="97" t="e">
        <f>+VLOOKUP(D2411,POA!$A$3:$AU$103,9,FALSE)</f>
        <v>#N/A</v>
      </c>
      <c r="G2411" s="97" t="e">
        <f>+VLOOKUP(D2411,POA!$A$3:$AU$103,3,FALSE)</f>
        <v>#N/A</v>
      </c>
      <c r="H2411" s="94" t="e">
        <f>+VLOOKUP(D2411,POA!$A$3:$AU$103,12,FALSE)</f>
        <v>#N/A</v>
      </c>
      <c r="I2411" s="98" t="e">
        <f>+VLOOKUP(D2411,POA!$A$3:$AU$103,15,FALSE)</f>
        <v>#N/A</v>
      </c>
      <c r="J2411" s="94" t="e">
        <f>+VLOOKUP(D2411,POA!$A$3:$AU$103,14,FALSE)</f>
        <v>#N/A</v>
      </c>
      <c r="K2411" s="44"/>
      <c r="L2411" s="100"/>
      <c r="M2411" s="101"/>
      <c r="N2411" s="79"/>
      <c r="O2411" s="102"/>
    </row>
    <row r="2412" spans="1:15" s="20" customFormat="1" ht="15" customHeight="1">
      <c r="A2412" s="46"/>
      <c r="B2412" s="45"/>
      <c r="C2412" s="47"/>
      <c r="D2412" s="46"/>
      <c r="E2412" s="97" t="e">
        <f>+VLOOKUP(D2412,POA!$A$3:$AU$103,7,FALSE)</f>
        <v>#N/A</v>
      </c>
      <c r="F2412" s="97" t="e">
        <f>+VLOOKUP(D2412,POA!$A$3:$AU$103,9,FALSE)</f>
        <v>#N/A</v>
      </c>
      <c r="G2412" s="97" t="e">
        <f>+VLOOKUP(D2412,POA!$A$3:$AU$103,3,FALSE)</f>
        <v>#N/A</v>
      </c>
      <c r="H2412" s="94" t="e">
        <f>+VLOOKUP(D2412,POA!$A$3:$AU$103,12,FALSE)</f>
        <v>#N/A</v>
      </c>
      <c r="I2412" s="98" t="e">
        <f>+VLOOKUP(D2412,POA!$A$3:$AU$103,15,FALSE)</f>
        <v>#N/A</v>
      </c>
      <c r="J2412" s="94" t="e">
        <f>+VLOOKUP(D2412,POA!$A$3:$AU$103,14,FALSE)</f>
        <v>#N/A</v>
      </c>
      <c r="K2412" s="44"/>
      <c r="L2412" s="100"/>
      <c r="M2412" s="101"/>
      <c r="N2412" s="79"/>
      <c r="O2412" s="102"/>
    </row>
    <row r="2413" spans="1:15" s="21" customFormat="1" ht="15" customHeight="1">
      <c r="A2413" s="103"/>
      <c r="B2413" s="105"/>
      <c r="C2413" s="107"/>
      <c r="D2413" s="103"/>
      <c r="E2413" s="83" t="e">
        <f>+VLOOKUP(D2413,POA!$A$3:$AU$103,7,FALSE)</f>
        <v>#N/A</v>
      </c>
      <c r="F2413" s="83" t="e">
        <f>+VLOOKUP(D2413,POA!$A$3:$AU$103,9,FALSE)</f>
        <v>#N/A</v>
      </c>
      <c r="G2413" s="97" t="e">
        <f>+VLOOKUP(D2413,POA!$A$3:$AU$103,3,FALSE)</f>
        <v>#N/A</v>
      </c>
      <c r="H2413" s="22" t="e">
        <f>+VLOOKUP(D2413,POA!$A$3:$AU$103,12,FALSE)</f>
        <v>#N/A</v>
      </c>
      <c r="I2413" s="108" t="e">
        <f>+VLOOKUP(D2413,POA!$A$3:$AU$103,15,FALSE)</f>
        <v>#N/A</v>
      </c>
      <c r="J2413" s="22" t="e">
        <f>+VLOOKUP(D2413,POA!$A$3:$AU$103,14,FALSE)</f>
        <v>#N/A</v>
      </c>
      <c r="K2413" s="104"/>
      <c r="L2413" s="100"/>
      <c r="M2413" s="101"/>
      <c r="N2413" s="79"/>
      <c r="O2413" s="106"/>
    </row>
    <row r="2414" spans="1:15" s="21" customFormat="1" ht="15" customHeight="1">
      <c r="A2414" s="103"/>
      <c r="B2414" s="105"/>
      <c r="C2414" s="107"/>
      <c r="D2414" s="103"/>
      <c r="E2414" s="83" t="e">
        <f>+VLOOKUP(D2414,POA!$A$3:$AU$103,7,FALSE)</f>
        <v>#N/A</v>
      </c>
      <c r="F2414" s="83" t="e">
        <f>+VLOOKUP(D2414,POA!$A$3:$AU$103,9,FALSE)</f>
        <v>#N/A</v>
      </c>
      <c r="G2414" s="97" t="e">
        <f>+VLOOKUP(D2414,POA!$A$3:$AU$103,3,FALSE)</f>
        <v>#N/A</v>
      </c>
      <c r="H2414" s="22" t="e">
        <f>+VLOOKUP(D2414,POA!$A$3:$AU$103,12,FALSE)</f>
        <v>#N/A</v>
      </c>
      <c r="I2414" s="108" t="e">
        <f>+VLOOKUP(D2414,POA!$A$3:$AU$103,15,FALSE)</f>
        <v>#N/A</v>
      </c>
      <c r="J2414" s="22" t="e">
        <f>+VLOOKUP(D2414,POA!$A$3:$AU$103,14,FALSE)</f>
        <v>#N/A</v>
      </c>
      <c r="K2414" s="104"/>
      <c r="L2414" s="100"/>
      <c r="M2414" s="101"/>
      <c r="N2414" s="79"/>
      <c r="O2414" s="106"/>
    </row>
    <row r="2415" spans="1:15" s="21" customFormat="1" ht="15" customHeight="1">
      <c r="A2415" s="103"/>
      <c r="B2415" s="105"/>
      <c r="C2415" s="107"/>
      <c r="D2415" s="103"/>
      <c r="E2415" s="83" t="e">
        <f>+VLOOKUP(D2415,POA!$A$3:$AU$103,7,FALSE)</f>
        <v>#N/A</v>
      </c>
      <c r="F2415" s="83" t="e">
        <f>+VLOOKUP(D2415,POA!$A$3:$AU$103,9,FALSE)</f>
        <v>#N/A</v>
      </c>
      <c r="G2415" s="97" t="e">
        <f>+VLOOKUP(D2415,POA!$A$3:$AU$103,3,FALSE)</f>
        <v>#N/A</v>
      </c>
      <c r="H2415" s="22" t="e">
        <f>+VLOOKUP(D2415,POA!$A$3:$AU$103,12,FALSE)</f>
        <v>#N/A</v>
      </c>
      <c r="I2415" s="108" t="e">
        <f>+VLOOKUP(D2415,POA!$A$3:$AU$103,15,FALSE)</f>
        <v>#N/A</v>
      </c>
      <c r="J2415" s="22" t="e">
        <f>+VLOOKUP(D2415,POA!$A$3:$AU$103,14,FALSE)</f>
        <v>#N/A</v>
      </c>
      <c r="K2415" s="104"/>
      <c r="L2415" s="100"/>
      <c r="M2415" s="101"/>
      <c r="N2415" s="79"/>
      <c r="O2415" s="106"/>
    </row>
    <row r="2416" spans="1:15" s="21" customFormat="1" ht="15" customHeight="1">
      <c r="A2416" s="103"/>
      <c r="B2416" s="105"/>
      <c r="C2416" s="107"/>
      <c r="D2416" s="103"/>
      <c r="E2416" s="83" t="e">
        <f>+VLOOKUP(D2416,POA!$A$3:$AU$103,7,FALSE)</f>
        <v>#N/A</v>
      </c>
      <c r="F2416" s="83" t="e">
        <f>+VLOOKUP(D2416,POA!$A$3:$AU$103,9,FALSE)</f>
        <v>#N/A</v>
      </c>
      <c r="G2416" s="97" t="e">
        <f>+VLOOKUP(D2416,POA!$A$3:$AU$103,3,FALSE)</f>
        <v>#N/A</v>
      </c>
      <c r="H2416" s="22" t="e">
        <f>+VLOOKUP(D2416,POA!$A$3:$AU$103,12,FALSE)</f>
        <v>#N/A</v>
      </c>
      <c r="I2416" s="108" t="e">
        <f>+VLOOKUP(D2416,POA!$A$3:$AU$103,15,FALSE)</f>
        <v>#N/A</v>
      </c>
      <c r="J2416" s="22" t="e">
        <f>+VLOOKUP(D2416,POA!$A$3:$AU$103,14,FALSE)</f>
        <v>#N/A</v>
      </c>
      <c r="K2416" s="104"/>
      <c r="L2416" s="100"/>
      <c r="M2416" s="101"/>
      <c r="N2416" s="79"/>
      <c r="O2416" s="106"/>
    </row>
    <row r="2417" spans="1:15" s="21" customFormat="1" ht="15" customHeight="1">
      <c r="A2417" s="103"/>
      <c r="B2417" s="105"/>
      <c r="C2417" s="107"/>
      <c r="D2417" s="103"/>
      <c r="E2417" s="83" t="e">
        <f>+VLOOKUP(D2417,POA!$A$3:$AU$103,7,FALSE)</f>
        <v>#N/A</v>
      </c>
      <c r="F2417" s="83" t="e">
        <f>+VLOOKUP(D2417,POA!$A$3:$AU$103,9,FALSE)</f>
        <v>#N/A</v>
      </c>
      <c r="G2417" s="97" t="e">
        <f>+VLOOKUP(D2417,POA!$A$3:$AU$103,3,FALSE)</f>
        <v>#N/A</v>
      </c>
      <c r="H2417" s="22" t="e">
        <f>+VLOOKUP(D2417,POA!$A$3:$AU$103,12,FALSE)</f>
        <v>#N/A</v>
      </c>
      <c r="I2417" s="108" t="e">
        <f>+VLOOKUP(D2417,POA!$A$3:$AU$103,15,FALSE)</f>
        <v>#N/A</v>
      </c>
      <c r="J2417" s="22" t="e">
        <f>+VLOOKUP(D2417,POA!$A$3:$AU$103,14,FALSE)</f>
        <v>#N/A</v>
      </c>
      <c r="K2417" s="104"/>
      <c r="L2417" s="100"/>
      <c r="M2417" s="101"/>
      <c r="N2417" s="79"/>
      <c r="O2417" s="106"/>
    </row>
    <row r="2418" spans="1:15" s="21" customFormat="1" ht="15" customHeight="1">
      <c r="A2418" s="103"/>
      <c r="B2418" s="105"/>
      <c r="C2418" s="107"/>
      <c r="D2418" s="103"/>
      <c r="E2418" s="83" t="e">
        <f>+VLOOKUP(D2418,POA!$A$3:$AU$103,7,FALSE)</f>
        <v>#N/A</v>
      </c>
      <c r="F2418" s="83" t="e">
        <f>+VLOOKUP(D2418,POA!$A$3:$AU$103,9,FALSE)</f>
        <v>#N/A</v>
      </c>
      <c r="G2418" s="97" t="e">
        <f>+VLOOKUP(D2418,POA!$A$3:$AU$103,3,FALSE)</f>
        <v>#N/A</v>
      </c>
      <c r="H2418" s="22" t="e">
        <f>+VLOOKUP(D2418,POA!$A$3:$AU$103,12,FALSE)</f>
        <v>#N/A</v>
      </c>
      <c r="I2418" s="108" t="e">
        <f>+VLOOKUP(D2418,POA!$A$3:$AU$103,15,FALSE)</f>
        <v>#N/A</v>
      </c>
      <c r="J2418" s="22" t="e">
        <f>+VLOOKUP(D2418,POA!$A$3:$AU$103,14,FALSE)</f>
        <v>#N/A</v>
      </c>
      <c r="K2418" s="104"/>
      <c r="L2418" s="100"/>
      <c r="M2418" s="101"/>
      <c r="N2418" s="79"/>
      <c r="O2418" s="106"/>
    </row>
    <row r="2419" spans="1:15" s="21" customFormat="1" ht="15" customHeight="1">
      <c r="A2419" s="103"/>
      <c r="B2419" s="105"/>
      <c r="C2419" s="107"/>
      <c r="D2419" s="103"/>
      <c r="E2419" s="83" t="e">
        <f>+VLOOKUP(D2419,POA!$A$3:$AU$103,7,FALSE)</f>
        <v>#N/A</v>
      </c>
      <c r="F2419" s="83" t="e">
        <f>+VLOOKUP(D2419,POA!$A$3:$AU$103,9,FALSE)</f>
        <v>#N/A</v>
      </c>
      <c r="G2419" s="97" t="e">
        <f>+VLOOKUP(D2419,POA!$A$3:$AU$103,3,FALSE)</f>
        <v>#N/A</v>
      </c>
      <c r="H2419" s="22" t="e">
        <f>+VLOOKUP(D2419,POA!$A$3:$AU$103,12,FALSE)</f>
        <v>#N/A</v>
      </c>
      <c r="I2419" s="108" t="e">
        <f>+VLOOKUP(D2419,POA!$A$3:$AU$103,15,FALSE)</f>
        <v>#N/A</v>
      </c>
      <c r="J2419" s="22" t="e">
        <f>+VLOOKUP(D2419,POA!$A$3:$AU$103,14,FALSE)</f>
        <v>#N/A</v>
      </c>
      <c r="K2419" s="104"/>
      <c r="L2419" s="100"/>
      <c r="M2419" s="101"/>
      <c r="N2419" s="79"/>
      <c r="O2419" s="106"/>
    </row>
    <row r="2420" spans="1:15" s="21" customFormat="1" ht="15" customHeight="1">
      <c r="A2420" s="103"/>
      <c r="B2420" s="105"/>
      <c r="C2420" s="107"/>
      <c r="D2420" s="103"/>
      <c r="E2420" s="83" t="e">
        <f>+VLOOKUP(D2420,POA!$A$3:$AU$103,7,FALSE)</f>
        <v>#N/A</v>
      </c>
      <c r="F2420" s="83" t="e">
        <f>+VLOOKUP(D2420,POA!$A$3:$AU$103,9,FALSE)</f>
        <v>#N/A</v>
      </c>
      <c r="G2420" s="97" t="e">
        <f>+VLOOKUP(D2420,POA!$A$3:$AU$103,3,FALSE)</f>
        <v>#N/A</v>
      </c>
      <c r="H2420" s="22" t="e">
        <f>+VLOOKUP(D2420,POA!$A$3:$AU$103,12,FALSE)</f>
        <v>#N/A</v>
      </c>
      <c r="I2420" s="108" t="e">
        <f>+VLOOKUP(D2420,POA!$A$3:$AU$103,15,FALSE)</f>
        <v>#N/A</v>
      </c>
      <c r="J2420" s="22" t="e">
        <f>+VLOOKUP(D2420,POA!$A$3:$AU$103,14,FALSE)</f>
        <v>#N/A</v>
      </c>
      <c r="K2420" s="104"/>
      <c r="L2420" s="100"/>
      <c r="M2420" s="101"/>
      <c r="N2420" s="79"/>
      <c r="O2420" s="106"/>
    </row>
    <row r="2421" spans="1:15" s="21" customFormat="1" ht="15" customHeight="1">
      <c r="A2421" s="103"/>
      <c r="B2421" s="105"/>
      <c r="C2421" s="107"/>
      <c r="D2421" s="103"/>
      <c r="E2421" s="83" t="e">
        <f>+VLOOKUP(D2421,POA!$A$3:$AU$103,7,FALSE)</f>
        <v>#N/A</v>
      </c>
      <c r="F2421" s="83" t="e">
        <f>+VLOOKUP(D2421,POA!$A$3:$AU$103,9,FALSE)</f>
        <v>#N/A</v>
      </c>
      <c r="G2421" s="97" t="e">
        <f>+VLOOKUP(D2421,POA!$A$3:$AU$103,3,FALSE)</f>
        <v>#N/A</v>
      </c>
      <c r="H2421" s="22" t="e">
        <f>+VLOOKUP(D2421,POA!$A$3:$AU$103,12,FALSE)</f>
        <v>#N/A</v>
      </c>
      <c r="I2421" s="108" t="e">
        <f>+VLOOKUP(D2421,POA!$A$3:$AU$103,15,FALSE)</f>
        <v>#N/A</v>
      </c>
      <c r="J2421" s="22" t="e">
        <f>+VLOOKUP(D2421,POA!$A$3:$AU$103,14,FALSE)</f>
        <v>#N/A</v>
      </c>
      <c r="K2421" s="104"/>
      <c r="L2421" s="100"/>
      <c r="M2421" s="101"/>
      <c r="N2421" s="79"/>
      <c r="O2421" s="106"/>
    </row>
    <row r="2422" spans="1:15" s="21" customFormat="1" ht="15" customHeight="1">
      <c r="A2422" s="103"/>
      <c r="B2422" s="105"/>
      <c r="C2422" s="107"/>
      <c r="D2422" s="103"/>
      <c r="E2422" s="83" t="e">
        <f>+VLOOKUP(D2422,POA!$A$3:$AU$103,7,FALSE)</f>
        <v>#N/A</v>
      </c>
      <c r="F2422" s="83" t="e">
        <f>+VLOOKUP(D2422,POA!$A$3:$AU$103,9,FALSE)</f>
        <v>#N/A</v>
      </c>
      <c r="G2422" s="97" t="e">
        <f>+VLOOKUP(D2422,POA!$A$3:$AU$103,3,FALSE)</f>
        <v>#N/A</v>
      </c>
      <c r="H2422" s="22" t="e">
        <f>+VLOOKUP(D2422,POA!$A$3:$AU$103,12,FALSE)</f>
        <v>#N/A</v>
      </c>
      <c r="I2422" s="108" t="e">
        <f>+VLOOKUP(D2422,POA!$A$3:$AU$103,15,FALSE)</f>
        <v>#N/A</v>
      </c>
      <c r="J2422" s="22" t="e">
        <f>+VLOOKUP(D2422,POA!$A$3:$AU$103,14,FALSE)</f>
        <v>#N/A</v>
      </c>
      <c r="K2422" s="104"/>
      <c r="L2422" s="100"/>
      <c r="M2422" s="101"/>
      <c r="N2422" s="79"/>
      <c r="O2422" s="106"/>
    </row>
    <row r="2423" spans="1:15" s="21" customFormat="1" ht="15" customHeight="1">
      <c r="A2423" s="103"/>
      <c r="B2423" s="105"/>
      <c r="C2423" s="107"/>
      <c r="D2423" s="103"/>
      <c r="E2423" s="83" t="e">
        <f>+VLOOKUP(D2423,POA!$A$3:$AU$103,7,FALSE)</f>
        <v>#N/A</v>
      </c>
      <c r="F2423" s="83" t="e">
        <f>+VLOOKUP(D2423,POA!$A$3:$AU$103,9,FALSE)</f>
        <v>#N/A</v>
      </c>
      <c r="G2423" s="97" t="e">
        <f>+VLOOKUP(D2423,POA!$A$3:$AU$103,3,FALSE)</f>
        <v>#N/A</v>
      </c>
      <c r="H2423" s="22" t="e">
        <f>+VLOOKUP(D2423,POA!$A$3:$AU$103,12,FALSE)</f>
        <v>#N/A</v>
      </c>
      <c r="I2423" s="108" t="e">
        <f>+VLOOKUP(D2423,POA!$A$3:$AU$103,15,FALSE)</f>
        <v>#N/A</v>
      </c>
      <c r="J2423" s="22" t="e">
        <f>+VLOOKUP(D2423,POA!$A$3:$AU$103,14,FALSE)</f>
        <v>#N/A</v>
      </c>
      <c r="K2423" s="104"/>
      <c r="L2423" s="100"/>
      <c r="M2423" s="101"/>
      <c r="N2423" s="79"/>
      <c r="O2423" s="106"/>
    </row>
    <row r="2424" spans="1:15" s="21" customFormat="1" ht="15" customHeight="1">
      <c r="A2424" s="103"/>
      <c r="B2424" s="105"/>
      <c r="C2424" s="107"/>
      <c r="D2424" s="103"/>
      <c r="E2424" s="83" t="e">
        <f>+VLOOKUP(D2424,POA!$A$3:$AU$103,7,FALSE)</f>
        <v>#N/A</v>
      </c>
      <c r="F2424" s="83" t="e">
        <f>+VLOOKUP(D2424,POA!$A$3:$AU$103,9,FALSE)</f>
        <v>#N/A</v>
      </c>
      <c r="G2424" s="97" t="e">
        <f>+VLOOKUP(D2424,POA!$A$3:$AU$103,3,FALSE)</f>
        <v>#N/A</v>
      </c>
      <c r="H2424" s="22" t="e">
        <f>+VLOOKUP(D2424,POA!$A$3:$AU$103,12,FALSE)</f>
        <v>#N/A</v>
      </c>
      <c r="I2424" s="108" t="e">
        <f>+VLOOKUP(D2424,POA!$A$3:$AU$103,15,FALSE)</f>
        <v>#N/A</v>
      </c>
      <c r="J2424" s="22" t="e">
        <f>+VLOOKUP(D2424,POA!$A$3:$AU$103,14,FALSE)</f>
        <v>#N/A</v>
      </c>
      <c r="K2424" s="104"/>
      <c r="L2424" s="100"/>
      <c r="M2424" s="101"/>
      <c r="N2424" s="79"/>
      <c r="O2424" s="106"/>
    </row>
    <row r="2425" spans="1:15" s="21" customFormat="1" ht="15" customHeight="1">
      <c r="A2425" s="103"/>
      <c r="B2425" s="105"/>
      <c r="C2425" s="107"/>
      <c r="D2425" s="103"/>
      <c r="E2425" s="83" t="e">
        <f>+VLOOKUP(D2425,POA!$A$3:$AU$103,7,FALSE)</f>
        <v>#N/A</v>
      </c>
      <c r="F2425" s="83" t="e">
        <f>+VLOOKUP(D2425,POA!$A$3:$AU$103,9,FALSE)</f>
        <v>#N/A</v>
      </c>
      <c r="G2425" s="97" t="e">
        <f>+VLOOKUP(D2425,POA!$A$3:$AU$103,3,FALSE)</f>
        <v>#N/A</v>
      </c>
      <c r="H2425" s="22" t="e">
        <f>+VLOOKUP(D2425,POA!$A$3:$AU$103,12,FALSE)</f>
        <v>#N/A</v>
      </c>
      <c r="I2425" s="108" t="e">
        <f>+VLOOKUP(D2425,POA!$A$3:$AU$103,15,FALSE)</f>
        <v>#N/A</v>
      </c>
      <c r="J2425" s="22" t="e">
        <f>+VLOOKUP(D2425,POA!$A$3:$AU$103,14,FALSE)</f>
        <v>#N/A</v>
      </c>
      <c r="K2425" s="104"/>
      <c r="L2425" s="100"/>
      <c r="M2425" s="101"/>
      <c r="N2425" s="79"/>
      <c r="O2425" s="106"/>
    </row>
    <row r="2426" spans="1:15" s="21" customFormat="1" ht="15" customHeight="1">
      <c r="A2426" s="103"/>
      <c r="B2426" s="105"/>
      <c r="C2426" s="107"/>
      <c r="D2426" s="103"/>
      <c r="E2426" s="83" t="e">
        <f>+VLOOKUP(D2426,POA!$A$3:$AU$103,7,FALSE)</f>
        <v>#N/A</v>
      </c>
      <c r="F2426" s="83" t="e">
        <f>+VLOOKUP(D2426,POA!$A$3:$AU$103,9,FALSE)</f>
        <v>#N/A</v>
      </c>
      <c r="G2426" s="97" t="e">
        <f>+VLOOKUP(D2426,POA!$A$3:$AU$103,3,FALSE)</f>
        <v>#N/A</v>
      </c>
      <c r="H2426" s="22" t="e">
        <f>+VLOOKUP(D2426,POA!$A$3:$AU$103,12,FALSE)</f>
        <v>#N/A</v>
      </c>
      <c r="I2426" s="108" t="e">
        <f>+VLOOKUP(D2426,POA!$A$3:$AU$103,15,FALSE)</f>
        <v>#N/A</v>
      </c>
      <c r="J2426" s="22" t="e">
        <f>+VLOOKUP(D2426,POA!$A$3:$AU$103,14,FALSE)</f>
        <v>#N/A</v>
      </c>
      <c r="K2426" s="104"/>
      <c r="L2426" s="100"/>
      <c r="M2426" s="101"/>
      <c r="N2426" s="79"/>
      <c r="O2426" s="106"/>
    </row>
    <row r="2427" spans="1:15" s="21" customFormat="1" ht="15" customHeight="1">
      <c r="A2427" s="103"/>
      <c r="B2427" s="105"/>
      <c r="C2427" s="107"/>
      <c r="D2427" s="103"/>
      <c r="E2427" s="83" t="e">
        <f>+VLOOKUP(D2427,POA!$A$3:$AU$103,7,FALSE)</f>
        <v>#N/A</v>
      </c>
      <c r="F2427" s="83" t="e">
        <f>+VLOOKUP(D2427,POA!$A$3:$AU$103,9,FALSE)</f>
        <v>#N/A</v>
      </c>
      <c r="G2427" s="97" t="e">
        <f>+VLOOKUP(D2427,POA!$A$3:$AU$103,3,FALSE)</f>
        <v>#N/A</v>
      </c>
      <c r="H2427" s="22" t="e">
        <f>+VLOOKUP(D2427,POA!$A$3:$AU$103,12,FALSE)</f>
        <v>#N/A</v>
      </c>
      <c r="I2427" s="108" t="e">
        <f>+VLOOKUP(D2427,POA!$A$3:$AU$103,15,FALSE)</f>
        <v>#N/A</v>
      </c>
      <c r="J2427" s="22" t="e">
        <f>+VLOOKUP(D2427,POA!$A$3:$AU$103,14,FALSE)</f>
        <v>#N/A</v>
      </c>
      <c r="K2427" s="104"/>
      <c r="L2427" s="100"/>
      <c r="M2427" s="101"/>
      <c r="N2427" s="79"/>
      <c r="O2427" s="106"/>
    </row>
    <row r="2428" spans="1:15" s="21" customFormat="1" ht="15" customHeight="1">
      <c r="A2428" s="103"/>
      <c r="B2428" s="105"/>
      <c r="C2428" s="107"/>
      <c r="D2428" s="103"/>
      <c r="E2428" s="83" t="e">
        <f>+VLOOKUP(D2428,POA!$A$3:$AU$103,7,FALSE)</f>
        <v>#N/A</v>
      </c>
      <c r="F2428" s="83" t="e">
        <f>+VLOOKUP(D2428,POA!$A$3:$AU$103,9,FALSE)</f>
        <v>#N/A</v>
      </c>
      <c r="G2428" s="97" t="e">
        <f>+VLOOKUP(D2428,POA!$A$3:$AU$103,3,FALSE)</f>
        <v>#N/A</v>
      </c>
      <c r="H2428" s="22" t="e">
        <f>+VLOOKUP(D2428,POA!$A$3:$AU$103,12,FALSE)</f>
        <v>#N/A</v>
      </c>
      <c r="I2428" s="108" t="e">
        <f>+VLOOKUP(D2428,POA!$A$3:$AU$103,15,FALSE)</f>
        <v>#N/A</v>
      </c>
      <c r="J2428" s="22" t="e">
        <f>+VLOOKUP(D2428,POA!$A$3:$AU$103,14,FALSE)</f>
        <v>#N/A</v>
      </c>
      <c r="K2428" s="104"/>
      <c r="L2428" s="100"/>
      <c r="M2428" s="101"/>
      <c r="N2428" s="79"/>
      <c r="O2428" s="106"/>
    </row>
    <row r="2429" spans="1:15" s="21" customFormat="1" ht="15" customHeight="1">
      <c r="A2429" s="103"/>
      <c r="B2429" s="105"/>
      <c r="C2429" s="107"/>
      <c r="D2429" s="103"/>
      <c r="E2429" s="83" t="e">
        <f>+VLOOKUP(D2429,POA!$A$3:$AU$103,7,FALSE)</f>
        <v>#N/A</v>
      </c>
      <c r="F2429" s="83" t="e">
        <f>+VLOOKUP(D2429,POA!$A$3:$AU$103,9,FALSE)</f>
        <v>#N/A</v>
      </c>
      <c r="G2429" s="97" t="e">
        <f>+VLOOKUP(D2429,POA!$A$3:$AU$103,3,FALSE)</f>
        <v>#N/A</v>
      </c>
      <c r="H2429" s="22" t="e">
        <f>+VLOOKUP(D2429,POA!$A$3:$AU$103,12,FALSE)</f>
        <v>#N/A</v>
      </c>
      <c r="I2429" s="108" t="e">
        <f>+VLOOKUP(D2429,POA!$A$3:$AU$103,15,FALSE)</f>
        <v>#N/A</v>
      </c>
      <c r="J2429" s="22" t="e">
        <f>+VLOOKUP(D2429,POA!$A$3:$AU$103,14,FALSE)</f>
        <v>#N/A</v>
      </c>
      <c r="K2429" s="104"/>
      <c r="L2429" s="100"/>
      <c r="M2429" s="101"/>
      <c r="N2429" s="79"/>
      <c r="O2429" s="106"/>
    </row>
    <row r="2430" spans="1:15" s="21" customFormat="1" ht="15" customHeight="1">
      <c r="A2430" s="103"/>
      <c r="B2430" s="105"/>
      <c r="C2430" s="107"/>
      <c r="D2430" s="103"/>
      <c r="E2430" s="83" t="e">
        <f>+VLOOKUP(D2430,POA!$A$3:$AU$103,7,FALSE)</f>
        <v>#N/A</v>
      </c>
      <c r="F2430" s="83" t="e">
        <f>+VLOOKUP(D2430,POA!$A$3:$AU$103,9,FALSE)</f>
        <v>#N/A</v>
      </c>
      <c r="G2430" s="97" t="e">
        <f>+VLOOKUP(D2430,POA!$A$3:$AU$103,3,FALSE)</f>
        <v>#N/A</v>
      </c>
      <c r="H2430" s="22" t="e">
        <f>+VLOOKUP(D2430,POA!$A$3:$AU$103,12,FALSE)</f>
        <v>#N/A</v>
      </c>
      <c r="I2430" s="108" t="e">
        <f>+VLOOKUP(D2430,POA!$A$3:$AU$103,15,FALSE)</f>
        <v>#N/A</v>
      </c>
      <c r="J2430" s="22" t="e">
        <f>+VLOOKUP(D2430,POA!$A$3:$AU$103,14,FALSE)</f>
        <v>#N/A</v>
      </c>
      <c r="K2430" s="104"/>
      <c r="L2430" s="100"/>
      <c r="M2430" s="101"/>
      <c r="N2430" s="79"/>
      <c r="O2430" s="106"/>
    </row>
    <row r="2431" spans="1:15" s="21" customFormat="1" ht="15" customHeight="1">
      <c r="A2431" s="103"/>
      <c r="B2431" s="105"/>
      <c r="C2431" s="107"/>
      <c r="D2431" s="103"/>
      <c r="E2431" s="83" t="e">
        <f>+VLOOKUP(D2431,POA!$A$3:$AU$103,7,FALSE)</f>
        <v>#N/A</v>
      </c>
      <c r="F2431" s="83" t="e">
        <f>+VLOOKUP(D2431,POA!$A$3:$AU$103,9,FALSE)</f>
        <v>#N/A</v>
      </c>
      <c r="G2431" s="97" t="e">
        <f>+VLOOKUP(D2431,POA!$A$3:$AU$103,3,FALSE)</f>
        <v>#N/A</v>
      </c>
      <c r="H2431" s="22" t="e">
        <f>+VLOOKUP(D2431,POA!$A$3:$AU$103,12,FALSE)</f>
        <v>#N/A</v>
      </c>
      <c r="I2431" s="108" t="e">
        <f>+VLOOKUP(D2431,POA!$A$3:$AU$103,15,FALSE)</f>
        <v>#N/A</v>
      </c>
      <c r="J2431" s="22" t="e">
        <f>+VLOOKUP(D2431,POA!$A$3:$AU$103,14,FALSE)</f>
        <v>#N/A</v>
      </c>
      <c r="K2431" s="104"/>
      <c r="L2431" s="100"/>
      <c r="M2431" s="101"/>
      <c r="N2431" s="79"/>
      <c r="O2431" s="106"/>
    </row>
    <row r="2432" spans="1:15" s="21" customFormat="1" ht="15" customHeight="1">
      <c r="A2432" s="103"/>
      <c r="B2432" s="105"/>
      <c r="C2432" s="107"/>
      <c r="D2432" s="103"/>
      <c r="E2432" s="83" t="e">
        <f>+VLOOKUP(D2432,POA!$A$3:$AU$103,7,FALSE)</f>
        <v>#N/A</v>
      </c>
      <c r="F2432" s="83" t="e">
        <f>+VLOOKUP(D2432,POA!$A$3:$AU$103,9,FALSE)</f>
        <v>#N/A</v>
      </c>
      <c r="G2432" s="97" t="e">
        <f>+VLOOKUP(D2432,POA!$A$3:$AU$103,3,FALSE)</f>
        <v>#N/A</v>
      </c>
      <c r="H2432" s="22" t="e">
        <f>+VLOOKUP(D2432,POA!$A$3:$AU$103,12,FALSE)</f>
        <v>#N/A</v>
      </c>
      <c r="I2432" s="108" t="e">
        <f>+VLOOKUP(D2432,POA!$A$3:$AU$103,15,FALSE)</f>
        <v>#N/A</v>
      </c>
      <c r="J2432" s="22" t="e">
        <f>+VLOOKUP(D2432,POA!$A$3:$AU$103,14,FALSE)</f>
        <v>#N/A</v>
      </c>
      <c r="K2432" s="104"/>
      <c r="L2432" s="100"/>
      <c r="M2432" s="101"/>
      <c r="N2432" s="79"/>
      <c r="O2432" s="106"/>
    </row>
    <row r="2433" spans="1:15" s="21" customFormat="1" ht="15" customHeight="1">
      <c r="A2433" s="103"/>
      <c r="B2433" s="105"/>
      <c r="C2433" s="107"/>
      <c r="D2433" s="103"/>
      <c r="E2433" s="83" t="e">
        <f>+VLOOKUP(D2433,POA!$A$3:$AU$103,7,FALSE)</f>
        <v>#N/A</v>
      </c>
      <c r="F2433" s="83" t="e">
        <f>+VLOOKUP(D2433,POA!$A$3:$AU$103,9,FALSE)</f>
        <v>#N/A</v>
      </c>
      <c r="G2433" s="97" t="e">
        <f>+VLOOKUP(D2433,POA!$A$3:$AU$103,3,FALSE)</f>
        <v>#N/A</v>
      </c>
      <c r="H2433" s="22" t="e">
        <f>+VLOOKUP(D2433,POA!$A$3:$AU$103,12,FALSE)</f>
        <v>#N/A</v>
      </c>
      <c r="I2433" s="108" t="e">
        <f>+VLOOKUP(D2433,POA!$A$3:$AU$103,15,FALSE)</f>
        <v>#N/A</v>
      </c>
      <c r="J2433" s="22" t="e">
        <f>+VLOOKUP(D2433,POA!$A$3:$AU$103,14,FALSE)</f>
        <v>#N/A</v>
      </c>
      <c r="K2433" s="104"/>
      <c r="L2433" s="100"/>
      <c r="M2433" s="101"/>
      <c r="N2433" s="79"/>
      <c r="O2433" s="106"/>
    </row>
    <row r="2434" spans="1:15" s="21" customFormat="1" ht="15" customHeight="1">
      <c r="A2434" s="103"/>
      <c r="B2434" s="105"/>
      <c r="C2434" s="107"/>
      <c r="D2434" s="103"/>
      <c r="E2434" s="83" t="e">
        <f>+VLOOKUP(D2434,POA!$A$3:$AU$103,7,FALSE)</f>
        <v>#N/A</v>
      </c>
      <c r="F2434" s="83" t="e">
        <f>+VLOOKUP(D2434,POA!$A$3:$AU$103,9,FALSE)</f>
        <v>#N/A</v>
      </c>
      <c r="G2434" s="97" t="e">
        <f>+VLOOKUP(D2434,POA!$A$3:$AU$103,3,FALSE)</f>
        <v>#N/A</v>
      </c>
      <c r="H2434" s="22" t="e">
        <f>+VLOOKUP(D2434,POA!$A$3:$AU$103,12,FALSE)</f>
        <v>#N/A</v>
      </c>
      <c r="I2434" s="108" t="e">
        <f>+VLOOKUP(D2434,POA!$A$3:$AU$103,15,FALSE)</f>
        <v>#N/A</v>
      </c>
      <c r="J2434" s="22" t="e">
        <f>+VLOOKUP(D2434,POA!$A$3:$AU$103,14,FALSE)</f>
        <v>#N/A</v>
      </c>
      <c r="K2434" s="104"/>
      <c r="L2434" s="100"/>
      <c r="M2434" s="101"/>
      <c r="N2434" s="79"/>
      <c r="O2434" s="106"/>
    </row>
    <row r="2435" spans="1:15" s="21" customFormat="1" ht="15" customHeight="1">
      <c r="A2435" s="103"/>
      <c r="B2435" s="105"/>
      <c r="C2435" s="107"/>
      <c r="D2435" s="103"/>
      <c r="E2435" s="83" t="e">
        <f>+VLOOKUP(D2435,POA!$A$3:$AU$103,7,FALSE)</f>
        <v>#N/A</v>
      </c>
      <c r="F2435" s="83" t="e">
        <f>+VLOOKUP(D2435,POA!$A$3:$AU$103,9,FALSE)</f>
        <v>#N/A</v>
      </c>
      <c r="G2435" s="97" t="e">
        <f>+VLOOKUP(D2435,POA!$A$3:$AU$103,3,FALSE)</f>
        <v>#N/A</v>
      </c>
      <c r="H2435" s="22" t="e">
        <f>+VLOOKUP(D2435,POA!$A$3:$AU$103,12,FALSE)</f>
        <v>#N/A</v>
      </c>
      <c r="I2435" s="108" t="e">
        <f>+VLOOKUP(D2435,POA!$A$3:$AU$103,15,FALSE)</f>
        <v>#N/A</v>
      </c>
      <c r="J2435" s="22" t="e">
        <f>+VLOOKUP(D2435,POA!$A$3:$AU$103,14,FALSE)</f>
        <v>#N/A</v>
      </c>
      <c r="K2435" s="104"/>
      <c r="L2435" s="100"/>
      <c r="M2435" s="101"/>
      <c r="N2435" s="79"/>
      <c r="O2435" s="106"/>
    </row>
    <row r="2436" spans="1:15" s="21" customFormat="1" ht="15" customHeight="1">
      <c r="A2436" s="103"/>
      <c r="B2436" s="105"/>
      <c r="C2436" s="107"/>
      <c r="D2436" s="103"/>
      <c r="E2436" s="83" t="e">
        <f>+VLOOKUP(D2436,POA!$A$3:$AU$103,7,FALSE)</f>
        <v>#N/A</v>
      </c>
      <c r="F2436" s="83" t="e">
        <f>+VLOOKUP(D2436,POA!$A$3:$AU$103,9,FALSE)</f>
        <v>#N/A</v>
      </c>
      <c r="G2436" s="97" t="e">
        <f>+VLOOKUP(D2436,POA!$A$3:$AU$103,3,FALSE)</f>
        <v>#N/A</v>
      </c>
      <c r="H2436" s="22" t="e">
        <f>+VLOOKUP(D2436,POA!$A$3:$AU$103,12,FALSE)</f>
        <v>#N/A</v>
      </c>
      <c r="I2436" s="108" t="e">
        <f>+VLOOKUP(D2436,POA!$A$3:$AU$103,15,FALSE)</f>
        <v>#N/A</v>
      </c>
      <c r="J2436" s="22" t="e">
        <f>+VLOOKUP(D2436,POA!$A$3:$AU$103,14,FALSE)</f>
        <v>#N/A</v>
      </c>
      <c r="K2436" s="104"/>
      <c r="L2436" s="100"/>
      <c r="M2436" s="101"/>
      <c r="N2436" s="79"/>
      <c r="O2436" s="106"/>
    </row>
    <row r="2437" spans="1:15" s="21" customFormat="1" ht="15" customHeight="1">
      <c r="A2437" s="103"/>
      <c r="B2437" s="105"/>
      <c r="C2437" s="107"/>
      <c r="D2437" s="103"/>
      <c r="E2437" s="83" t="e">
        <f>+VLOOKUP(D2437,POA!$A$3:$AU$103,7,FALSE)</f>
        <v>#N/A</v>
      </c>
      <c r="F2437" s="83" t="e">
        <f>+VLOOKUP(D2437,POA!$A$3:$AU$103,9,FALSE)</f>
        <v>#N/A</v>
      </c>
      <c r="G2437" s="97" t="e">
        <f>+VLOOKUP(D2437,POA!$A$3:$AU$103,3,FALSE)</f>
        <v>#N/A</v>
      </c>
      <c r="H2437" s="22" t="e">
        <f>+VLOOKUP(D2437,POA!$A$3:$AU$103,12,FALSE)</f>
        <v>#N/A</v>
      </c>
      <c r="I2437" s="108" t="e">
        <f>+VLOOKUP(D2437,POA!$A$3:$AU$103,15,FALSE)</f>
        <v>#N/A</v>
      </c>
      <c r="J2437" s="22" t="e">
        <f>+VLOOKUP(D2437,POA!$A$3:$AU$103,14,FALSE)</f>
        <v>#N/A</v>
      </c>
      <c r="K2437" s="104"/>
      <c r="L2437" s="100"/>
      <c r="M2437" s="101"/>
      <c r="N2437" s="79"/>
      <c r="O2437" s="106"/>
    </row>
    <row r="2438" spans="1:15" s="21" customFormat="1" ht="15" customHeight="1">
      <c r="A2438" s="103"/>
      <c r="B2438" s="105"/>
      <c r="C2438" s="107"/>
      <c r="D2438" s="103"/>
      <c r="E2438" s="83" t="e">
        <f>+VLOOKUP(D2438,POA!$A$3:$AU$103,7,FALSE)</f>
        <v>#N/A</v>
      </c>
      <c r="F2438" s="83" t="e">
        <f>+VLOOKUP(D2438,POA!$A$3:$AU$103,9,FALSE)</f>
        <v>#N/A</v>
      </c>
      <c r="G2438" s="97" t="e">
        <f>+VLOOKUP(D2438,POA!$A$3:$AU$103,3,FALSE)</f>
        <v>#N/A</v>
      </c>
      <c r="H2438" s="22" t="e">
        <f>+VLOOKUP(D2438,POA!$A$3:$AU$103,12,FALSE)</f>
        <v>#N/A</v>
      </c>
      <c r="I2438" s="108" t="e">
        <f>+VLOOKUP(D2438,POA!$A$3:$AU$103,15,FALSE)</f>
        <v>#N/A</v>
      </c>
      <c r="J2438" s="22" t="e">
        <f>+VLOOKUP(D2438,POA!$A$3:$AU$103,14,FALSE)</f>
        <v>#N/A</v>
      </c>
      <c r="K2438" s="104"/>
      <c r="L2438" s="100"/>
      <c r="M2438" s="101"/>
      <c r="N2438" s="79"/>
      <c r="O2438" s="106"/>
    </row>
    <row r="2439" spans="1:15" s="21" customFormat="1" ht="15" customHeight="1">
      <c r="A2439" s="103"/>
      <c r="B2439" s="105"/>
      <c r="C2439" s="107"/>
      <c r="D2439" s="103"/>
      <c r="E2439" s="83" t="e">
        <f>+VLOOKUP(D2439,POA!$A$3:$AU$103,7,FALSE)</f>
        <v>#N/A</v>
      </c>
      <c r="F2439" s="83" t="e">
        <f>+VLOOKUP(D2439,POA!$A$3:$AU$103,9,FALSE)</f>
        <v>#N/A</v>
      </c>
      <c r="G2439" s="97" t="e">
        <f>+VLOOKUP(D2439,POA!$A$3:$AU$103,3,FALSE)</f>
        <v>#N/A</v>
      </c>
      <c r="H2439" s="22" t="e">
        <f>+VLOOKUP(D2439,POA!$A$3:$AU$103,12,FALSE)</f>
        <v>#N/A</v>
      </c>
      <c r="I2439" s="108" t="e">
        <f>+VLOOKUP(D2439,POA!$A$3:$AU$103,15,FALSE)</f>
        <v>#N/A</v>
      </c>
      <c r="J2439" s="22" t="e">
        <f>+VLOOKUP(D2439,POA!$A$3:$AU$103,14,FALSE)</f>
        <v>#N/A</v>
      </c>
      <c r="K2439" s="104"/>
      <c r="L2439" s="100"/>
      <c r="M2439" s="101"/>
      <c r="N2439" s="79"/>
      <c r="O2439" s="106"/>
    </row>
    <row r="2440" spans="1:15" s="21" customFormat="1" ht="15" customHeight="1">
      <c r="A2440" s="103"/>
      <c r="B2440" s="105"/>
      <c r="C2440" s="107"/>
      <c r="D2440" s="103"/>
      <c r="E2440" s="83" t="e">
        <f>+VLOOKUP(D2440,POA!$A$3:$AU$103,7,FALSE)</f>
        <v>#N/A</v>
      </c>
      <c r="F2440" s="83" t="e">
        <f>+VLOOKUP(D2440,POA!$A$3:$AU$103,9,FALSE)</f>
        <v>#N/A</v>
      </c>
      <c r="G2440" s="97" t="e">
        <f>+VLOOKUP(D2440,POA!$A$3:$AU$103,3,FALSE)</f>
        <v>#N/A</v>
      </c>
      <c r="H2440" s="22" t="e">
        <f>+VLOOKUP(D2440,POA!$A$3:$AU$103,12,FALSE)</f>
        <v>#N/A</v>
      </c>
      <c r="I2440" s="108" t="e">
        <f>+VLOOKUP(D2440,POA!$A$3:$AU$103,15,FALSE)</f>
        <v>#N/A</v>
      </c>
      <c r="J2440" s="22" t="e">
        <f>+VLOOKUP(D2440,POA!$A$3:$AU$103,14,FALSE)</f>
        <v>#N/A</v>
      </c>
      <c r="K2440" s="104"/>
      <c r="L2440" s="100"/>
      <c r="M2440" s="101"/>
      <c r="N2440" s="79"/>
      <c r="O2440" s="106"/>
    </row>
    <row r="2441" spans="1:15" s="21" customFormat="1" ht="15" customHeight="1">
      <c r="A2441" s="103"/>
      <c r="B2441" s="105"/>
      <c r="C2441" s="107"/>
      <c r="D2441" s="103"/>
      <c r="E2441" s="83" t="e">
        <f>+VLOOKUP(D2441,POA!$A$3:$AU$103,7,FALSE)</f>
        <v>#N/A</v>
      </c>
      <c r="F2441" s="83" t="e">
        <f>+VLOOKUP(D2441,POA!$A$3:$AU$103,9,FALSE)</f>
        <v>#N/A</v>
      </c>
      <c r="G2441" s="97" t="e">
        <f>+VLOOKUP(D2441,POA!$A$3:$AU$103,3,FALSE)</f>
        <v>#N/A</v>
      </c>
      <c r="H2441" s="22" t="e">
        <f>+VLOOKUP(D2441,POA!$A$3:$AU$103,12,FALSE)</f>
        <v>#N/A</v>
      </c>
      <c r="I2441" s="108" t="e">
        <f>+VLOOKUP(D2441,POA!$A$3:$AU$103,15,FALSE)</f>
        <v>#N/A</v>
      </c>
      <c r="J2441" s="22" t="e">
        <f>+VLOOKUP(D2441,POA!$A$3:$AU$103,14,FALSE)</f>
        <v>#N/A</v>
      </c>
      <c r="K2441" s="104"/>
      <c r="L2441" s="100"/>
      <c r="M2441" s="101"/>
      <c r="N2441" s="79"/>
      <c r="O2441" s="106"/>
    </row>
    <row r="2442" spans="1:15" s="21" customFormat="1" ht="15" customHeight="1">
      <c r="A2442" s="103"/>
      <c r="B2442" s="105"/>
      <c r="C2442" s="107"/>
      <c r="D2442" s="103"/>
      <c r="E2442" s="83" t="e">
        <f>+VLOOKUP(D2442,POA!$A$3:$AU$103,7,FALSE)</f>
        <v>#N/A</v>
      </c>
      <c r="F2442" s="83" t="e">
        <f>+VLOOKUP(D2442,POA!$A$3:$AU$103,9,FALSE)</f>
        <v>#N/A</v>
      </c>
      <c r="G2442" s="97" t="e">
        <f>+VLOOKUP(D2442,POA!$A$3:$AU$103,3,FALSE)</f>
        <v>#N/A</v>
      </c>
      <c r="H2442" s="22" t="e">
        <f>+VLOOKUP(D2442,POA!$A$3:$AU$103,12,FALSE)</f>
        <v>#N/A</v>
      </c>
      <c r="I2442" s="108" t="e">
        <f>+VLOOKUP(D2442,POA!$A$3:$AU$103,15,FALSE)</f>
        <v>#N/A</v>
      </c>
      <c r="J2442" s="22" t="e">
        <f>+VLOOKUP(D2442,POA!$A$3:$AU$103,14,FALSE)</f>
        <v>#N/A</v>
      </c>
      <c r="K2442" s="104"/>
      <c r="L2442" s="100"/>
      <c r="M2442" s="101"/>
      <c r="N2442" s="79"/>
      <c r="O2442" s="106"/>
    </row>
    <row r="2443" spans="1:15" s="21" customFormat="1" ht="15" customHeight="1">
      <c r="A2443" s="103"/>
      <c r="B2443" s="105"/>
      <c r="C2443" s="107"/>
      <c r="D2443" s="103"/>
      <c r="E2443" s="83" t="e">
        <f>+VLOOKUP(D2443,POA!$A$3:$AU$103,7,FALSE)</f>
        <v>#N/A</v>
      </c>
      <c r="F2443" s="83" t="e">
        <f>+VLOOKUP(D2443,POA!$A$3:$AU$103,9,FALSE)</f>
        <v>#N/A</v>
      </c>
      <c r="G2443" s="97" t="e">
        <f>+VLOOKUP(D2443,POA!$A$3:$AU$103,3,FALSE)</f>
        <v>#N/A</v>
      </c>
      <c r="H2443" s="22" t="e">
        <f>+VLOOKUP(D2443,POA!$A$3:$AU$103,12,FALSE)</f>
        <v>#N/A</v>
      </c>
      <c r="I2443" s="108" t="e">
        <f>+VLOOKUP(D2443,POA!$A$3:$AU$103,15,FALSE)</f>
        <v>#N/A</v>
      </c>
      <c r="J2443" s="22" t="e">
        <f>+VLOOKUP(D2443,POA!$A$3:$AU$103,14,FALSE)</f>
        <v>#N/A</v>
      </c>
      <c r="K2443" s="104"/>
      <c r="L2443" s="100"/>
      <c r="M2443" s="101"/>
      <c r="N2443" s="79"/>
      <c r="O2443" s="106"/>
    </row>
    <row r="2444" spans="1:15" s="21" customFormat="1" ht="15" customHeight="1">
      <c r="A2444" s="103"/>
      <c r="B2444" s="105"/>
      <c r="C2444" s="107"/>
      <c r="D2444" s="103"/>
      <c r="E2444" s="83" t="e">
        <f>+VLOOKUP(D2444,POA!$A$3:$AU$103,7,FALSE)</f>
        <v>#N/A</v>
      </c>
      <c r="F2444" s="83" t="e">
        <f>+VLOOKUP(D2444,POA!$A$3:$AU$103,9,FALSE)</f>
        <v>#N/A</v>
      </c>
      <c r="G2444" s="97" t="e">
        <f>+VLOOKUP(D2444,POA!$A$3:$AU$103,3,FALSE)</f>
        <v>#N/A</v>
      </c>
      <c r="H2444" s="22" t="e">
        <f>+VLOOKUP(D2444,POA!$A$3:$AU$103,12,FALSE)</f>
        <v>#N/A</v>
      </c>
      <c r="I2444" s="108" t="e">
        <f>+VLOOKUP(D2444,POA!$A$3:$AU$103,15,FALSE)</f>
        <v>#N/A</v>
      </c>
      <c r="J2444" s="22" t="e">
        <f>+VLOOKUP(D2444,POA!$A$3:$AU$103,14,FALSE)</f>
        <v>#N/A</v>
      </c>
      <c r="K2444" s="104"/>
      <c r="L2444" s="100"/>
      <c r="M2444" s="101"/>
      <c r="N2444" s="79"/>
      <c r="O2444" s="106"/>
    </row>
    <row r="2445" spans="1:15" s="21" customFormat="1" ht="15" customHeight="1">
      <c r="A2445" s="103"/>
      <c r="B2445" s="105"/>
      <c r="C2445" s="107"/>
      <c r="D2445" s="103"/>
      <c r="E2445" s="83" t="e">
        <f>+VLOOKUP(D2445,POA!$A$3:$AU$103,7,FALSE)</f>
        <v>#N/A</v>
      </c>
      <c r="F2445" s="83" t="e">
        <f>+VLOOKUP(D2445,POA!$A$3:$AU$103,9,FALSE)</f>
        <v>#N/A</v>
      </c>
      <c r="G2445" s="97" t="e">
        <f>+VLOOKUP(D2445,POA!$A$3:$AU$103,3,FALSE)</f>
        <v>#N/A</v>
      </c>
      <c r="H2445" s="22" t="e">
        <f>+VLOOKUP(D2445,POA!$A$3:$AU$103,12,FALSE)</f>
        <v>#N/A</v>
      </c>
      <c r="I2445" s="108" t="e">
        <f>+VLOOKUP(D2445,POA!$A$3:$AU$103,15,FALSE)</f>
        <v>#N/A</v>
      </c>
      <c r="J2445" s="22" t="e">
        <f>+VLOOKUP(D2445,POA!$A$3:$AU$103,14,FALSE)</f>
        <v>#N/A</v>
      </c>
      <c r="K2445" s="104"/>
      <c r="L2445" s="100"/>
      <c r="M2445" s="101"/>
      <c r="N2445" s="79"/>
      <c r="O2445" s="106"/>
    </row>
    <row r="2446" spans="1:15" s="21" customFormat="1" ht="15" customHeight="1">
      <c r="A2446" s="103"/>
      <c r="B2446" s="105"/>
      <c r="C2446" s="107"/>
      <c r="D2446" s="103"/>
      <c r="E2446" s="83" t="e">
        <f>+VLOOKUP(D2446,POA!$A$3:$AU$103,7,FALSE)</f>
        <v>#N/A</v>
      </c>
      <c r="F2446" s="83" t="e">
        <f>+VLOOKUP(D2446,POA!$A$3:$AU$103,9,FALSE)</f>
        <v>#N/A</v>
      </c>
      <c r="G2446" s="97" t="e">
        <f>+VLOOKUP(D2446,POA!$A$3:$AU$103,3,FALSE)</f>
        <v>#N/A</v>
      </c>
      <c r="H2446" s="22" t="e">
        <f>+VLOOKUP(D2446,POA!$A$3:$AU$103,12,FALSE)</f>
        <v>#N/A</v>
      </c>
      <c r="I2446" s="108" t="e">
        <f>+VLOOKUP(D2446,POA!$A$3:$AU$103,15,FALSE)</f>
        <v>#N/A</v>
      </c>
      <c r="J2446" s="22" t="e">
        <f>+VLOOKUP(D2446,POA!$A$3:$AU$103,14,FALSE)</f>
        <v>#N/A</v>
      </c>
      <c r="K2446" s="104"/>
      <c r="L2446" s="100"/>
      <c r="M2446" s="101"/>
      <c r="N2446" s="79"/>
      <c r="O2446" s="106"/>
    </row>
    <row r="2447" spans="1:15" s="21" customFormat="1" ht="15" customHeight="1">
      <c r="A2447" s="103"/>
      <c r="B2447" s="105"/>
      <c r="C2447" s="107"/>
      <c r="D2447" s="103"/>
      <c r="E2447" s="83" t="e">
        <f>+VLOOKUP(D2447,POA!$A$3:$AU$103,7,FALSE)</f>
        <v>#N/A</v>
      </c>
      <c r="F2447" s="83" t="e">
        <f>+VLOOKUP(D2447,POA!$A$3:$AU$103,9,FALSE)</f>
        <v>#N/A</v>
      </c>
      <c r="G2447" s="97" t="e">
        <f>+VLOOKUP(D2447,POA!$A$3:$AU$103,3,FALSE)</f>
        <v>#N/A</v>
      </c>
      <c r="H2447" s="22" t="e">
        <f>+VLOOKUP(D2447,POA!$A$3:$AU$103,12,FALSE)</f>
        <v>#N/A</v>
      </c>
      <c r="I2447" s="108" t="e">
        <f>+VLOOKUP(D2447,POA!$A$3:$AU$103,15,FALSE)</f>
        <v>#N/A</v>
      </c>
      <c r="J2447" s="22" t="e">
        <f>+VLOOKUP(D2447,POA!$A$3:$AU$103,14,FALSE)</f>
        <v>#N/A</v>
      </c>
      <c r="K2447" s="104"/>
      <c r="L2447" s="100"/>
      <c r="M2447" s="101"/>
      <c r="N2447" s="79"/>
      <c r="O2447" s="106"/>
    </row>
    <row r="2448" spans="1:15" s="21" customFormat="1" ht="15" customHeight="1">
      <c r="A2448" s="103"/>
      <c r="B2448" s="105"/>
      <c r="C2448" s="107"/>
      <c r="D2448" s="103"/>
      <c r="E2448" s="83" t="e">
        <f>+VLOOKUP(D2448,POA!$A$3:$AU$103,7,FALSE)</f>
        <v>#N/A</v>
      </c>
      <c r="F2448" s="83" t="e">
        <f>+VLOOKUP(D2448,POA!$A$3:$AU$103,9,FALSE)</f>
        <v>#N/A</v>
      </c>
      <c r="G2448" s="97" t="e">
        <f>+VLOOKUP(D2448,POA!$A$3:$AU$103,3,FALSE)</f>
        <v>#N/A</v>
      </c>
      <c r="H2448" s="22" t="e">
        <f>+VLOOKUP(D2448,POA!$A$3:$AU$103,12,FALSE)</f>
        <v>#N/A</v>
      </c>
      <c r="I2448" s="108" t="e">
        <f>+VLOOKUP(D2448,POA!$A$3:$AU$103,15,FALSE)</f>
        <v>#N/A</v>
      </c>
      <c r="J2448" s="22" t="e">
        <f>+VLOOKUP(D2448,POA!$A$3:$AU$103,14,FALSE)</f>
        <v>#N/A</v>
      </c>
      <c r="K2448" s="104"/>
      <c r="L2448" s="100"/>
      <c r="M2448" s="101"/>
      <c r="N2448" s="79"/>
      <c r="O2448" s="106"/>
    </row>
    <row r="2449" spans="1:15" s="21" customFormat="1" ht="15" customHeight="1">
      <c r="A2449" s="103"/>
      <c r="B2449" s="105"/>
      <c r="C2449" s="107"/>
      <c r="D2449" s="103"/>
      <c r="E2449" s="83" t="e">
        <f>+VLOOKUP(D2449,POA!$A$3:$AU$103,7,FALSE)</f>
        <v>#N/A</v>
      </c>
      <c r="F2449" s="83" t="e">
        <f>+VLOOKUP(D2449,POA!$A$3:$AU$103,9,FALSE)</f>
        <v>#N/A</v>
      </c>
      <c r="G2449" s="97" t="e">
        <f>+VLOOKUP(D2449,POA!$A$3:$AU$103,3,FALSE)</f>
        <v>#N/A</v>
      </c>
      <c r="H2449" s="22" t="e">
        <f>+VLOOKUP(D2449,POA!$A$3:$AU$103,12,FALSE)</f>
        <v>#N/A</v>
      </c>
      <c r="I2449" s="108" t="e">
        <f>+VLOOKUP(D2449,POA!$A$3:$AU$103,15,FALSE)</f>
        <v>#N/A</v>
      </c>
      <c r="J2449" s="22" t="e">
        <f>+VLOOKUP(D2449,POA!$A$3:$AU$103,14,FALSE)</f>
        <v>#N/A</v>
      </c>
      <c r="K2449" s="104"/>
      <c r="L2449" s="100"/>
      <c r="M2449" s="101"/>
      <c r="N2449" s="79"/>
      <c r="O2449" s="106"/>
    </row>
    <row r="2450" spans="1:15" s="21" customFormat="1" ht="15" customHeight="1">
      <c r="A2450" s="103"/>
      <c r="B2450" s="105"/>
      <c r="C2450" s="107"/>
      <c r="D2450" s="103"/>
      <c r="E2450" s="83" t="e">
        <f>+VLOOKUP(D2450,POA!$A$3:$AU$103,7,FALSE)</f>
        <v>#N/A</v>
      </c>
      <c r="F2450" s="83" t="e">
        <f>+VLOOKUP(D2450,POA!$A$3:$AU$103,9,FALSE)</f>
        <v>#N/A</v>
      </c>
      <c r="G2450" s="97" t="e">
        <f>+VLOOKUP(D2450,POA!$A$3:$AU$103,3,FALSE)</f>
        <v>#N/A</v>
      </c>
      <c r="H2450" s="22" t="e">
        <f>+VLOOKUP(D2450,POA!$A$3:$AU$103,12,FALSE)</f>
        <v>#N/A</v>
      </c>
      <c r="I2450" s="108" t="e">
        <f>+VLOOKUP(D2450,POA!$A$3:$AU$103,15,FALSE)</f>
        <v>#N/A</v>
      </c>
      <c r="J2450" s="22" t="e">
        <f>+VLOOKUP(D2450,POA!$A$3:$AU$103,14,FALSE)</f>
        <v>#N/A</v>
      </c>
      <c r="K2450" s="104"/>
      <c r="L2450" s="100"/>
      <c r="M2450" s="101"/>
      <c r="N2450" s="79"/>
      <c r="O2450" s="106"/>
    </row>
    <row r="2451" spans="1:15" s="21" customFormat="1" ht="15" customHeight="1">
      <c r="A2451" s="103"/>
      <c r="B2451" s="105"/>
      <c r="C2451" s="107"/>
      <c r="D2451" s="103"/>
      <c r="E2451" s="83" t="e">
        <f>+VLOOKUP(D2451,POA!$A$3:$AU$103,7,FALSE)</f>
        <v>#N/A</v>
      </c>
      <c r="F2451" s="83" t="e">
        <f>+VLOOKUP(D2451,POA!$A$3:$AU$103,9,FALSE)</f>
        <v>#N/A</v>
      </c>
      <c r="G2451" s="97" t="e">
        <f>+VLOOKUP(D2451,POA!$A$3:$AU$103,3,FALSE)</f>
        <v>#N/A</v>
      </c>
      <c r="H2451" s="22" t="e">
        <f>+VLOOKUP(D2451,POA!$A$3:$AU$103,12,FALSE)</f>
        <v>#N/A</v>
      </c>
      <c r="I2451" s="108" t="e">
        <f>+VLOOKUP(D2451,POA!$A$3:$AU$103,15,FALSE)</f>
        <v>#N/A</v>
      </c>
      <c r="J2451" s="22" t="e">
        <f>+VLOOKUP(D2451,POA!$A$3:$AU$103,14,FALSE)</f>
        <v>#N/A</v>
      </c>
      <c r="K2451" s="104"/>
      <c r="L2451" s="100"/>
      <c r="M2451" s="101"/>
      <c r="N2451" s="79"/>
      <c r="O2451" s="106"/>
    </row>
    <row r="2452" spans="1:15" s="21" customFormat="1" ht="15" customHeight="1">
      <c r="A2452" s="103"/>
      <c r="B2452" s="105"/>
      <c r="C2452" s="107"/>
      <c r="D2452" s="103"/>
      <c r="E2452" s="83" t="e">
        <f>+VLOOKUP(D2452,POA!$A$3:$AU$103,7,FALSE)</f>
        <v>#N/A</v>
      </c>
      <c r="F2452" s="83" t="e">
        <f>+VLOOKUP(D2452,POA!$A$3:$AU$103,9,FALSE)</f>
        <v>#N/A</v>
      </c>
      <c r="G2452" s="97" t="e">
        <f>+VLOOKUP(D2452,POA!$A$3:$AU$103,3,FALSE)</f>
        <v>#N/A</v>
      </c>
      <c r="H2452" s="22" t="e">
        <f>+VLOOKUP(D2452,POA!$A$3:$AU$103,12,FALSE)</f>
        <v>#N/A</v>
      </c>
      <c r="I2452" s="108" t="e">
        <f>+VLOOKUP(D2452,POA!$A$3:$AU$103,15,FALSE)</f>
        <v>#N/A</v>
      </c>
      <c r="J2452" s="22" t="e">
        <f>+VLOOKUP(D2452,POA!$A$3:$AU$103,14,FALSE)</f>
        <v>#N/A</v>
      </c>
      <c r="K2452" s="104"/>
      <c r="L2452" s="100"/>
      <c r="M2452" s="101"/>
      <c r="N2452" s="79"/>
      <c r="O2452" s="106"/>
    </row>
    <row r="2453" spans="1:15" s="21" customFormat="1" ht="15" customHeight="1">
      <c r="A2453" s="103"/>
      <c r="B2453" s="105"/>
      <c r="C2453" s="107"/>
      <c r="D2453" s="103"/>
      <c r="E2453" s="83" t="e">
        <f>+VLOOKUP(D2453,POA!$A$3:$AU$103,7,FALSE)</f>
        <v>#N/A</v>
      </c>
      <c r="F2453" s="83" t="e">
        <f>+VLOOKUP(D2453,POA!$A$3:$AU$103,9,FALSE)</f>
        <v>#N/A</v>
      </c>
      <c r="G2453" s="97" t="e">
        <f>+VLOOKUP(D2453,POA!$A$3:$AU$103,3,FALSE)</f>
        <v>#N/A</v>
      </c>
      <c r="H2453" s="22" t="e">
        <f>+VLOOKUP(D2453,POA!$A$3:$AU$103,12,FALSE)</f>
        <v>#N/A</v>
      </c>
      <c r="I2453" s="108" t="e">
        <f>+VLOOKUP(D2453,POA!$A$3:$AU$103,15,FALSE)</f>
        <v>#N/A</v>
      </c>
      <c r="J2453" s="22" t="e">
        <f>+VLOOKUP(D2453,POA!$A$3:$AU$103,14,FALSE)</f>
        <v>#N/A</v>
      </c>
      <c r="K2453" s="104"/>
      <c r="L2453" s="100"/>
      <c r="M2453" s="101"/>
      <c r="N2453" s="79"/>
      <c r="O2453" s="106"/>
    </row>
    <row r="2454" spans="1:15" s="21" customFormat="1" ht="15" customHeight="1">
      <c r="A2454" s="103"/>
      <c r="B2454" s="105"/>
      <c r="C2454" s="107"/>
      <c r="D2454" s="103"/>
      <c r="E2454" s="83" t="e">
        <f>+VLOOKUP(D2454,POA!$A$3:$AU$103,7,FALSE)</f>
        <v>#N/A</v>
      </c>
      <c r="F2454" s="83" t="e">
        <f>+VLOOKUP(D2454,POA!$A$3:$AU$103,9,FALSE)</f>
        <v>#N/A</v>
      </c>
      <c r="G2454" s="97" t="e">
        <f>+VLOOKUP(D2454,POA!$A$3:$AU$103,3,FALSE)</f>
        <v>#N/A</v>
      </c>
      <c r="H2454" s="22" t="e">
        <f>+VLOOKUP(D2454,POA!$A$3:$AU$103,12,FALSE)</f>
        <v>#N/A</v>
      </c>
      <c r="I2454" s="108" t="e">
        <f>+VLOOKUP(D2454,POA!$A$3:$AU$103,15,FALSE)</f>
        <v>#N/A</v>
      </c>
      <c r="J2454" s="22" t="e">
        <f>+VLOOKUP(D2454,POA!$A$3:$AU$103,14,FALSE)</f>
        <v>#N/A</v>
      </c>
      <c r="K2454" s="104"/>
      <c r="L2454" s="100"/>
      <c r="M2454" s="101"/>
      <c r="N2454" s="79"/>
      <c r="O2454" s="106"/>
    </row>
    <row r="2455" spans="1:15" s="21" customFormat="1" ht="15" customHeight="1">
      <c r="A2455" s="103"/>
      <c r="B2455" s="105"/>
      <c r="C2455" s="107"/>
      <c r="D2455" s="103"/>
      <c r="E2455" s="83" t="e">
        <f>+VLOOKUP(D2455,POA!$A$3:$AU$103,7,FALSE)</f>
        <v>#N/A</v>
      </c>
      <c r="F2455" s="83" t="e">
        <f>+VLOOKUP(D2455,POA!$A$3:$AU$103,9,FALSE)</f>
        <v>#N/A</v>
      </c>
      <c r="G2455" s="97" t="e">
        <f>+VLOOKUP(D2455,POA!$A$3:$AU$103,3,FALSE)</f>
        <v>#N/A</v>
      </c>
      <c r="H2455" s="22" t="e">
        <f>+VLOOKUP(D2455,POA!$A$3:$AU$103,12,FALSE)</f>
        <v>#N/A</v>
      </c>
      <c r="I2455" s="108" t="e">
        <f>+VLOOKUP(D2455,POA!$A$3:$AU$103,15,FALSE)</f>
        <v>#N/A</v>
      </c>
      <c r="J2455" s="22" t="e">
        <f>+VLOOKUP(D2455,POA!$A$3:$AU$103,14,FALSE)</f>
        <v>#N/A</v>
      </c>
      <c r="K2455" s="104"/>
      <c r="L2455" s="100"/>
      <c r="M2455" s="101"/>
      <c r="N2455" s="79"/>
      <c r="O2455" s="106"/>
    </row>
    <row r="2456" spans="1:15" s="21" customFormat="1" ht="15" customHeight="1">
      <c r="A2456" s="103"/>
      <c r="B2456" s="105"/>
      <c r="C2456" s="107"/>
      <c r="D2456" s="103"/>
      <c r="E2456" s="83" t="e">
        <f>+VLOOKUP(D2456,POA!$A$3:$AU$103,7,FALSE)</f>
        <v>#N/A</v>
      </c>
      <c r="F2456" s="83" t="e">
        <f>+VLOOKUP(D2456,POA!$A$3:$AU$103,9,FALSE)</f>
        <v>#N/A</v>
      </c>
      <c r="G2456" s="97" t="e">
        <f>+VLOOKUP(D2456,POA!$A$3:$AU$103,3,FALSE)</f>
        <v>#N/A</v>
      </c>
      <c r="H2456" s="22" t="e">
        <f>+VLOOKUP(D2456,POA!$A$3:$AU$103,12,FALSE)</f>
        <v>#N/A</v>
      </c>
      <c r="I2456" s="108" t="e">
        <f>+VLOOKUP(D2456,POA!$A$3:$AU$103,15,FALSE)</f>
        <v>#N/A</v>
      </c>
      <c r="J2456" s="22" t="e">
        <f>+VLOOKUP(D2456,POA!$A$3:$AU$103,14,FALSE)</f>
        <v>#N/A</v>
      </c>
      <c r="K2456" s="104"/>
      <c r="L2456" s="100"/>
      <c r="M2456" s="101"/>
      <c r="N2456" s="79"/>
      <c r="O2456" s="106"/>
    </row>
    <row r="2457" spans="1:15" s="21" customFormat="1" ht="15" customHeight="1">
      <c r="A2457" s="103"/>
      <c r="B2457" s="105"/>
      <c r="C2457" s="107"/>
      <c r="D2457" s="103"/>
      <c r="E2457" s="83" t="e">
        <f>+VLOOKUP(D2457,POA!$A$3:$AU$103,7,FALSE)</f>
        <v>#N/A</v>
      </c>
      <c r="F2457" s="83" t="e">
        <f>+VLOOKUP(D2457,POA!$A$3:$AU$103,9,FALSE)</f>
        <v>#N/A</v>
      </c>
      <c r="G2457" s="97" t="e">
        <f>+VLOOKUP(D2457,POA!$A$3:$AU$103,3,FALSE)</f>
        <v>#N/A</v>
      </c>
      <c r="H2457" s="22" t="e">
        <f>+VLOOKUP(D2457,POA!$A$3:$AU$103,12,FALSE)</f>
        <v>#N/A</v>
      </c>
      <c r="I2457" s="108" t="e">
        <f>+VLOOKUP(D2457,POA!$A$3:$AU$103,15,FALSE)</f>
        <v>#N/A</v>
      </c>
      <c r="J2457" s="22" t="e">
        <f>+VLOOKUP(D2457,POA!$A$3:$AU$103,14,FALSE)</f>
        <v>#N/A</v>
      </c>
      <c r="K2457" s="104"/>
      <c r="L2457" s="100"/>
      <c r="M2457" s="101"/>
      <c r="N2457" s="79"/>
      <c r="O2457" s="106"/>
    </row>
    <row r="2458" spans="1:15" s="21" customFormat="1" ht="15" customHeight="1">
      <c r="A2458" s="103"/>
      <c r="B2458" s="105"/>
      <c r="C2458" s="107"/>
      <c r="D2458" s="103"/>
      <c r="E2458" s="83" t="e">
        <f>+VLOOKUP(D2458,POA!$A$3:$AU$103,7,FALSE)</f>
        <v>#N/A</v>
      </c>
      <c r="F2458" s="83" t="e">
        <f>+VLOOKUP(D2458,POA!$A$3:$AU$103,9,FALSE)</f>
        <v>#N/A</v>
      </c>
      <c r="G2458" s="97" t="e">
        <f>+VLOOKUP(D2458,POA!$A$3:$AU$103,3,FALSE)</f>
        <v>#N/A</v>
      </c>
      <c r="H2458" s="22" t="e">
        <f>+VLOOKUP(D2458,POA!$A$3:$AU$103,12,FALSE)</f>
        <v>#N/A</v>
      </c>
      <c r="I2458" s="108" t="e">
        <f>+VLOOKUP(D2458,POA!$A$3:$AU$103,15,FALSE)</f>
        <v>#N/A</v>
      </c>
      <c r="J2458" s="22" t="e">
        <f>+VLOOKUP(D2458,POA!$A$3:$AU$103,14,FALSE)</f>
        <v>#N/A</v>
      </c>
      <c r="K2458" s="104"/>
      <c r="L2458" s="100"/>
      <c r="M2458" s="101"/>
      <c r="N2458" s="79"/>
      <c r="O2458" s="106"/>
    </row>
    <row r="2459" spans="1:15" s="21" customFormat="1" ht="15" customHeight="1">
      <c r="A2459" s="103"/>
      <c r="B2459" s="105"/>
      <c r="C2459" s="107"/>
      <c r="D2459" s="103"/>
      <c r="E2459" s="83" t="e">
        <f>+VLOOKUP(D2459,POA!$A$3:$AU$103,7,FALSE)</f>
        <v>#N/A</v>
      </c>
      <c r="F2459" s="83" t="e">
        <f>+VLOOKUP(D2459,POA!$A$3:$AU$103,9,FALSE)</f>
        <v>#N/A</v>
      </c>
      <c r="G2459" s="97" t="e">
        <f>+VLOOKUP(D2459,POA!$A$3:$AU$103,3,FALSE)</f>
        <v>#N/A</v>
      </c>
      <c r="H2459" s="22" t="e">
        <f>+VLOOKUP(D2459,POA!$A$3:$AU$103,12,FALSE)</f>
        <v>#N/A</v>
      </c>
      <c r="I2459" s="108" t="e">
        <f>+VLOOKUP(D2459,POA!$A$3:$AU$103,15,FALSE)</f>
        <v>#N/A</v>
      </c>
      <c r="J2459" s="22" t="e">
        <f>+VLOOKUP(D2459,POA!$A$3:$AU$103,14,FALSE)</f>
        <v>#N/A</v>
      </c>
      <c r="K2459" s="104"/>
      <c r="L2459" s="100"/>
      <c r="M2459" s="101"/>
      <c r="N2459" s="79"/>
      <c r="O2459" s="106"/>
    </row>
    <row r="2460" spans="1:15" s="21" customFormat="1" ht="15" customHeight="1">
      <c r="A2460" s="103"/>
      <c r="B2460" s="105"/>
      <c r="C2460" s="107"/>
      <c r="D2460" s="103"/>
      <c r="E2460" s="83" t="e">
        <f>+VLOOKUP(D2460,POA!$A$3:$AU$103,7,FALSE)</f>
        <v>#N/A</v>
      </c>
      <c r="F2460" s="83" t="e">
        <f>+VLOOKUP(D2460,POA!$A$3:$AU$103,9,FALSE)</f>
        <v>#N/A</v>
      </c>
      <c r="G2460" s="97" t="e">
        <f>+VLOOKUP(D2460,POA!$A$3:$AU$103,3,FALSE)</f>
        <v>#N/A</v>
      </c>
      <c r="H2460" s="22" t="e">
        <f>+VLOOKUP(D2460,POA!$A$3:$AU$103,12,FALSE)</f>
        <v>#N/A</v>
      </c>
      <c r="I2460" s="108" t="e">
        <f>+VLOOKUP(D2460,POA!$A$3:$AU$103,15,FALSE)</f>
        <v>#N/A</v>
      </c>
      <c r="J2460" s="22" t="e">
        <f>+VLOOKUP(D2460,POA!$A$3:$AU$103,14,FALSE)</f>
        <v>#N/A</v>
      </c>
      <c r="K2460" s="104"/>
      <c r="L2460" s="100"/>
      <c r="M2460" s="101"/>
      <c r="N2460" s="79"/>
      <c r="O2460" s="106"/>
    </row>
    <row r="2461" spans="1:15" s="21" customFormat="1" ht="15" customHeight="1">
      <c r="A2461" s="103"/>
      <c r="B2461" s="105"/>
      <c r="C2461" s="107"/>
      <c r="D2461" s="103"/>
      <c r="E2461" s="83" t="e">
        <f>+VLOOKUP(D2461,POA!$A$3:$AU$103,7,FALSE)</f>
        <v>#N/A</v>
      </c>
      <c r="F2461" s="83" t="e">
        <f>+VLOOKUP(D2461,POA!$A$3:$AU$103,9,FALSE)</f>
        <v>#N/A</v>
      </c>
      <c r="G2461" s="97" t="e">
        <f>+VLOOKUP(D2461,POA!$A$3:$AU$103,3,FALSE)</f>
        <v>#N/A</v>
      </c>
      <c r="H2461" s="22" t="e">
        <f>+VLOOKUP(D2461,POA!$A$3:$AU$103,12,FALSE)</f>
        <v>#N/A</v>
      </c>
      <c r="I2461" s="108" t="e">
        <f>+VLOOKUP(D2461,POA!$A$3:$AU$103,15,FALSE)</f>
        <v>#N/A</v>
      </c>
      <c r="J2461" s="22" t="e">
        <f>+VLOOKUP(D2461,POA!$A$3:$AU$103,14,FALSE)</f>
        <v>#N/A</v>
      </c>
      <c r="K2461" s="104"/>
      <c r="L2461" s="100"/>
      <c r="M2461" s="101"/>
      <c r="N2461" s="79"/>
      <c r="O2461" s="106"/>
    </row>
    <row r="2462" spans="1:15" s="21" customFormat="1" ht="15" customHeight="1">
      <c r="A2462" s="103"/>
      <c r="B2462" s="105"/>
      <c r="C2462" s="107"/>
      <c r="D2462" s="103"/>
      <c r="E2462" s="83" t="e">
        <f>+VLOOKUP(D2462,POA!$A$3:$AU$103,7,FALSE)</f>
        <v>#N/A</v>
      </c>
      <c r="F2462" s="83" t="e">
        <f>+VLOOKUP(D2462,POA!$A$3:$AU$103,9,FALSE)</f>
        <v>#N/A</v>
      </c>
      <c r="G2462" s="97" t="e">
        <f>+VLOOKUP(D2462,POA!$A$3:$AU$103,3,FALSE)</f>
        <v>#N/A</v>
      </c>
      <c r="H2462" s="22" t="e">
        <f>+VLOOKUP(D2462,POA!$A$3:$AU$103,12,FALSE)</f>
        <v>#N/A</v>
      </c>
      <c r="I2462" s="108" t="e">
        <f>+VLOOKUP(D2462,POA!$A$3:$AU$103,15,FALSE)</f>
        <v>#N/A</v>
      </c>
      <c r="J2462" s="22" t="e">
        <f>+VLOOKUP(D2462,POA!$A$3:$AU$103,14,FALSE)</f>
        <v>#N/A</v>
      </c>
      <c r="K2462" s="104"/>
      <c r="L2462" s="100"/>
      <c r="M2462" s="101"/>
      <c r="N2462" s="79"/>
      <c r="O2462" s="106"/>
    </row>
    <row r="2463" spans="1:15" s="21" customFormat="1" ht="15" customHeight="1">
      <c r="A2463" s="103"/>
      <c r="B2463" s="105"/>
      <c r="C2463" s="107"/>
      <c r="D2463" s="103"/>
      <c r="E2463" s="83" t="e">
        <f>+VLOOKUP(D2463,POA!$A$3:$AU$103,7,FALSE)</f>
        <v>#N/A</v>
      </c>
      <c r="F2463" s="83" t="e">
        <f>+VLOOKUP(D2463,POA!$A$3:$AU$103,9,FALSE)</f>
        <v>#N/A</v>
      </c>
      <c r="G2463" s="97" t="e">
        <f>+VLOOKUP(D2463,POA!$A$3:$AU$103,3,FALSE)</f>
        <v>#N/A</v>
      </c>
      <c r="H2463" s="22" t="e">
        <f>+VLOOKUP(D2463,POA!$A$3:$AU$103,12,FALSE)</f>
        <v>#N/A</v>
      </c>
      <c r="I2463" s="108" t="e">
        <f>+VLOOKUP(D2463,POA!$A$3:$AU$103,15,FALSE)</f>
        <v>#N/A</v>
      </c>
      <c r="J2463" s="22" t="e">
        <f>+VLOOKUP(D2463,POA!$A$3:$AU$103,14,FALSE)</f>
        <v>#N/A</v>
      </c>
      <c r="K2463" s="104"/>
      <c r="L2463" s="100"/>
      <c r="M2463" s="101"/>
      <c r="N2463" s="79"/>
      <c r="O2463" s="106"/>
    </row>
    <row r="2464" spans="1:15" s="21" customFormat="1" ht="15" customHeight="1">
      <c r="A2464" s="103"/>
      <c r="B2464" s="105"/>
      <c r="C2464" s="107"/>
      <c r="D2464" s="103"/>
      <c r="E2464" s="83" t="e">
        <f>+VLOOKUP(D2464,POA!$A$3:$AU$103,7,FALSE)</f>
        <v>#N/A</v>
      </c>
      <c r="F2464" s="83" t="e">
        <f>+VLOOKUP(D2464,POA!$A$3:$AU$103,9,FALSE)</f>
        <v>#N/A</v>
      </c>
      <c r="G2464" s="97" t="e">
        <f>+VLOOKUP(D2464,POA!$A$3:$AU$103,3,FALSE)</f>
        <v>#N/A</v>
      </c>
      <c r="H2464" s="22" t="e">
        <f>+VLOOKUP(D2464,POA!$A$3:$AU$103,12,FALSE)</f>
        <v>#N/A</v>
      </c>
      <c r="I2464" s="108" t="e">
        <f>+VLOOKUP(D2464,POA!$A$3:$AU$103,15,FALSE)</f>
        <v>#N/A</v>
      </c>
      <c r="J2464" s="22" t="e">
        <f>+VLOOKUP(D2464,POA!$A$3:$AU$103,14,FALSE)</f>
        <v>#N/A</v>
      </c>
      <c r="K2464" s="104"/>
      <c r="L2464" s="100"/>
      <c r="M2464" s="101"/>
      <c r="N2464" s="79"/>
      <c r="O2464" s="106"/>
    </row>
    <row r="2465" spans="1:15" s="21" customFormat="1" ht="15" customHeight="1">
      <c r="A2465" s="103"/>
      <c r="B2465" s="105"/>
      <c r="C2465" s="107"/>
      <c r="D2465" s="103"/>
      <c r="E2465" s="83" t="e">
        <f>+VLOOKUP(D2465,POA!$A$3:$AU$103,7,FALSE)</f>
        <v>#N/A</v>
      </c>
      <c r="F2465" s="83" t="e">
        <f>+VLOOKUP(D2465,POA!$A$3:$AU$103,9,FALSE)</f>
        <v>#N/A</v>
      </c>
      <c r="G2465" s="97" t="e">
        <f>+VLOOKUP(D2465,POA!$A$3:$AU$103,3,FALSE)</f>
        <v>#N/A</v>
      </c>
      <c r="H2465" s="22" t="e">
        <f>+VLOOKUP(D2465,POA!$A$3:$AU$103,12,FALSE)</f>
        <v>#N/A</v>
      </c>
      <c r="I2465" s="108" t="e">
        <f>+VLOOKUP(D2465,POA!$A$3:$AU$103,15,FALSE)</f>
        <v>#N/A</v>
      </c>
      <c r="J2465" s="22" t="e">
        <f>+VLOOKUP(D2465,POA!$A$3:$AU$103,14,FALSE)</f>
        <v>#N/A</v>
      </c>
      <c r="K2465" s="104"/>
      <c r="L2465" s="100"/>
      <c r="M2465" s="101"/>
      <c r="N2465" s="79"/>
      <c r="O2465" s="106"/>
    </row>
    <row r="2466" spans="1:15" s="21" customFormat="1" ht="15" customHeight="1">
      <c r="A2466" s="103"/>
      <c r="B2466" s="105"/>
      <c r="C2466" s="107"/>
      <c r="D2466" s="103"/>
      <c r="E2466" s="83" t="e">
        <f>+VLOOKUP(D2466,POA!$A$3:$AU$103,7,FALSE)</f>
        <v>#N/A</v>
      </c>
      <c r="F2466" s="83" t="e">
        <f>+VLOOKUP(D2466,POA!$A$3:$AU$103,9,FALSE)</f>
        <v>#N/A</v>
      </c>
      <c r="G2466" s="97" t="e">
        <f>+VLOOKUP(D2466,POA!$A$3:$AU$103,3,FALSE)</f>
        <v>#N/A</v>
      </c>
      <c r="H2466" s="22" t="e">
        <f>+VLOOKUP(D2466,POA!$A$3:$AU$103,12,FALSE)</f>
        <v>#N/A</v>
      </c>
      <c r="I2466" s="108" t="e">
        <f>+VLOOKUP(D2466,POA!$A$3:$AU$103,15,FALSE)</f>
        <v>#N/A</v>
      </c>
      <c r="J2466" s="22" t="e">
        <f>+VLOOKUP(D2466,POA!$A$3:$AU$103,14,FALSE)</f>
        <v>#N/A</v>
      </c>
      <c r="K2466" s="104"/>
      <c r="L2466" s="100"/>
      <c r="M2466" s="101"/>
      <c r="N2466" s="79"/>
      <c r="O2466" s="106"/>
    </row>
    <row r="2467" spans="1:15" s="21" customFormat="1" ht="15" customHeight="1">
      <c r="A2467" s="103"/>
      <c r="B2467" s="105"/>
      <c r="C2467" s="107"/>
      <c r="D2467" s="103"/>
      <c r="E2467" s="83" t="e">
        <f>+VLOOKUP(D2467,POA!$A$3:$AU$103,7,FALSE)</f>
        <v>#N/A</v>
      </c>
      <c r="F2467" s="83" t="e">
        <f>+VLOOKUP(D2467,POA!$A$3:$AU$103,9,FALSE)</f>
        <v>#N/A</v>
      </c>
      <c r="G2467" s="97" t="e">
        <f>+VLOOKUP(D2467,POA!$A$3:$AU$103,3,FALSE)</f>
        <v>#N/A</v>
      </c>
      <c r="H2467" s="22" t="e">
        <f>+VLOOKUP(D2467,POA!$A$3:$AU$103,12,FALSE)</f>
        <v>#N/A</v>
      </c>
      <c r="I2467" s="108" t="e">
        <f>+VLOOKUP(D2467,POA!$A$3:$AU$103,15,FALSE)</f>
        <v>#N/A</v>
      </c>
      <c r="J2467" s="22" t="e">
        <f>+VLOOKUP(D2467,POA!$A$3:$AU$103,14,FALSE)</f>
        <v>#N/A</v>
      </c>
      <c r="K2467" s="104"/>
      <c r="L2467" s="100"/>
      <c r="M2467" s="101"/>
      <c r="N2467" s="79"/>
      <c r="O2467" s="106"/>
    </row>
    <row r="2468" spans="1:15" s="21" customFormat="1" ht="15" customHeight="1">
      <c r="A2468" s="103"/>
      <c r="B2468" s="105"/>
      <c r="C2468" s="107"/>
      <c r="D2468" s="103"/>
      <c r="E2468" s="83" t="e">
        <f>+VLOOKUP(D2468,POA!$A$3:$AU$103,7,FALSE)</f>
        <v>#N/A</v>
      </c>
      <c r="F2468" s="83" t="e">
        <f>+VLOOKUP(D2468,POA!$A$3:$AU$103,9,FALSE)</f>
        <v>#N/A</v>
      </c>
      <c r="G2468" s="97" t="e">
        <f>+VLOOKUP(D2468,POA!$A$3:$AU$103,3,FALSE)</f>
        <v>#N/A</v>
      </c>
      <c r="H2468" s="22" t="e">
        <f>+VLOOKUP(D2468,POA!$A$3:$AU$103,12,FALSE)</f>
        <v>#N/A</v>
      </c>
      <c r="I2468" s="108" t="e">
        <f>+VLOOKUP(D2468,POA!$A$3:$AU$103,15,FALSE)</f>
        <v>#N/A</v>
      </c>
      <c r="J2468" s="22" t="e">
        <f>+VLOOKUP(D2468,POA!$A$3:$AU$103,14,FALSE)</f>
        <v>#N/A</v>
      </c>
      <c r="K2468" s="104"/>
      <c r="L2468" s="100"/>
      <c r="M2468" s="101"/>
      <c r="N2468" s="79"/>
      <c r="O2468" s="106"/>
    </row>
    <row r="2469" spans="1:15" s="21" customFormat="1" ht="15" customHeight="1">
      <c r="A2469" s="103"/>
      <c r="B2469" s="105"/>
      <c r="C2469" s="107"/>
      <c r="D2469" s="103"/>
      <c r="E2469" s="83" t="e">
        <f>+VLOOKUP(D2469,POA!$A$3:$AU$103,7,FALSE)</f>
        <v>#N/A</v>
      </c>
      <c r="F2469" s="83" t="e">
        <f>+VLOOKUP(D2469,POA!$A$3:$AU$103,9,FALSE)</f>
        <v>#N/A</v>
      </c>
      <c r="G2469" s="97" t="e">
        <f>+VLOOKUP(D2469,POA!$A$3:$AU$103,3,FALSE)</f>
        <v>#N/A</v>
      </c>
      <c r="H2469" s="22" t="e">
        <f>+VLOOKUP(D2469,POA!$A$3:$AU$103,12,FALSE)</f>
        <v>#N/A</v>
      </c>
      <c r="I2469" s="108" t="e">
        <f>+VLOOKUP(D2469,POA!$A$3:$AU$103,15,FALSE)</f>
        <v>#N/A</v>
      </c>
      <c r="J2469" s="22" t="e">
        <f>+VLOOKUP(D2469,POA!$A$3:$AU$103,14,FALSE)</f>
        <v>#N/A</v>
      </c>
      <c r="K2469" s="104"/>
      <c r="L2469" s="100"/>
      <c r="M2469" s="101"/>
      <c r="N2469" s="79"/>
      <c r="O2469" s="106"/>
    </row>
    <row r="2470" spans="1:15" s="21" customFormat="1" ht="15" customHeight="1">
      <c r="A2470" s="103"/>
      <c r="B2470" s="105"/>
      <c r="C2470" s="107"/>
      <c r="D2470" s="103"/>
      <c r="E2470" s="83" t="e">
        <f>+VLOOKUP(D2470,POA!$A$3:$AU$103,7,FALSE)</f>
        <v>#N/A</v>
      </c>
      <c r="F2470" s="83" t="e">
        <f>+VLOOKUP(D2470,POA!$A$3:$AU$103,9,FALSE)</f>
        <v>#N/A</v>
      </c>
      <c r="G2470" s="97" t="e">
        <f>+VLOOKUP(D2470,POA!$A$3:$AU$103,3,FALSE)</f>
        <v>#N/A</v>
      </c>
      <c r="H2470" s="22" t="e">
        <f>+VLOOKUP(D2470,POA!$A$3:$AU$103,12,FALSE)</f>
        <v>#N/A</v>
      </c>
      <c r="I2470" s="108" t="e">
        <f>+VLOOKUP(D2470,POA!$A$3:$AU$103,15,FALSE)</f>
        <v>#N/A</v>
      </c>
      <c r="J2470" s="22" t="e">
        <f>+VLOOKUP(D2470,POA!$A$3:$AU$103,14,FALSE)</f>
        <v>#N/A</v>
      </c>
      <c r="K2470" s="104"/>
      <c r="L2470" s="100"/>
      <c r="M2470" s="101"/>
      <c r="N2470" s="79"/>
      <c r="O2470" s="106"/>
    </row>
    <row r="2471" spans="1:15" s="21" customFormat="1" ht="15" customHeight="1">
      <c r="A2471" s="103"/>
      <c r="B2471" s="105"/>
      <c r="C2471" s="107"/>
      <c r="D2471" s="103"/>
      <c r="E2471" s="83" t="e">
        <f>+VLOOKUP(D2471,POA!$A$3:$AU$103,7,FALSE)</f>
        <v>#N/A</v>
      </c>
      <c r="F2471" s="83" t="e">
        <f>+VLOOKUP(D2471,POA!$A$3:$AU$103,9,FALSE)</f>
        <v>#N/A</v>
      </c>
      <c r="G2471" s="97" t="e">
        <f>+VLOOKUP(D2471,POA!$A$3:$AU$103,3,FALSE)</f>
        <v>#N/A</v>
      </c>
      <c r="H2471" s="22" t="e">
        <f>+VLOOKUP(D2471,POA!$A$3:$AU$103,12,FALSE)</f>
        <v>#N/A</v>
      </c>
      <c r="I2471" s="108" t="e">
        <f>+VLOOKUP(D2471,POA!$A$3:$AU$103,15,FALSE)</f>
        <v>#N/A</v>
      </c>
      <c r="J2471" s="22" t="e">
        <f>+VLOOKUP(D2471,POA!$A$3:$AU$103,14,FALSE)</f>
        <v>#N/A</v>
      </c>
      <c r="K2471" s="104"/>
      <c r="L2471" s="100"/>
      <c r="M2471" s="101"/>
      <c r="N2471" s="79"/>
      <c r="O2471" s="106"/>
    </row>
    <row r="2472" spans="1:15" s="21" customFormat="1" ht="15" customHeight="1">
      <c r="A2472" s="103"/>
      <c r="B2472" s="105"/>
      <c r="C2472" s="107"/>
      <c r="D2472" s="103"/>
      <c r="E2472" s="83" t="e">
        <f>+VLOOKUP(D2472,POA!$A$3:$AU$103,7,FALSE)</f>
        <v>#N/A</v>
      </c>
      <c r="F2472" s="83" t="e">
        <f>+VLOOKUP(D2472,POA!$A$3:$AU$103,9,FALSE)</f>
        <v>#N/A</v>
      </c>
      <c r="G2472" s="97" t="e">
        <f>+VLOOKUP(D2472,POA!$A$3:$AU$103,3,FALSE)</f>
        <v>#N/A</v>
      </c>
      <c r="H2472" s="22" t="e">
        <f>+VLOOKUP(D2472,POA!$A$3:$AU$103,12,FALSE)</f>
        <v>#N/A</v>
      </c>
      <c r="I2472" s="108" t="e">
        <f>+VLOOKUP(D2472,POA!$A$3:$AU$103,15,FALSE)</f>
        <v>#N/A</v>
      </c>
      <c r="J2472" s="22" t="e">
        <f>+VLOOKUP(D2472,POA!$A$3:$AU$103,14,FALSE)</f>
        <v>#N/A</v>
      </c>
      <c r="K2472" s="104"/>
      <c r="L2472" s="100"/>
      <c r="M2472" s="101"/>
      <c r="N2472" s="79"/>
      <c r="O2472" s="106"/>
    </row>
    <row r="2473" spans="1:15" s="21" customFormat="1" ht="15" customHeight="1">
      <c r="A2473" s="103"/>
      <c r="B2473" s="105"/>
      <c r="C2473" s="107"/>
      <c r="D2473" s="103"/>
      <c r="E2473" s="83" t="e">
        <f>+VLOOKUP(D2473,POA!$A$3:$AU$103,7,FALSE)</f>
        <v>#N/A</v>
      </c>
      <c r="F2473" s="83" t="e">
        <f>+VLOOKUP(D2473,POA!$A$3:$AU$103,9,FALSE)</f>
        <v>#N/A</v>
      </c>
      <c r="G2473" s="97" t="e">
        <f>+VLOOKUP(D2473,POA!$A$3:$AU$103,3,FALSE)</f>
        <v>#N/A</v>
      </c>
      <c r="H2473" s="22" t="e">
        <f>+VLOOKUP(D2473,POA!$A$3:$AU$103,12,FALSE)</f>
        <v>#N/A</v>
      </c>
      <c r="I2473" s="108" t="e">
        <f>+VLOOKUP(D2473,POA!$A$3:$AU$103,15,FALSE)</f>
        <v>#N/A</v>
      </c>
      <c r="J2473" s="22" t="e">
        <f>+VLOOKUP(D2473,POA!$A$3:$AU$103,14,FALSE)</f>
        <v>#N/A</v>
      </c>
      <c r="K2473" s="104"/>
      <c r="L2473" s="100"/>
      <c r="M2473" s="101"/>
      <c r="N2473" s="79"/>
      <c r="O2473" s="106"/>
    </row>
    <row r="2474" spans="1:15" s="21" customFormat="1" ht="15" customHeight="1">
      <c r="A2474" s="103"/>
      <c r="B2474" s="105"/>
      <c r="C2474" s="107"/>
      <c r="D2474" s="103"/>
      <c r="E2474" s="83" t="e">
        <f>+VLOOKUP(D2474,POA!$A$3:$AU$103,7,FALSE)</f>
        <v>#N/A</v>
      </c>
      <c r="F2474" s="83" t="e">
        <f>+VLOOKUP(D2474,POA!$A$3:$AU$103,9,FALSE)</f>
        <v>#N/A</v>
      </c>
      <c r="G2474" s="97" t="e">
        <f>+VLOOKUP(D2474,POA!$A$3:$AU$103,3,FALSE)</f>
        <v>#N/A</v>
      </c>
      <c r="H2474" s="22" t="e">
        <f>+VLOOKUP(D2474,POA!$A$3:$AU$103,12,FALSE)</f>
        <v>#N/A</v>
      </c>
      <c r="I2474" s="108" t="e">
        <f>+VLOOKUP(D2474,POA!$A$3:$AU$103,15,FALSE)</f>
        <v>#N/A</v>
      </c>
      <c r="J2474" s="22" t="e">
        <f>+VLOOKUP(D2474,POA!$A$3:$AU$103,14,FALSE)</f>
        <v>#N/A</v>
      </c>
      <c r="K2474" s="104"/>
      <c r="L2474" s="100"/>
      <c r="M2474" s="101"/>
      <c r="N2474" s="79"/>
      <c r="O2474" s="106"/>
    </row>
    <row r="2475" spans="1:15" s="21" customFormat="1" ht="15" customHeight="1">
      <c r="A2475" s="103"/>
      <c r="B2475" s="105"/>
      <c r="C2475" s="107"/>
      <c r="D2475" s="103"/>
      <c r="E2475" s="83" t="e">
        <f>+VLOOKUP(D2475,POA!$A$3:$AU$103,7,FALSE)</f>
        <v>#N/A</v>
      </c>
      <c r="F2475" s="83" t="e">
        <f>+VLOOKUP(D2475,POA!$A$3:$AU$103,9,FALSE)</f>
        <v>#N/A</v>
      </c>
      <c r="G2475" s="97" t="e">
        <f>+VLOOKUP(D2475,POA!$A$3:$AU$103,3,FALSE)</f>
        <v>#N/A</v>
      </c>
      <c r="H2475" s="22" t="e">
        <f>+VLOOKUP(D2475,POA!$A$3:$AU$103,12,FALSE)</f>
        <v>#N/A</v>
      </c>
      <c r="I2475" s="108" t="e">
        <f>+VLOOKUP(D2475,POA!$A$3:$AU$103,15,FALSE)</f>
        <v>#N/A</v>
      </c>
      <c r="J2475" s="22" t="e">
        <f>+VLOOKUP(D2475,POA!$A$3:$AU$103,14,FALSE)</f>
        <v>#N/A</v>
      </c>
      <c r="K2475" s="104"/>
      <c r="L2475" s="100"/>
      <c r="M2475" s="101"/>
      <c r="N2475" s="79"/>
      <c r="O2475" s="106"/>
    </row>
    <row r="2476" spans="1:15" s="21" customFormat="1" ht="15" customHeight="1">
      <c r="A2476" s="103"/>
      <c r="B2476" s="105"/>
      <c r="C2476" s="107"/>
      <c r="D2476" s="103"/>
      <c r="E2476" s="83" t="e">
        <f>+VLOOKUP(D2476,POA!$A$3:$AU$103,7,FALSE)</f>
        <v>#N/A</v>
      </c>
      <c r="F2476" s="83" t="e">
        <f>+VLOOKUP(D2476,POA!$A$3:$AU$103,9,FALSE)</f>
        <v>#N/A</v>
      </c>
      <c r="G2476" s="97" t="e">
        <f>+VLOOKUP(D2476,POA!$A$3:$AU$103,3,FALSE)</f>
        <v>#N/A</v>
      </c>
      <c r="H2476" s="22" t="e">
        <f>+VLOOKUP(D2476,POA!$A$3:$AU$103,12,FALSE)</f>
        <v>#N/A</v>
      </c>
      <c r="I2476" s="108" t="e">
        <f>+VLOOKUP(D2476,POA!$A$3:$AU$103,15,FALSE)</f>
        <v>#N/A</v>
      </c>
      <c r="J2476" s="22" t="e">
        <f>+VLOOKUP(D2476,POA!$A$3:$AU$103,14,FALSE)</f>
        <v>#N/A</v>
      </c>
      <c r="K2476" s="104"/>
      <c r="L2476" s="100"/>
      <c r="M2476" s="101"/>
      <c r="N2476" s="79"/>
      <c r="O2476" s="106"/>
    </row>
    <row r="2477" spans="1:15" s="21" customFormat="1" ht="15" customHeight="1">
      <c r="A2477" s="103"/>
      <c r="B2477" s="105"/>
      <c r="C2477" s="107"/>
      <c r="D2477" s="103"/>
      <c r="E2477" s="83" t="e">
        <f>+VLOOKUP(D2477,POA!$A$3:$AU$103,7,FALSE)</f>
        <v>#N/A</v>
      </c>
      <c r="F2477" s="83" t="e">
        <f>+VLOOKUP(D2477,POA!$A$3:$AU$103,9,FALSE)</f>
        <v>#N/A</v>
      </c>
      <c r="G2477" s="97" t="e">
        <f>+VLOOKUP(D2477,POA!$A$3:$AU$103,3,FALSE)</f>
        <v>#N/A</v>
      </c>
      <c r="H2477" s="22" t="e">
        <f>+VLOOKUP(D2477,POA!$A$3:$AU$103,12,FALSE)</f>
        <v>#N/A</v>
      </c>
      <c r="I2477" s="108" t="e">
        <f>+VLOOKUP(D2477,POA!$A$3:$AU$103,15,FALSE)</f>
        <v>#N/A</v>
      </c>
      <c r="J2477" s="22" t="e">
        <f>+VLOOKUP(D2477,POA!$A$3:$AU$103,14,FALSE)</f>
        <v>#N/A</v>
      </c>
      <c r="K2477" s="104"/>
      <c r="L2477" s="100"/>
      <c r="M2477" s="101"/>
      <c r="N2477" s="79"/>
      <c r="O2477" s="106"/>
    </row>
    <row r="2478" spans="1:15" s="21" customFormat="1" ht="15" customHeight="1">
      <c r="A2478" s="103"/>
      <c r="B2478" s="105"/>
      <c r="C2478" s="107"/>
      <c r="D2478" s="103"/>
      <c r="E2478" s="83" t="e">
        <f>+VLOOKUP(D2478,POA!$A$3:$AU$103,7,FALSE)</f>
        <v>#N/A</v>
      </c>
      <c r="F2478" s="83" t="e">
        <f>+VLOOKUP(D2478,POA!$A$3:$AU$103,9,FALSE)</f>
        <v>#N/A</v>
      </c>
      <c r="G2478" s="97" t="e">
        <f>+VLOOKUP(D2478,POA!$A$3:$AU$103,3,FALSE)</f>
        <v>#N/A</v>
      </c>
      <c r="H2478" s="22" t="e">
        <f>+VLOOKUP(D2478,POA!$A$3:$AU$103,12,FALSE)</f>
        <v>#N/A</v>
      </c>
      <c r="I2478" s="108" t="e">
        <f>+VLOOKUP(D2478,POA!$A$3:$AU$103,15,FALSE)</f>
        <v>#N/A</v>
      </c>
      <c r="J2478" s="22" t="e">
        <f>+VLOOKUP(D2478,POA!$A$3:$AU$103,14,FALSE)</f>
        <v>#N/A</v>
      </c>
      <c r="K2478" s="104"/>
      <c r="L2478" s="100"/>
      <c r="M2478" s="101"/>
      <c r="N2478" s="79"/>
      <c r="O2478" s="106"/>
    </row>
    <row r="2479" spans="1:15" s="21" customFormat="1" ht="15" customHeight="1">
      <c r="A2479" s="103"/>
      <c r="B2479" s="105"/>
      <c r="C2479" s="107"/>
      <c r="D2479" s="103"/>
      <c r="E2479" s="83" t="e">
        <f>+VLOOKUP(D2479,POA!$A$3:$AU$103,7,FALSE)</f>
        <v>#N/A</v>
      </c>
      <c r="F2479" s="83" t="e">
        <f>+VLOOKUP(D2479,POA!$A$3:$AU$103,9,FALSE)</f>
        <v>#N/A</v>
      </c>
      <c r="G2479" s="97" t="e">
        <f>+VLOOKUP(D2479,POA!$A$3:$AU$103,3,FALSE)</f>
        <v>#N/A</v>
      </c>
      <c r="H2479" s="22" t="e">
        <f>+VLOOKUP(D2479,POA!$A$3:$AU$103,12,FALSE)</f>
        <v>#N/A</v>
      </c>
      <c r="I2479" s="108" t="e">
        <f>+VLOOKUP(D2479,POA!$A$3:$AU$103,15,FALSE)</f>
        <v>#N/A</v>
      </c>
      <c r="J2479" s="22" t="e">
        <f>+VLOOKUP(D2479,POA!$A$3:$AU$103,14,FALSE)</f>
        <v>#N/A</v>
      </c>
      <c r="K2479" s="104"/>
      <c r="L2479" s="100"/>
      <c r="M2479" s="101"/>
      <c r="N2479" s="79"/>
      <c r="O2479" s="106"/>
    </row>
    <row r="2480" spans="1:15" s="21" customFormat="1" ht="15" customHeight="1">
      <c r="A2480" s="103"/>
      <c r="B2480" s="105"/>
      <c r="C2480" s="107"/>
      <c r="D2480" s="103"/>
      <c r="E2480" s="83" t="e">
        <f>+VLOOKUP(D2480,POA!$A$3:$AU$103,7,FALSE)</f>
        <v>#N/A</v>
      </c>
      <c r="F2480" s="83" t="e">
        <f>+VLOOKUP(D2480,POA!$A$3:$AU$103,9,FALSE)</f>
        <v>#N/A</v>
      </c>
      <c r="G2480" s="97" t="e">
        <f>+VLOOKUP(D2480,POA!$A$3:$AU$103,3,FALSE)</f>
        <v>#N/A</v>
      </c>
      <c r="H2480" s="22" t="e">
        <f>+VLOOKUP(D2480,POA!$A$3:$AU$103,12,FALSE)</f>
        <v>#N/A</v>
      </c>
      <c r="I2480" s="108" t="e">
        <f>+VLOOKUP(D2480,POA!$A$3:$AU$103,15,FALSE)</f>
        <v>#N/A</v>
      </c>
      <c r="J2480" s="22" t="e">
        <f>+VLOOKUP(D2480,POA!$A$3:$AU$103,14,FALSE)</f>
        <v>#N/A</v>
      </c>
      <c r="K2480" s="104"/>
      <c r="L2480" s="100"/>
      <c r="M2480" s="101"/>
      <c r="N2480" s="79"/>
      <c r="O2480" s="106"/>
    </row>
    <row r="2481" spans="1:15" s="21" customFormat="1" ht="15" customHeight="1">
      <c r="A2481" s="103"/>
      <c r="B2481" s="105"/>
      <c r="C2481" s="107"/>
      <c r="D2481" s="103"/>
      <c r="E2481" s="83" t="e">
        <f>+VLOOKUP(D2481,POA!$A$3:$AU$103,7,FALSE)</f>
        <v>#N/A</v>
      </c>
      <c r="F2481" s="83" t="e">
        <f>+VLOOKUP(D2481,POA!$A$3:$AU$103,9,FALSE)</f>
        <v>#N/A</v>
      </c>
      <c r="G2481" s="97" t="e">
        <f>+VLOOKUP(D2481,POA!$A$3:$AU$103,3,FALSE)</f>
        <v>#N/A</v>
      </c>
      <c r="H2481" s="22" t="e">
        <f>+VLOOKUP(D2481,POA!$A$3:$AU$103,12,FALSE)</f>
        <v>#N/A</v>
      </c>
      <c r="I2481" s="108" t="e">
        <f>+VLOOKUP(D2481,POA!$A$3:$AU$103,15,FALSE)</f>
        <v>#N/A</v>
      </c>
      <c r="J2481" s="22" t="e">
        <f>+VLOOKUP(D2481,POA!$A$3:$AU$103,14,FALSE)</f>
        <v>#N/A</v>
      </c>
      <c r="K2481" s="104"/>
      <c r="L2481" s="100"/>
      <c r="M2481" s="101"/>
      <c r="N2481" s="79"/>
      <c r="O2481" s="106"/>
    </row>
    <row r="2482" spans="1:15" s="21" customFormat="1" ht="15" customHeight="1">
      <c r="A2482" s="103"/>
      <c r="B2482" s="105"/>
      <c r="C2482" s="107"/>
      <c r="D2482" s="103"/>
      <c r="E2482" s="83" t="e">
        <f>+VLOOKUP(D2482,POA!$A$3:$AU$103,7,FALSE)</f>
        <v>#N/A</v>
      </c>
      <c r="F2482" s="83" t="e">
        <f>+VLOOKUP(D2482,POA!$A$3:$AU$103,9,FALSE)</f>
        <v>#N/A</v>
      </c>
      <c r="G2482" s="97" t="e">
        <f>+VLOOKUP(D2482,POA!$A$3:$AU$103,3,FALSE)</f>
        <v>#N/A</v>
      </c>
      <c r="H2482" s="22" t="e">
        <f>+VLOOKUP(D2482,POA!$A$3:$AU$103,12,FALSE)</f>
        <v>#N/A</v>
      </c>
      <c r="I2482" s="108" t="e">
        <f>+VLOOKUP(D2482,POA!$A$3:$AU$103,15,FALSE)</f>
        <v>#N/A</v>
      </c>
      <c r="J2482" s="22" t="e">
        <f>+VLOOKUP(D2482,POA!$A$3:$AU$103,14,FALSE)</f>
        <v>#N/A</v>
      </c>
      <c r="K2482" s="104"/>
      <c r="L2482" s="100"/>
      <c r="M2482" s="101"/>
      <c r="N2482" s="79"/>
      <c r="O2482" s="106"/>
    </row>
    <row r="2483" spans="1:15" s="21" customFormat="1" ht="15" customHeight="1">
      <c r="A2483" s="103"/>
      <c r="B2483" s="105"/>
      <c r="C2483" s="107"/>
      <c r="D2483" s="103"/>
      <c r="E2483" s="83" t="e">
        <f>+VLOOKUP(D2483,POA!$A$3:$AU$103,7,FALSE)</f>
        <v>#N/A</v>
      </c>
      <c r="F2483" s="83" t="e">
        <f>+VLOOKUP(D2483,POA!$A$3:$AU$103,9,FALSE)</f>
        <v>#N/A</v>
      </c>
      <c r="G2483" s="97" t="e">
        <f>+VLOOKUP(D2483,POA!$A$3:$AU$103,3,FALSE)</f>
        <v>#N/A</v>
      </c>
      <c r="H2483" s="22" t="e">
        <f>+VLOOKUP(D2483,POA!$A$3:$AU$103,12,FALSE)</f>
        <v>#N/A</v>
      </c>
      <c r="I2483" s="108" t="e">
        <f>+VLOOKUP(D2483,POA!$A$3:$AU$103,15,FALSE)</f>
        <v>#N/A</v>
      </c>
      <c r="J2483" s="22" t="e">
        <f>+VLOOKUP(D2483,POA!$A$3:$AU$103,14,FALSE)</f>
        <v>#N/A</v>
      </c>
      <c r="K2483" s="104"/>
      <c r="L2483" s="100"/>
      <c r="M2483" s="101"/>
      <c r="N2483" s="79"/>
      <c r="O2483" s="106"/>
    </row>
    <row r="2484" spans="1:15" s="21" customFormat="1" ht="15" customHeight="1">
      <c r="A2484" s="103"/>
      <c r="B2484" s="105"/>
      <c r="C2484" s="107"/>
      <c r="D2484" s="103"/>
      <c r="E2484" s="83" t="e">
        <f>+VLOOKUP(D2484,POA!$A$3:$AU$103,7,FALSE)</f>
        <v>#N/A</v>
      </c>
      <c r="F2484" s="83" t="e">
        <f>+VLOOKUP(D2484,POA!$A$3:$AU$103,9,FALSE)</f>
        <v>#N/A</v>
      </c>
      <c r="G2484" s="97" t="e">
        <f>+VLOOKUP(D2484,POA!$A$3:$AU$103,3,FALSE)</f>
        <v>#N/A</v>
      </c>
      <c r="H2484" s="22" t="e">
        <f>+VLOOKUP(D2484,POA!$A$3:$AU$103,12,FALSE)</f>
        <v>#N/A</v>
      </c>
      <c r="I2484" s="108" t="e">
        <f>+VLOOKUP(D2484,POA!$A$3:$AU$103,15,FALSE)</f>
        <v>#N/A</v>
      </c>
      <c r="J2484" s="22" t="e">
        <f>+VLOOKUP(D2484,POA!$A$3:$AU$103,14,FALSE)</f>
        <v>#N/A</v>
      </c>
      <c r="K2484" s="104"/>
      <c r="L2484" s="100"/>
      <c r="M2484" s="101"/>
      <c r="N2484" s="79"/>
      <c r="O2484" s="106"/>
    </row>
    <row r="2485" spans="1:15" s="21" customFormat="1" ht="15" customHeight="1">
      <c r="A2485" s="103"/>
      <c r="B2485" s="105"/>
      <c r="C2485" s="107"/>
      <c r="D2485" s="103"/>
      <c r="E2485" s="83" t="e">
        <f>+VLOOKUP(D2485,POA!$A$3:$AU$103,7,FALSE)</f>
        <v>#N/A</v>
      </c>
      <c r="F2485" s="83" t="e">
        <f>+VLOOKUP(D2485,POA!$A$3:$AU$103,9,FALSE)</f>
        <v>#N/A</v>
      </c>
      <c r="G2485" s="97" t="e">
        <f>+VLOOKUP(D2485,POA!$A$3:$AU$103,3,FALSE)</f>
        <v>#N/A</v>
      </c>
      <c r="H2485" s="22" t="e">
        <f>+VLOOKUP(D2485,POA!$A$3:$AU$103,12,FALSE)</f>
        <v>#N/A</v>
      </c>
      <c r="I2485" s="108" t="e">
        <f>+VLOOKUP(D2485,POA!$A$3:$AU$103,15,FALSE)</f>
        <v>#N/A</v>
      </c>
      <c r="J2485" s="22" t="e">
        <f>+VLOOKUP(D2485,POA!$A$3:$AU$103,14,FALSE)</f>
        <v>#N/A</v>
      </c>
      <c r="K2485" s="104"/>
      <c r="L2485" s="100"/>
      <c r="M2485" s="101"/>
      <c r="N2485" s="79"/>
      <c r="O2485" s="106"/>
    </row>
    <row r="2486" spans="1:15" s="21" customFormat="1" ht="15" customHeight="1">
      <c r="A2486" s="103"/>
      <c r="B2486" s="105"/>
      <c r="C2486" s="107"/>
      <c r="D2486" s="103"/>
      <c r="E2486" s="83" t="e">
        <f>+VLOOKUP(D2486,POA!$A$3:$AU$103,7,FALSE)</f>
        <v>#N/A</v>
      </c>
      <c r="F2486" s="83" t="e">
        <f>+VLOOKUP(D2486,POA!$A$3:$AU$103,9,FALSE)</f>
        <v>#N/A</v>
      </c>
      <c r="G2486" s="97" t="e">
        <f>+VLOOKUP(D2486,POA!$A$3:$AU$103,3,FALSE)</f>
        <v>#N/A</v>
      </c>
      <c r="H2486" s="22" t="e">
        <f>+VLOOKUP(D2486,POA!$A$3:$AU$103,12,FALSE)</f>
        <v>#N/A</v>
      </c>
      <c r="I2486" s="108" t="e">
        <f>+VLOOKUP(D2486,POA!$A$3:$AU$103,15,FALSE)</f>
        <v>#N/A</v>
      </c>
      <c r="J2486" s="22" t="e">
        <f>+VLOOKUP(D2486,POA!$A$3:$AU$103,14,FALSE)</f>
        <v>#N/A</v>
      </c>
      <c r="K2486" s="104"/>
      <c r="L2486" s="100"/>
      <c r="M2486" s="101"/>
      <c r="N2486" s="79"/>
      <c r="O2486" s="106"/>
    </row>
    <row r="2487" spans="1:15" s="21" customFormat="1" ht="15" customHeight="1">
      <c r="A2487" s="103"/>
      <c r="B2487" s="105"/>
      <c r="C2487" s="107"/>
      <c r="D2487" s="103"/>
      <c r="E2487" s="83" t="e">
        <f>+VLOOKUP(D2487,POA!$A$3:$AU$103,7,FALSE)</f>
        <v>#N/A</v>
      </c>
      <c r="F2487" s="83" t="e">
        <f>+VLOOKUP(D2487,POA!$A$3:$AU$103,9,FALSE)</f>
        <v>#N/A</v>
      </c>
      <c r="G2487" s="97" t="e">
        <f>+VLOOKUP(D2487,POA!$A$3:$AU$103,3,FALSE)</f>
        <v>#N/A</v>
      </c>
      <c r="H2487" s="22" t="e">
        <f>+VLOOKUP(D2487,POA!$A$3:$AU$103,12,FALSE)</f>
        <v>#N/A</v>
      </c>
      <c r="I2487" s="108" t="e">
        <f>+VLOOKUP(D2487,POA!$A$3:$AU$103,15,FALSE)</f>
        <v>#N/A</v>
      </c>
      <c r="J2487" s="22" t="e">
        <f>+VLOOKUP(D2487,POA!$A$3:$AU$103,14,FALSE)</f>
        <v>#N/A</v>
      </c>
      <c r="K2487" s="104"/>
      <c r="L2487" s="100"/>
      <c r="M2487" s="101"/>
      <c r="N2487" s="79"/>
      <c r="O2487" s="106"/>
    </row>
    <row r="2488" spans="1:15" s="21" customFormat="1" ht="15" customHeight="1">
      <c r="A2488" s="103"/>
      <c r="B2488" s="105"/>
      <c r="C2488" s="107"/>
      <c r="D2488" s="103"/>
      <c r="E2488" s="83" t="e">
        <f>+VLOOKUP(D2488,POA!$A$3:$AU$103,7,FALSE)</f>
        <v>#N/A</v>
      </c>
      <c r="F2488" s="83" t="e">
        <f>+VLOOKUP(D2488,POA!$A$3:$AU$103,9,FALSE)</f>
        <v>#N/A</v>
      </c>
      <c r="G2488" s="97" t="e">
        <f>+VLOOKUP(D2488,POA!$A$3:$AU$103,3,FALSE)</f>
        <v>#N/A</v>
      </c>
      <c r="H2488" s="22" t="e">
        <f>+VLOOKUP(D2488,POA!$A$3:$AU$103,12,FALSE)</f>
        <v>#N/A</v>
      </c>
      <c r="I2488" s="108" t="e">
        <f>+VLOOKUP(D2488,POA!$A$3:$AU$103,15,FALSE)</f>
        <v>#N/A</v>
      </c>
      <c r="J2488" s="22" t="e">
        <f>+VLOOKUP(D2488,POA!$A$3:$AU$103,14,FALSE)</f>
        <v>#N/A</v>
      </c>
      <c r="K2488" s="104"/>
      <c r="L2488" s="100"/>
      <c r="M2488" s="101"/>
      <c r="N2488" s="79"/>
      <c r="O2488" s="106"/>
    </row>
    <row r="2489" spans="1:15" s="21" customFormat="1" ht="15" customHeight="1">
      <c r="A2489" s="103"/>
      <c r="B2489" s="105"/>
      <c r="C2489" s="107"/>
      <c r="D2489" s="103"/>
      <c r="E2489" s="83" t="e">
        <f>+VLOOKUP(D2489,POA!$A$3:$AU$103,7,FALSE)</f>
        <v>#N/A</v>
      </c>
      <c r="F2489" s="83" t="e">
        <f>+VLOOKUP(D2489,POA!$A$3:$AU$103,9,FALSE)</f>
        <v>#N/A</v>
      </c>
      <c r="G2489" s="97" t="e">
        <f>+VLOOKUP(D2489,POA!$A$3:$AU$103,3,FALSE)</f>
        <v>#N/A</v>
      </c>
      <c r="H2489" s="22" t="e">
        <f>+VLOOKUP(D2489,POA!$A$3:$AU$103,12,FALSE)</f>
        <v>#N/A</v>
      </c>
      <c r="I2489" s="108" t="e">
        <f>+VLOOKUP(D2489,POA!$A$3:$AU$103,15,FALSE)</f>
        <v>#N/A</v>
      </c>
      <c r="J2489" s="22" t="e">
        <f>+VLOOKUP(D2489,POA!$A$3:$AU$103,14,FALSE)</f>
        <v>#N/A</v>
      </c>
      <c r="K2489" s="104"/>
      <c r="L2489" s="100"/>
      <c r="M2489" s="101"/>
      <c r="N2489" s="79"/>
      <c r="O2489" s="106"/>
    </row>
    <row r="2490" spans="1:15" s="21" customFormat="1" ht="15" customHeight="1">
      <c r="A2490" s="103"/>
      <c r="B2490" s="105"/>
      <c r="C2490" s="107"/>
      <c r="D2490" s="103"/>
      <c r="E2490" s="83" t="e">
        <f>+VLOOKUP(D2490,POA!$A$3:$AU$103,7,FALSE)</f>
        <v>#N/A</v>
      </c>
      <c r="F2490" s="83" t="e">
        <f>+VLOOKUP(D2490,POA!$A$3:$AU$103,9,FALSE)</f>
        <v>#N/A</v>
      </c>
      <c r="G2490" s="97" t="e">
        <f>+VLOOKUP(D2490,POA!$A$3:$AU$103,3,FALSE)</f>
        <v>#N/A</v>
      </c>
      <c r="H2490" s="22" t="e">
        <f>+VLOOKUP(D2490,POA!$A$3:$AU$103,12,FALSE)</f>
        <v>#N/A</v>
      </c>
      <c r="I2490" s="108" t="e">
        <f>+VLOOKUP(D2490,POA!$A$3:$AU$103,15,FALSE)</f>
        <v>#N/A</v>
      </c>
      <c r="J2490" s="22" t="e">
        <f>+VLOOKUP(D2490,POA!$A$3:$AU$103,14,FALSE)</f>
        <v>#N/A</v>
      </c>
      <c r="K2490" s="104"/>
      <c r="L2490" s="100"/>
      <c r="M2490" s="101"/>
      <c r="N2490" s="79"/>
      <c r="O2490" s="106"/>
    </row>
    <row r="2491" spans="1:15" s="21" customFormat="1" ht="15" customHeight="1">
      <c r="A2491" s="103"/>
      <c r="B2491" s="105"/>
      <c r="C2491" s="107"/>
      <c r="D2491" s="103"/>
      <c r="E2491" s="83" t="e">
        <f>+VLOOKUP(D2491,POA!$A$3:$AU$103,7,FALSE)</f>
        <v>#N/A</v>
      </c>
      <c r="F2491" s="83" t="e">
        <f>+VLOOKUP(D2491,POA!$A$3:$AU$103,9,FALSE)</f>
        <v>#N/A</v>
      </c>
      <c r="G2491" s="97" t="e">
        <f>+VLOOKUP(D2491,POA!$A$3:$AU$103,3,FALSE)</f>
        <v>#N/A</v>
      </c>
      <c r="H2491" s="22" t="e">
        <f>+VLOOKUP(D2491,POA!$A$3:$AU$103,12,FALSE)</f>
        <v>#N/A</v>
      </c>
      <c r="I2491" s="108" t="e">
        <f>+VLOOKUP(D2491,POA!$A$3:$AU$103,15,FALSE)</f>
        <v>#N/A</v>
      </c>
      <c r="J2491" s="22" t="e">
        <f>+VLOOKUP(D2491,POA!$A$3:$AU$103,14,FALSE)</f>
        <v>#N/A</v>
      </c>
      <c r="K2491" s="104"/>
      <c r="L2491" s="100"/>
      <c r="M2491" s="101"/>
      <c r="N2491" s="79"/>
      <c r="O2491" s="106"/>
    </row>
    <row r="2492" spans="1:15" s="21" customFormat="1" ht="15" customHeight="1">
      <c r="A2492" s="103"/>
      <c r="B2492" s="105"/>
      <c r="C2492" s="107"/>
      <c r="D2492" s="103"/>
      <c r="E2492" s="83" t="e">
        <f>+VLOOKUP(D2492,POA!$A$3:$AU$103,7,FALSE)</f>
        <v>#N/A</v>
      </c>
      <c r="F2492" s="83" t="e">
        <f>+VLOOKUP(D2492,POA!$A$3:$AU$103,9,FALSE)</f>
        <v>#N/A</v>
      </c>
      <c r="G2492" s="97" t="e">
        <f>+VLOOKUP(D2492,POA!$A$3:$AU$103,3,FALSE)</f>
        <v>#N/A</v>
      </c>
      <c r="H2492" s="22" t="e">
        <f>+VLOOKUP(D2492,POA!$A$3:$AU$103,12,FALSE)</f>
        <v>#N/A</v>
      </c>
      <c r="I2492" s="108" t="e">
        <f>+VLOOKUP(D2492,POA!$A$3:$AU$103,15,FALSE)</f>
        <v>#N/A</v>
      </c>
      <c r="J2492" s="22" t="e">
        <f>+VLOOKUP(D2492,POA!$A$3:$AU$103,14,FALSE)</f>
        <v>#N/A</v>
      </c>
      <c r="K2492" s="104"/>
      <c r="L2492" s="100"/>
      <c r="M2492" s="101"/>
      <c r="N2492" s="79"/>
      <c r="O2492" s="106"/>
    </row>
    <row r="2493" spans="1:15" s="21" customFormat="1" ht="15" customHeight="1">
      <c r="A2493" s="103"/>
      <c r="B2493" s="105"/>
      <c r="C2493" s="107"/>
      <c r="D2493" s="103"/>
      <c r="E2493" s="83" t="e">
        <f>+VLOOKUP(D2493,POA!$A$3:$AU$103,7,FALSE)</f>
        <v>#N/A</v>
      </c>
      <c r="F2493" s="83" t="e">
        <f>+VLOOKUP(D2493,POA!$A$3:$AU$103,9,FALSE)</f>
        <v>#N/A</v>
      </c>
      <c r="G2493" s="97" t="e">
        <f>+VLOOKUP(D2493,POA!$A$3:$AU$103,3,FALSE)</f>
        <v>#N/A</v>
      </c>
      <c r="H2493" s="22" t="e">
        <f>+VLOOKUP(D2493,POA!$A$3:$AU$103,12,FALSE)</f>
        <v>#N/A</v>
      </c>
      <c r="I2493" s="108" t="e">
        <f>+VLOOKUP(D2493,POA!$A$3:$AU$103,15,FALSE)</f>
        <v>#N/A</v>
      </c>
      <c r="J2493" s="22" t="e">
        <f>+VLOOKUP(D2493,POA!$A$3:$AU$103,14,FALSE)</f>
        <v>#N/A</v>
      </c>
      <c r="K2493" s="104"/>
      <c r="L2493" s="100"/>
      <c r="M2493" s="101"/>
      <c r="N2493" s="79"/>
      <c r="O2493" s="106"/>
    </row>
    <row r="2494" spans="1:15" s="21" customFormat="1" ht="15" customHeight="1">
      <c r="A2494" s="103"/>
      <c r="B2494" s="105"/>
      <c r="C2494" s="107"/>
      <c r="D2494" s="103"/>
      <c r="E2494" s="83" t="e">
        <f>+VLOOKUP(D2494,POA!$A$3:$AU$103,7,FALSE)</f>
        <v>#N/A</v>
      </c>
      <c r="F2494" s="83" t="e">
        <f>+VLOOKUP(D2494,POA!$A$3:$AU$103,9,FALSE)</f>
        <v>#N/A</v>
      </c>
      <c r="G2494" s="97" t="e">
        <f>+VLOOKUP(D2494,POA!$A$3:$AU$103,3,FALSE)</f>
        <v>#N/A</v>
      </c>
      <c r="H2494" s="22" t="e">
        <f>+VLOOKUP(D2494,POA!$A$3:$AU$103,12,FALSE)</f>
        <v>#N/A</v>
      </c>
      <c r="I2494" s="108" t="e">
        <f>+VLOOKUP(D2494,POA!$A$3:$AU$103,15,FALSE)</f>
        <v>#N/A</v>
      </c>
      <c r="J2494" s="22" t="e">
        <f>+VLOOKUP(D2494,POA!$A$3:$AU$103,14,FALSE)</f>
        <v>#N/A</v>
      </c>
      <c r="K2494" s="104"/>
      <c r="L2494" s="100"/>
      <c r="M2494" s="101"/>
      <c r="N2494" s="79"/>
      <c r="O2494" s="106"/>
    </row>
    <row r="2495" spans="1:15" s="21" customFormat="1" ht="15" customHeight="1">
      <c r="A2495" s="103"/>
      <c r="B2495" s="105"/>
      <c r="C2495" s="107"/>
      <c r="D2495" s="103"/>
      <c r="E2495" s="83" t="e">
        <f>+VLOOKUP(D2495,POA!$A$3:$AU$103,7,FALSE)</f>
        <v>#N/A</v>
      </c>
      <c r="F2495" s="83" t="e">
        <f>+VLOOKUP(D2495,POA!$A$3:$AU$103,9,FALSE)</f>
        <v>#N/A</v>
      </c>
      <c r="G2495" s="97" t="e">
        <f>+VLOOKUP(D2495,POA!$A$3:$AU$103,3,FALSE)</f>
        <v>#N/A</v>
      </c>
      <c r="H2495" s="22" t="e">
        <f>+VLOOKUP(D2495,POA!$A$3:$AU$103,12,FALSE)</f>
        <v>#N/A</v>
      </c>
      <c r="I2495" s="108" t="e">
        <f>+VLOOKUP(D2495,POA!$A$3:$AU$103,15,FALSE)</f>
        <v>#N/A</v>
      </c>
      <c r="J2495" s="22" t="e">
        <f>+VLOOKUP(D2495,POA!$A$3:$AU$103,14,FALSE)</f>
        <v>#N/A</v>
      </c>
      <c r="K2495" s="104"/>
      <c r="L2495" s="100"/>
      <c r="M2495" s="101"/>
      <c r="N2495" s="79"/>
      <c r="O2495" s="106"/>
    </row>
    <row r="2496" spans="1:15" s="21" customFormat="1" ht="15" customHeight="1">
      <c r="A2496" s="103"/>
      <c r="B2496" s="105"/>
      <c r="C2496" s="107"/>
      <c r="D2496" s="103"/>
      <c r="E2496" s="83" t="e">
        <f>+VLOOKUP(D2496,POA!$A$3:$AU$103,7,FALSE)</f>
        <v>#N/A</v>
      </c>
      <c r="F2496" s="83" t="e">
        <f>+VLOOKUP(D2496,POA!$A$3:$AU$103,9,FALSE)</f>
        <v>#N/A</v>
      </c>
      <c r="G2496" s="97" t="e">
        <f>+VLOOKUP(D2496,POA!$A$3:$AU$103,3,FALSE)</f>
        <v>#N/A</v>
      </c>
      <c r="H2496" s="22" t="e">
        <f>+VLOOKUP(D2496,POA!$A$3:$AU$103,12,FALSE)</f>
        <v>#N/A</v>
      </c>
      <c r="I2496" s="108" t="e">
        <f>+VLOOKUP(D2496,POA!$A$3:$AU$103,15,FALSE)</f>
        <v>#N/A</v>
      </c>
      <c r="J2496" s="22" t="e">
        <f>+VLOOKUP(D2496,POA!$A$3:$AU$103,14,FALSE)</f>
        <v>#N/A</v>
      </c>
      <c r="K2496" s="104"/>
      <c r="L2496" s="100"/>
      <c r="M2496" s="101"/>
      <c r="N2496" s="79"/>
      <c r="O2496" s="106"/>
    </row>
    <row r="2497" spans="1:15" s="21" customFormat="1" ht="15" customHeight="1">
      <c r="A2497" s="103"/>
      <c r="B2497" s="105"/>
      <c r="C2497" s="107"/>
      <c r="D2497" s="103"/>
      <c r="E2497" s="83" t="e">
        <f>+VLOOKUP(D2497,POA!$A$3:$AU$103,7,FALSE)</f>
        <v>#N/A</v>
      </c>
      <c r="F2497" s="83" t="e">
        <f>+VLOOKUP(D2497,POA!$A$3:$AU$103,9,FALSE)</f>
        <v>#N/A</v>
      </c>
      <c r="G2497" s="97" t="e">
        <f>+VLOOKUP(D2497,POA!$A$3:$AU$103,3,FALSE)</f>
        <v>#N/A</v>
      </c>
      <c r="H2497" s="22" t="e">
        <f>+VLOOKUP(D2497,POA!$A$3:$AU$103,12,FALSE)</f>
        <v>#N/A</v>
      </c>
      <c r="I2497" s="108" t="e">
        <f>+VLOOKUP(D2497,POA!$A$3:$AU$103,15,FALSE)</f>
        <v>#N/A</v>
      </c>
      <c r="J2497" s="22" t="e">
        <f>+VLOOKUP(D2497,POA!$A$3:$AU$103,14,FALSE)</f>
        <v>#N/A</v>
      </c>
      <c r="K2497" s="104"/>
      <c r="L2497" s="100"/>
      <c r="M2497" s="101"/>
      <c r="N2497" s="79"/>
      <c r="O2497" s="106"/>
    </row>
    <row r="2498" spans="1:15" s="21" customFormat="1" ht="15" customHeight="1">
      <c r="A2498" s="103"/>
      <c r="B2498" s="105"/>
      <c r="C2498" s="107"/>
      <c r="D2498" s="103"/>
      <c r="E2498" s="83" t="e">
        <f>+VLOOKUP(D2498,POA!$A$3:$AU$103,7,FALSE)</f>
        <v>#N/A</v>
      </c>
      <c r="F2498" s="83" t="e">
        <f>+VLOOKUP(D2498,POA!$A$3:$AU$103,9,FALSE)</f>
        <v>#N/A</v>
      </c>
      <c r="G2498" s="97" t="e">
        <f>+VLOOKUP(D2498,POA!$A$3:$AU$103,3,FALSE)</f>
        <v>#N/A</v>
      </c>
      <c r="H2498" s="22" t="e">
        <f>+VLOOKUP(D2498,POA!$A$3:$AU$103,12,FALSE)</f>
        <v>#N/A</v>
      </c>
      <c r="I2498" s="108" t="e">
        <f>+VLOOKUP(D2498,POA!$A$3:$AU$103,15,FALSE)</f>
        <v>#N/A</v>
      </c>
      <c r="J2498" s="22" t="e">
        <f>+VLOOKUP(D2498,POA!$A$3:$AU$103,14,FALSE)</f>
        <v>#N/A</v>
      </c>
      <c r="K2498" s="104"/>
      <c r="L2498" s="100"/>
      <c r="M2498" s="101"/>
      <c r="N2498" s="79"/>
      <c r="O2498" s="106"/>
    </row>
    <row r="2499" spans="1:15" s="21" customFormat="1" ht="15" customHeight="1">
      <c r="A2499" s="103"/>
      <c r="B2499" s="105"/>
      <c r="C2499" s="107"/>
      <c r="D2499" s="103"/>
      <c r="E2499" s="83" t="e">
        <f>+VLOOKUP(D2499,POA!$A$3:$AU$103,7,FALSE)</f>
        <v>#N/A</v>
      </c>
      <c r="F2499" s="83" t="e">
        <f>+VLOOKUP(D2499,POA!$A$3:$AU$103,9,FALSE)</f>
        <v>#N/A</v>
      </c>
      <c r="G2499" s="97" t="e">
        <f>+VLOOKUP(D2499,POA!$A$3:$AU$103,3,FALSE)</f>
        <v>#N/A</v>
      </c>
      <c r="H2499" s="22" t="e">
        <f>+VLOOKUP(D2499,POA!$A$3:$AU$103,12,FALSE)</f>
        <v>#N/A</v>
      </c>
      <c r="I2499" s="108" t="e">
        <f>+VLOOKUP(D2499,POA!$A$3:$AU$103,15,FALSE)</f>
        <v>#N/A</v>
      </c>
      <c r="J2499" s="22" t="e">
        <f>+VLOOKUP(D2499,POA!$A$3:$AU$103,14,FALSE)</f>
        <v>#N/A</v>
      </c>
      <c r="K2499" s="104"/>
      <c r="L2499" s="100"/>
      <c r="M2499" s="101"/>
      <c r="N2499" s="79"/>
      <c r="O2499" s="106"/>
    </row>
    <row r="2500" spans="1:15" s="21" customFormat="1" ht="15" customHeight="1">
      <c r="A2500" s="103"/>
      <c r="B2500" s="105"/>
      <c r="C2500" s="107"/>
      <c r="D2500" s="103"/>
      <c r="E2500" s="83" t="e">
        <f>+VLOOKUP(D2500,POA!$A$3:$AU$103,7,FALSE)</f>
        <v>#N/A</v>
      </c>
      <c r="F2500" s="83" t="e">
        <f>+VLOOKUP(D2500,POA!$A$3:$AU$103,9,FALSE)</f>
        <v>#N/A</v>
      </c>
      <c r="G2500" s="97" t="e">
        <f>+VLOOKUP(D2500,POA!$A$3:$AU$103,3,FALSE)</f>
        <v>#N/A</v>
      </c>
      <c r="H2500" s="22" t="e">
        <f>+VLOOKUP(D2500,POA!$A$3:$AU$103,12,FALSE)</f>
        <v>#N/A</v>
      </c>
      <c r="I2500" s="108" t="e">
        <f>+VLOOKUP(D2500,POA!$A$3:$AU$103,15,FALSE)</f>
        <v>#N/A</v>
      </c>
      <c r="J2500" s="22" t="e">
        <f>+VLOOKUP(D2500,POA!$A$3:$AU$103,14,FALSE)</f>
        <v>#N/A</v>
      </c>
      <c r="K2500" s="104"/>
      <c r="L2500" s="100"/>
      <c r="M2500" s="101"/>
      <c r="N2500" s="79"/>
      <c r="O2500" s="106"/>
    </row>
    <row r="2501" spans="1:15" s="21" customFormat="1" ht="15" customHeight="1">
      <c r="A2501" s="103"/>
      <c r="B2501" s="105"/>
      <c r="C2501" s="107"/>
      <c r="D2501" s="103"/>
      <c r="E2501" s="83" t="e">
        <f>+VLOOKUP(D2501,POA!$A$3:$AU$103,7,FALSE)</f>
        <v>#N/A</v>
      </c>
      <c r="F2501" s="83" t="e">
        <f>+VLOOKUP(D2501,POA!$A$3:$AU$103,9,FALSE)</f>
        <v>#N/A</v>
      </c>
      <c r="G2501" s="97" t="e">
        <f>+VLOOKUP(D2501,POA!$A$3:$AU$103,3,FALSE)</f>
        <v>#N/A</v>
      </c>
      <c r="H2501" s="22" t="e">
        <f>+VLOOKUP(D2501,POA!$A$3:$AU$103,12,FALSE)</f>
        <v>#N/A</v>
      </c>
      <c r="I2501" s="108" t="e">
        <f>+VLOOKUP(D2501,POA!$A$3:$AU$103,15,FALSE)</f>
        <v>#N/A</v>
      </c>
      <c r="J2501" s="22" t="e">
        <f>+VLOOKUP(D2501,POA!$A$3:$AU$103,14,FALSE)</f>
        <v>#N/A</v>
      </c>
      <c r="K2501" s="104"/>
      <c r="L2501" s="100"/>
      <c r="M2501" s="101"/>
      <c r="N2501" s="79"/>
      <c r="O2501" s="106"/>
    </row>
    <row r="2502" spans="1:15" s="21" customFormat="1" ht="15" customHeight="1">
      <c r="A2502" s="103"/>
      <c r="B2502" s="105"/>
      <c r="C2502" s="107"/>
      <c r="D2502" s="103"/>
      <c r="E2502" s="83" t="e">
        <f>+VLOOKUP(D2502,POA!$A$3:$AU$103,7,FALSE)</f>
        <v>#N/A</v>
      </c>
      <c r="F2502" s="83" t="e">
        <f>+VLOOKUP(D2502,POA!$A$3:$AU$103,9,FALSE)</f>
        <v>#N/A</v>
      </c>
      <c r="G2502" s="97" t="e">
        <f>+VLOOKUP(D2502,POA!$A$3:$AU$103,3,FALSE)</f>
        <v>#N/A</v>
      </c>
      <c r="H2502" s="22" t="e">
        <f>+VLOOKUP(D2502,POA!$A$3:$AU$103,12,FALSE)</f>
        <v>#N/A</v>
      </c>
      <c r="I2502" s="108" t="e">
        <f>+VLOOKUP(D2502,POA!$A$3:$AU$103,15,FALSE)</f>
        <v>#N/A</v>
      </c>
      <c r="J2502" s="22" t="e">
        <f>+VLOOKUP(D2502,POA!$A$3:$AU$103,14,FALSE)</f>
        <v>#N/A</v>
      </c>
      <c r="K2502" s="104"/>
      <c r="L2502" s="100"/>
      <c r="M2502" s="101"/>
      <c r="N2502" s="79"/>
      <c r="O2502" s="106"/>
    </row>
    <row r="2503" spans="1:15" s="21" customFormat="1" ht="15" customHeight="1">
      <c r="A2503" s="103"/>
      <c r="B2503" s="105"/>
      <c r="C2503" s="107"/>
      <c r="D2503" s="103"/>
      <c r="E2503" s="83" t="e">
        <f>+VLOOKUP(D2503,POA!$A$3:$AU$103,7,FALSE)</f>
        <v>#N/A</v>
      </c>
      <c r="F2503" s="83" t="e">
        <f>+VLOOKUP(D2503,POA!$A$3:$AU$103,9,FALSE)</f>
        <v>#N/A</v>
      </c>
      <c r="G2503" s="97" t="e">
        <f>+VLOOKUP(D2503,POA!$A$3:$AU$103,3,FALSE)</f>
        <v>#N/A</v>
      </c>
      <c r="H2503" s="22" t="e">
        <f>+VLOOKUP(D2503,POA!$A$3:$AU$103,12,FALSE)</f>
        <v>#N/A</v>
      </c>
      <c r="I2503" s="108" t="e">
        <f>+VLOOKUP(D2503,POA!$A$3:$AU$103,15,FALSE)</f>
        <v>#N/A</v>
      </c>
      <c r="J2503" s="22" t="e">
        <f>+VLOOKUP(D2503,POA!$A$3:$AU$103,14,FALSE)</f>
        <v>#N/A</v>
      </c>
      <c r="K2503" s="104"/>
      <c r="L2503" s="100"/>
      <c r="M2503" s="101"/>
      <c r="N2503" s="79"/>
      <c r="O2503" s="106"/>
    </row>
    <row r="2504" spans="1:15" s="21" customFormat="1" ht="15" customHeight="1">
      <c r="A2504" s="103"/>
      <c r="B2504" s="105"/>
      <c r="C2504" s="107"/>
      <c r="D2504" s="103"/>
      <c r="E2504" s="83" t="e">
        <f>+VLOOKUP(D2504,POA!$A$3:$AU$103,7,FALSE)</f>
        <v>#N/A</v>
      </c>
      <c r="F2504" s="83" t="e">
        <f>+VLOOKUP(D2504,POA!$A$3:$AU$103,9,FALSE)</f>
        <v>#N/A</v>
      </c>
      <c r="G2504" s="97" t="e">
        <f>+VLOOKUP(D2504,POA!$A$3:$AU$103,3,FALSE)</f>
        <v>#N/A</v>
      </c>
      <c r="H2504" s="22" t="e">
        <f>+VLOOKUP(D2504,POA!$A$3:$AU$103,12,FALSE)</f>
        <v>#N/A</v>
      </c>
      <c r="I2504" s="108" t="e">
        <f>+VLOOKUP(D2504,POA!$A$3:$AU$103,15,FALSE)</f>
        <v>#N/A</v>
      </c>
      <c r="J2504" s="22" t="e">
        <f>+VLOOKUP(D2504,POA!$A$3:$AU$103,14,FALSE)</f>
        <v>#N/A</v>
      </c>
      <c r="K2504" s="104"/>
      <c r="L2504" s="100"/>
      <c r="M2504" s="101"/>
      <c r="N2504" s="79"/>
      <c r="O2504" s="106"/>
    </row>
    <row r="2505" spans="1:15" s="21" customFormat="1" ht="15" customHeight="1">
      <c r="A2505" s="103"/>
      <c r="B2505" s="105"/>
      <c r="C2505" s="107"/>
      <c r="D2505" s="103"/>
      <c r="E2505" s="83" t="e">
        <f>+VLOOKUP(D2505,POA!$A$3:$AU$103,7,FALSE)</f>
        <v>#N/A</v>
      </c>
      <c r="F2505" s="83" t="e">
        <f>+VLOOKUP(D2505,POA!$A$3:$AU$103,9,FALSE)</f>
        <v>#N/A</v>
      </c>
      <c r="G2505" s="97" t="e">
        <f>+VLOOKUP(D2505,POA!$A$3:$AU$103,3,FALSE)</f>
        <v>#N/A</v>
      </c>
      <c r="H2505" s="22" t="e">
        <f>+VLOOKUP(D2505,POA!$A$3:$AU$103,12,FALSE)</f>
        <v>#N/A</v>
      </c>
      <c r="I2505" s="108" t="e">
        <f>+VLOOKUP(D2505,POA!$A$3:$AU$103,15,FALSE)</f>
        <v>#N/A</v>
      </c>
      <c r="J2505" s="22" t="e">
        <f>+VLOOKUP(D2505,POA!$A$3:$AU$103,14,FALSE)</f>
        <v>#N/A</v>
      </c>
      <c r="K2505" s="104"/>
      <c r="L2505" s="100"/>
      <c r="M2505" s="101"/>
      <c r="N2505" s="79"/>
      <c r="O2505" s="106"/>
    </row>
    <row r="2506" spans="1:15" s="21" customFormat="1" ht="15" customHeight="1">
      <c r="A2506" s="103"/>
      <c r="B2506" s="105"/>
      <c r="C2506" s="107"/>
      <c r="D2506" s="103"/>
      <c r="E2506" s="83" t="e">
        <f>+VLOOKUP(D2506,POA!$A$3:$AU$103,7,FALSE)</f>
        <v>#N/A</v>
      </c>
      <c r="F2506" s="83" t="e">
        <f>+VLOOKUP(D2506,POA!$A$3:$AU$103,9,FALSE)</f>
        <v>#N/A</v>
      </c>
      <c r="G2506" s="97" t="e">
        <f>+VLOOKUP(D2506,POA!$A$3:$AU$103,3,FALSE)</f>
        <v>#N/A</v>
      </c>
      <c r="H2506" s="22" t="e">
        <f>+VLOOKUP(D2506,POA!$A$3:$AU$103,12,FALSE)</f>
        <v>#N/A</v>
      </c>
      <c r="I2506" s="108" t="e">
        <f>+VLOOKUP(D2506,POA!$A$3:$AU$103,15,FALSE)</f>
        <v>#N/A</v>
      </c>
      <c r="J2506" s="22" t="e">
        <f>+VLOOKUP(D2506,POA!$A$3:$AU$103,14,FALSE)</f>
        <v>#N/A</v>
      </c>
      <c r="K2506" s="104"/>
      <c r="L2506" s="100"/>
      <c r="M2506" s="101"/>
      <c r="N2506" s="79"/>
      <c r="O2506" s="106"/>
    </row>
    <row r="2507" spans="1:15" s="21" customFormat="1" ht="15" customHeight="1">
      <c r="A2507" s="103"/>
      <c r="B2507" s="105"/>
      <c r="C2507" s="107"/>
      <c r="D2507" s="103"/>
      <c r="E2507" s="83" t="e">
        <f>+VLOOKUP(D2507,POA!$A$3:$AU$103,7,FALSE)</f>
        <v>#N/A</v>
      </c>
      <c r="F2507" s="83" t="e">
        <f>+VLOOKUP(D2507,POA!$A$3:$AU$103,9,FALSE)</f>
        <v>#N/A</v>
      </c>
      <c r="G2507" s="97" t="e">
        <f>+VLOOKUP(D2507,POA!$A$3:$AU$103,3,FALSE)</f>
        <v>#N/A</v>
      </c>
      <c r="H2507" s="22" t="e">
        <f>+VLOOKUP(D2507,POA!$A$3:$AU$103,12,FALSE)</f>
        <v>#N/A</v>
      </c>
      <c r="I2507" s="108" t="e">
        <f>+VLOOKUP(D2507,POA!$A$3:$AU$103,15,FALSE)</f>
        <v>#N/A</v>
      </c>
      <c r="J2507" s="22" t="e">
        <f>+VLOOKUP(D2507,POA!$A$3:$AU$103,14,FALSE)</f>
        <v>#N/A</v>
      </c>
      <c r="K2507" s="104"/>
      <c r="L2507" s="100"/>
      <c r="M2507" s="101"/>
      <c r="N2507" s="79"/>
      <c r="O2507" s="106"/>
    </row>
    <row r="2508" spans="1:15" s="21" customFormat="1" ht="15" customHeight="1">
      <c r="A2508" s="103"/>
      <c r="B2508" s="105"/>
      <c r="C2508" s="107"/>
      <c r="D2508" s="103"/>
      <c r="E2508" s="83" t="e">
        <f>+VLOOKUP(D2508,POA!$A$3:$AU$103,7,FALSE)</f>
        <v>#N/A</v>
      </c>
      <c r="F2508" s="83" t="e">
        <f>+VLOOKUP(D2508,POA!$A$3:$AU$103,9,FALSE)</f>
        <v>#N/A</v>
      </c>
      <c r="G2508" s="97" t="e">
        <f>+VLOOKUP(D2508,POA!$A$3:$AU$103,3,FALSE)</f>
        <v>#N/A</v>
      </c>
      <c r="H2508" s="22" t="e">
        <f>+VLOOKUP(D2508,POA!$A$3:$AU$103,12,FALSE)</f>
        <v>#N/A</v>
      </c>
      <c r="I2508" s="108" t="e">
        <f>+VLOOKUP(D2508,POA!$A$3:$AU$103,15,FALSE)</f>
        <v>#N/A</v>
      </c>
      <c r="J2508" s="22" t="e">
        <f>+VLOOKUP(D2508,POA!$A$3:$AU$103,14,FALSE)</f>
        <v>#N/A</v>
      </c>
      <c r="K2508" s="104"/>
      <c r="L2508" s="100"/>
      <c r="M2508" s="101"/>
      <c r="N2508" s="79"/>
      <c r="O2508" s="106"/>
    </row>
    <row r="2509" spans="1:15" s="21" customFormat="1" ht="15" customHeight="1">
      <c r="A2509" s="103"/>
      <c r="B2509" s="105"/>
      <c r="C2509" s="107"/>
      <c r="D2509" s="103"/>
      <c r="E2509" s="83" t="e">
        <f>+VLOOKUP(D2509,POA!$A$3:$AU$103,7,FALSE)</f>
        <v>#N/A</v>
      </c>
      <c r="F2509" s="83" t="e">
        <f>+VLOOKUP(D2509,POA!$A$3:$AU$103,9,FALSE)</f>
        <v>#N/A</v>
      </c>
      <c r="G2509" s="97" t="e">
        <f>+VLOOKUP(D2509,POA!$A$3:$AU$103,3,FALSE)</f>
        <v>#N/A</v>
      </c>
      <c r="H2509" s="22" t="e">
        <f>+VLOOKUP(D2509,POA!$A$3:$AU$103,12,FALSE)</f>
        <v>#N/A</v>
      </c>
      <c r="I2509" s="108" t="e">
        <f>+VLOOKUP(D2509,POA!$A$3:$AU$103,15,FALSE)</f>
        <v>#N/A</v>
      </c>
      <c r="J2509" s="22" t="e">
        <f>+VLOOKUP(D2509,POA!$A$3:$AU$103,14,FALSE)</f>
        <v>#N/A</v>
      </c>
      <c r="K2509" s="104"/>
      <c r="L2509" s="100"/>
      <c r="M2509" s="101"/>
      <c r="N2509" s="79"/>
      <c r="O2509" s="106"/>
    </row>
    <row r="2510" spans="1:15" s="21" customFormat="1" ht="15" customHeight="1">
      <c r="A2510" s="103"/>
      <c r="B2510" s="105"/>
      <c r="C2510" s="107"/>
      <c r="D2510" s="103"/>
      <c r="E2510" s="83" t="e">
        <f>+VLOOKUP(D2510,POA!$A$3:$AU$103,7,FALSE)</f>
        <v>#N/A</v>
      </c>
      <c r="F2510" s="83" t="e">
        <f>+VLOOKUP(D2510,POA!$A$3:$AU$103,9,FALSE)</f>
        <v>#N/A</v>
      </c>
      <c r="G2510" s="97" t="e">
        <f>+VLOOKUP(D2510,POA!$A$3:$AU$103,3,FALSE)</f>
        <v>#N/A</v>
      </c>
      <c r="H2510" s="22" t="e">
        <f>+VLOOKUP(D2510,POA!$A$3:$AU$103,12,FALSE)</f>
        <v>#N/A</v>
      </c>
      <c r="I2510" s="108" t="e">
        <f>+VLOOKUP(D2510,POA!$A$3:$AU$103,15,FALSE)</f>
        <v>#N/A</v>
      </c>
      <c r="J2510" s="22" t="e">
        <f>+VLOOKUP(D2510,POA!$A$3:$AU$103,14,FALSE)</f>
        <v>#N/A</v>
      </c>
      <c r="K2510" s="104"/>
      <c r="L2510" s="100"/>
      <c r="M2510" s="101"/>
      <c r="N2510" s="79"/>
      <c r="O2510" s="106"/>
    </row>
    <row r="2511" spans="1:15" s="21" customFormat="1" ht="15" customHeight="1">
      <c r="A2511" s="103"/>
      <c r="B2511" s="105"/>
      <c r="C2511" s="107"/>
      <c r="D2511" s="103"/>
      <c r="E2511" s="83" t="e">
        <f>+VLOOKUP(D2511,POA!$A$3:$AU$103,7,FALSE)</f>
        <v>#N/A</v>
      </c>
      <c r="F2511" s="83" t="e">
        <f>+VLOOKUP(D2511,POA!$A$3:$AU$103,9,FALSE)</f>
        <v>#N/A</v>
      </c>
      <c r="G2511" s="97" t="e">
        <f>+VLOOKUP(D2511,POA!$A$3:$AU$103,3,FALSE)</f>
        <v>#N/A</v>
      </c>
      <c r="H2511" s="22" t="e">
        <f>+VLOOKUP(D2511,POA!$A$3:$AU$103,12,FALSE)</f>
        <v>#N/A</v>
      </c>
      <c r="I2511" s="108" t="e">
        <f>+VLOOKUP(D2511,POA!$A$3:$AU$103,15,FALSE)</f>
        <v>#N/A</v>
      </c>
      <c r="J2511" s="22" t="e">
        <f>+VLOOKUP(D2511,POA!$A$3:$AU$103,14,FALSE)</f>
        <v>#N/A</v>
      </c>
      <c r="K2511" s="104"/>
      <c r="L2511" s="100"/>
      <c r="M2511" s="101"/>
      <c r="N2511" s="79"/>
      <c r="O2511" s="106"/>
    </row>
    <row r="2512" spans="1:15" s="21" customFormat="1" ht="15" customHeight="1">
      <c r="A2512" s="103"/>
      <c r="B2512" s="105"/>
      <c r="C2512" s="107"/>
      <c r="D2512" s="103"/>
      <c r="E2512" s="83" t="e">
        <f>+VLOOKUP(D2512,POA!$A$3:$AU$103,7,FALSE)</f>
        <v>#N/A</v>
      </c>
      <c r="F2512" s="83" t="e">
        <f>+VLOOKUP(D2512,POA!$A$3:$AU$103,9,FALSE)</f>
        <v>#N/A</v>
      </c>
      <c r="G2512" s="97" t="e">
        <f>+VLOOKUP(D2512,POA!$A$3:$AU$103,3,FALSE)</f>
        <v>#N/A</v>
      </c>
      <c r="H2512" s="22" t="e">
        <f>+VLOOKUP(D2512,POA!$A$3:$AU$103,12,FALSE)</f>
        <v>#N/A</v>
      </c>
      <c r="I2512" s="108" t="e">
        <f>+VLOOKUP(D2512,POA!$A$3:$AU$103,15,FALSE)</f>
        <v>#N/A</v>
      </c>
      <c r="J2512" s="22" t="e">
        <f>+VLOOKUP(D2512,POA!$A$3:$AU$103,14,FALSE)</f>
        <v>#N/A</v>
      </c>
      <c r="K2512" s="104"/>
      <c r="L2512" s="100"/>
      <c r="M2512" s="101"/>
      <c r="N2512" s="79"/>
      <c r="O2512" s="106"/>
    </row>
    <row r="2513" spans="1:15" s="21" customFormat="1" ht="15" customHeight="1">
      <c r="A2513" s="103"/>
      <c r="B2513" s="105"/>
      <c r="C2513" s="107"/>
      <c r="D2513" s="103"/>
      <c r="E2513" s="83" t="e">
        <f>+VLOOKUP(D2513,POA!$A$3:$AU$103,7,FALSE)</f>
        <v>#N/A</v>
      </c>
      <c r="F2513" s="83" t="e">
        <f>+VLOOKUP(D2513,POA!$A$3:$AU$103,9,FALSE)</f>
        <v>#N/A</v>
      </c>
      <c r="G2513" s="97" t="e">
        <f>+VLOOKUP(D2513,POA!$A$3:$AU$103,3,FALSE)</f>
        <v>#N/A</v>
      </c>
      <c r="H2513" s="22" t="e">
        <f>+VLOOKUP(D2513,POA!$A$3:$AU$103,12,FALSE)</f>
        <v>#N/A</v>
      </c>
      <c r="I2513" s="108" t="e">
        <f>+VLOOKUP(D2513,POA!$A$3:$AU$103,15,FALSE)</f>
        <v>#N/A</v>
      </c>
      <c r="J2513" s="22" t="e">
        <f>+VLOOKUP(D2513,POA!$A$3:$AU$103,14,FALSE)</f>
        <v>#N/A</v>
      </c>
      <c r="K2513" s="104"/>
      <c r="L2513" s="100"/>
      <c r="M2513" s="101"/>
      <c r="N2513" s="79"/>
      <c r="O2513" s="106"/>
    </row>
    <row r="2514" spans="1:15" s="21" customFormat="1" ht="15" customHeight="1">
      <c r="A2514" s="103"/>
      <c r="B2514" s="105"/>
      <c r="C2514" s="107"/>
      <c r="D2514" s="103"/>
      <c r="E2514" s="83" t="e">
        <f>+VLOOKUP(D2514,POA!$A$3:$AU$103,7,FALSE)</f>
        <v>#N/A</v>
      </c>
      <c r="F2514" s="83" t="e">
        <f>+VLOOKUP(D2514,POA!$A$3:$AU$103,9,FALSE)</f>
        <v>#N/A</v>
      </c>
      <c r="G2514" s="97" t="e">
        <f>+VLOOKUP(D2514,POA!$A$3:$AU$103,3,FALSE)</f>
        <v>#N/A</v>
      </c>
      <c r="H2514" s="22" t="e">
        <f>+VLOOKUP(D2514,POA!$A$3:$AU$103,12,FALSE)</f>
        <v>#N/A</v>
      </c>
      <c r="I2514" s="108" t="e">
        <f>+VLOOKUP(D2514,POA!$A$3:$AU$103,15,FALSE)</f>
        <v>#N/A</v>
      </c>
      <c r="J2514" s="22" t="e">
        <f>+VLOOKUP(D2514,POA!$A$3:$AU$103,14,FALSE)</f>
        <v>#N/A</v>
      </c>
      <c r="K2514" s="104"/>
      <c r="L2514" s="100"/>
      <c r="M2514" s="101"/>
      <c r="N2514" s="79"/>
      <c r="O2514" s="106"/>
    </row>
    <row r="2515" spans="1:15" s="20" customFormat="1" ht="15" customHeight="1">
      <c r="A2515" s="46"/>
      <c r="B2515" s="45"/>
      <c r="C2515" s="47"/>
      <c r="D2515" s="46"/>
      <c r="E2515" s="97" t="e">
        <f>+VLOOKUP(D2515,POA!$A$3:$AU$103,7,FALSE)</f>
        <v>#N/A</v>
      </c>
      <c r="F2515" s="97" t="e">
        <f>+VLOOKUP(D2515,POA!$A$3:$AU$103,9,FALSE)</f>
        <v>#N/A</v>
      </c>
      <c r="G2515" s="97" t="e">
        <f>+VLOOKUP(D2515,POA!$A$3:$AU$103,3,FALSE)</f>
        <v>#N/A</v>
      </c>
      <c r="H2515" s="94" t="e">
        <f>+VLOOKUP(D2515,POA!$A$3:$AU$103,12,FALSE)</f>
        <v>#N/A</v>
      </c>
      <c r="I2515" s="98" t="e">
        <f>+VLOOKUP(D2515,POA!$A$3:$AU$103,15,FALSE)</f>
        <v>#N/A</v>
      </c>
      <c r="J2515" s="94" t="e">
        <f>+VLOOKUP(D2515,POA!$A$3:$AU$103,14,FALSE)</f>
        <v>#N/A</v>
      </c>
      <c r="K2515" s="44"/>
      <c r="L2515" s="100"/>
      <c r="M2515" s="101"/>
      <c r="N2515" s="79"/>
      <c r="O2515" s="102"/>
    </row>
    <row r="2516" spans="1:15" s="20" customFormat="1" ht="15" customHeight="1">
      <c r="A2516" s="46"/>
      <c r="B2516" s="45"/>
      <c r="C2516" s="47"/>
      <c r="D2516" s="46"/>
      <c r="E2516" s="97" t="e">
        <f>+VLOOKUP(D2516,POA!$A$3:$AU$103,7,FALSE)</f>
        <v>#N/A</v>
      </c>
      <c r="F2516" s="97" t="e">
        <f>+VLOOKUP(D2516,POA!$A$3:$AU$103,9,FALSE)</f>
        <v>#N/A</v>
      </c>
      <c r="G2516" s="97" t="e">
        <f>+VLOOKUP(D2516,POA!$A$3:$AU$103,3,FALSE)</f>
        <v>#N/A</v>
      </c>
      <c r="H2516" s="94" t="e">
        <f>+VLOOKUP(D2516,POA!$A$3:$AU$103,12,FALSE)</f>
        <v>#N/A</v>
      </c>
      <c r="I2516" s="98" t="e">
        <f>+VLOOKUP(D2516,POA!$A$3:$AU$103,15,FALSE)</f>
        <v>#N/A</v>
      </c>
      <c r="J2516" s="94" t="e">
        <f>+VLOOKUP(D2516,POA!$A$3:$AU$103,14,FALSE)</f>
        <v>#N/A</v>
      </c>
      <c r="K2516" s="44"/>
      <c r="L2516" s="100"/>
      <c r="M2516" s="101"/>
      <c r="N2516" s="79"/>
      <c r="O2516" s="102"/>
    </row>
    <row r="2517" spans="1:15" s="20" customFormat="1" ht="15" customHeight="1">
      <c r="A2517" s="46"/>
      <c r="B2517" s="45"/>
      <c r="C2517" s="47"/>
      <c r="D2517" s="46"/>
      <c r="E2517" s="97" t="e">
        <f>+VLOOKUP(D2517,POA!$A$3:$AU$103,7,FALSE)</f>
        <v>#N/A</v>
      </c>
      <c r="F2517" s="97" t="e">
        <f>+VLOOKUP(D2517,POA!$A$3:$AU$103,9,FALSE)</f>
        <v>#N/A</v>
      </c>
      <c r="G2517" s="97" t="e">
        <f>+VLOOKUP(D2517,POA!$A$3:$AU$103,3,FALSE)</f>
        <v>#N/A</v>
      </c>
      <c r="H2517" s="94" t="e">
        <f>+VLOOKUP(D2517,POA!$A$3:$AU$103,12,FALSE)</f>
        <v>#N/A</v>
      </c>
      <c r="I2517" s="98" t="e">
        <f>+VLOOKUP(D2517,POA!$A$3:$AU$103,15,FALSE)</f>
        <v>#N/A</v>
      </c>
      <c r="J2517" s="94" t="e">
        <f>+VLOOKUP(D2517,POA!$A$3:$AU$103,14,FALSE)</f>
        <v>#N/A</v>
      </c>
      <c r="K2517" s="44"/>
      <c r="L2517" s="100"/>
      <c r="M2517" s="101"/>
      <c r="N2517" s="79"/>
      <c r="O2517" s="102"/>
    </row>
    <row r="2518" spans="1:15" s="20" customFormat="1" ht="15" customHeight="1">
      <c r="A2518" s="46"/>
      <c r="B2518" s="45"/>
      <c r="C2518" s="47"/>
      <c r="D2518" s="46"/>
      <c r="E2518" s="97" t="e">
        <f>+VLOOKUP(D2518,POA!$A$3:$AU$103,7,FALSE)</f>
        <v>#N/A</v>
      </c>
      <c r="F2518" s="97" t="e">
        <f>+VLOOKUP(D2518,POA!$A$3:$AU$103,9,FALSE)</f>
        <v>#N/A</v>
      </c>
      <c r="G2518" s="97" t="e">
        <f>+VLOOKUP(D2518,POA!$A$3:$AU$103,3,FALSE)</f>
        <v>#N/A</v>
      </c>
      <c r="H2518" s="94" t="e">
        <f>+VLOOKUP(D2518,POA!$A$3:$AU$103,12,FALSE)</f>
        <v>#N/A</v>
      </c>
      <c r="I2518" s="98" t="e">
        <f>+VLOOKUP(D2518,POA!$A$3:$AU$103,15,FALSE)</f>
        <v>#N/A</v>
      </c>
      <c r="J2518" s="94" t="e">
        <f>+VLOOKUP(D2518,POA!$A$3:$AU$103,14,FALSE)</f>
        <v>#N/A</v>
      </c>
      <c r="K2518" s="44"/>
      <c r="L2518" s="100"/>
      <c r="M2518" s="101"/>
      <c r="N2518" s="79"/>
      <c r="O2518" s="102"/>
    </row>
    <row r="2519" spans="1:15" s="20" customFormat="1" ht="15" customHeight="1">
      <c r="A2519" s="46"/>
      <c r="B2519" s="45"/>
      <c r="C2519" s="47"/>
      <c r="D2519" s="46"/>
      <c r="E2519" s="97" t="e">
        <f>+VLOOKUP(D2519,POA!$A$3:$AU$103,7,FALSE)</f>
        <v>#N/A</v>
      </c>
      <c r="F2519" s="97" t="e">
        <f>+VLOOKUP(D2519,POA!$A$3:$AU$103,9,FALSE)</f>
        <v>#N/A</v>
      </c>
      <c r="G2519" s="97" t="e">
        <f>+VLOOKUP(D2519,POA!$A$3:$AU$103,3,FALSE)</f>
        <v>#N/A</v>
      </c>
      <c r="H2519" s="94" t="e">
        <f>+VLOOKUP(D2519,POA!$A$3:$AU$103,12,FALSE)</f>
        <v>#N/A</v>
      </c>
      <c r="I2519" s="98" t="e">
        <f>+VLOOKUP(D2519,POA!$A$3:$AU$103,15,FALSE)</f>
        <v>#N/A</v>
      </c>
      <c r="J2519" s="94" t="e">
        <f>+VLOOKUP(D2519,POA!$A$3:$AU$103,14,FALSE)</f>
        <v>#N/A</v>
      </c>
      <c r="K2519" s="44"/>
      <c r="L2519" s="100"/>
      <c r="M2519" s="101"/>
      <c r="N2519" s="79"/>
      <c r="O2519" s="102"/>
    </row>
    <row r="2520" spans="1:15" s="20" customFormat="1" ht="15" customHeight="1">
      <c r="A2520" s="46"/>
      <c r="B2520" s="45"/>
      <c r="C2520" s="47"/>
      <c r="D2520" s="46"/>
      <c r="E2520" s="97" t="e">
        <f>+VLOOKUP(D2520,POA!$A$3:$AU$103,7,FALSE)</f>
        <v>#N/A</v>
      </c>
      <c r="F2520" s="97" t="e">
        <f>+VLOOKUP(D2520,POA!$A$3:$AU$103,9,FALSE)</f>
        <v>#N/A</v>
      </c>
      <c r="G2520" s="97" t="e">
        <f>+VLOOKUP(D2520,POA!$A$3:$AU$103,3,FALSE)</f>
        <v>#N/A</v>
      </c>
      <c r="H2520" s="94" t="e">
        <f>+VLOOKUP(D2520,POA!$A$3:$AU$103,12,FALSE)</f>
        <v>#N/A</v>
      </c>
      <c r="I2520" s="98" t="e">
        <f>+VLOOKUP(D2520,POA!$A$3:$AU$103,15,FALSE)</f>
        <v>#N/A</v>
      </c>
      <c r="J2520" s="94" t="e">
        <f>+VLOOKUP(D2520,POA!$A$3:$AU$103,14,FALSE)</f>
        <v>#N/A</v>
      </c>
      <c r="K2520" s="44"/>
      <c r="L2520" s="100"/>
      <c r="M2520" s="101"/>
      <c r="N2520" s="79"/>
      <c r="O2520" s="102"/>
    </row>
    <row r="2521" spans="1:15" s="20" customFormat="1" ht="15" customHeight="1">
      <c r="A2521" s="46"/>
      <c r="B2521" s="45"/>
      <c r="C2521" s="47"/>
      <c r="D2521" s="46"/>
      <c r="E2521" s="97" t="e">
        <f>+VLOOKUP(D2521,POA!$A$3:$AU$103,7,FALSE)</f>
        <v>#N/A</v>
      </c>
      <c r="F2521" s="97" t="e">
        <f>+VLOOKUP(D2521,POA!$A$3:$AU$103,9,FALSE)</f>
        <v>#N/A</v>
      </c>
      <c r="G2521" s="97" t="e">
        <f>+VLOOKUP(D2521,POA!$A$3:$AU$103,3,FALSE)</f>
        <v>#N/A</v>
      </c>
      <c r="H2521" s="94" t="e">
        <f>+VLOOKUP(D2521,POA!$A$3:$AU$103,12,FALSE)</f>
        <v>#N/A</v>
      </c>
      <c r="I2521" s="98" t="e">
        <f>+VLOOKUP(D2521,POA!$A$3:$AU$103,15,FALSE)</f>
        <v>#N/A</v>
      </c>
      <c r="J2521" s="94" t="e">
        <f>+VLOOKUP(D2521,POA!$A$3:$AU$103,14,FALSE)</f>
        <v>#N/A</v>
      </c>
      <c r="K2521" s="44"/>
      <c r="L2521" s="100"/>
      <c r="M2521" s="101"/>
      <c r="N2521" s="79"/>
      <c r="O2521" s="102"/>
    </row>
    <row r="2522" spans="1:15" s="20" customFormat="1" ht="15" customHeight="1">
      <c r="A2522" s="46"/>
      <c r="B2522" s="45"/>
      <c r="C2522" s="47"/>
      <c r="D2522" s="46"/>
      <c r="E2522" s="97" t="e">
        <f>+VLOOKUP(D2522,POA!$A$3:$AU$103,7,FALSE)</f>
        <v>#N/A</v>
      </c>
      <c r="F2522" s="97" t="e">
        <f>+VLOOKUP(D2522,POA!$A$3:$AU$103,9,FALSE)</f>
        <v>#N/A</v>
      </c>
      <c r="G2522" s="97" t="e">
        <f>+VLOOKUP(D2522,POA!$A$3:$AU$103,3,FALSE)</f>
        <v>#N/A</v>
      </c>
      <c r="H2522" s="94" t="e">
        <f>+VLOOKUP(D2522,POA!$A$3:$AU$103,12,FALSE)</f>
        <v>#N/A</v>
      </c>
      <c r="I2522" s="98" t="e">
        <f>+VLOOKUP(D2522,POA!$A$3:$AU$103,15,FALSE)</f>
        <v>#N/A</v>
      </c>
      <c r="J2522" s="94" t="e">
        <f>+VLOOKUP(D2522,POA!$A$3:$AU$103,14,FALSE)</f>
        <v>#N/A</v>
      </c>
      <c r="K2522" s="44"/>
      <c r="L2522" s="100"/>
      <c r="M2522" s="101"/>
      <c r="N2522" s="79"/>
      <c r="O2522" s="102"/>
    </row>
    <row r="2523" spans="1:15" s="20" customFormat="1" ht="15" customHeight="1">
      <c r="A2523" s="46"/>
      <c r="B2523" s="45"/>
      <c r="C2523" s="47"/>
      <c r="D2523" s="46"/>
      <c r="E2523" s="97" t="e">
        <f>+VLOOKUP(D2523,POA!$A$3:$AU$103,7,FALSE)</f>
        <v>#N/A</v>
      </c>
      <c r="F2523" s="97" t="e">
        <f>+VLOOKUP(D2523,POA!$A$3:$AU$103,9,FALSE)</f>
        <v>#N/A</v>
      </c>
      <c r="G2523" s="97" t="e">
        <f>+VLOOKUP(D2523,POA!$A$3:$AU$103,3,FALSE)</f>
        <v>#N/A</v>
      </c>
      <c r="H2523" s="94" t="e">
        <f>+VLOOKUP(D2523,POA!$A$3:$AU$103,12,FALSE)</f>
        <v>#N/A</v>
      </c>
      <c r="I2523" s="98" t="e">
        <f>+VLOOKUP(D2523,POA!$A$3:$AU$103,15,FALSE)</f>
        <v>#N/A</v>
      </c>
      <c r="J2523" s="94" t="e">
        <f>+VLOOKUP(D2523,POA!$A$3:$AU$103,14,FALSE)</f>
        <v>#N/A</v>
      </c>
      <c r="K2523" s="44"/>
      <c r="L2523" s="100"/>
      <c r="M2523" s="101"/>
      <c r="N2523" s="79"/>
      <c r="O2523" s="102"/>
    </row>
    <row r="2524" spans="1:15" s="20" customFormat="1" ht="15" customHeight="1">
      <c r="A2524" s="46"/>
      <c r="B2524" s="45"/>
      <c r="C2524" s="47"/>
      <c r="D2524" s="46"/>
      <c r="E2524" s="97" t="e">
        <f>+VLOOKUP(D2524,POA!$A$3:$AU$103,7,FALSE)</f>
        <v>#N/A</v>
      </c>
      <c r="F2524" s="97" t="e">
        <f>+VLOOKUP(D2524,POA!$A$3:$AU$103,9,FALSE)</f>
        <v>#N/A</v>
      </c>
      <c r="G2524" s="97" t="e">
        <f>+VLOOKUP(D2524,POA!$A$3:$AU$103,3,FALSE)</f>
        <v>#N/A</v>
      </c>
      <c r="H2524" s="94" t="e">
        <f>+VLOOKUP(D2524,POA!$A$3:$AU$103,12,FALSE)</f>
        <v>#N/A</v>
      </c>
      <c r="I2524" s="98" t="e">
        <f>+VLOOKUP(D2524,POA!$A$3:$AU$103,15,FALSE)</f>
        <v>#N/A</v>
      </c>
      <c r="J2524" s="94" t="e">
        <f>+VLOOKUP(D2524,POA!$A$3:$AU$103,14,FALSE)</f>
        <v>#N/A</v>
      </c>
      <c r="K2524" s="44"/>
      <c r="L2524" s="100"/>
      <c r="M2524" s="101"/>
      <c r="N2524" s="79"/>
      <c r="O2524" s="102"/>
    </row>
    <row r="2525" spans="1:15" s="20" customFormat="1" ht="15" customHeight="1">
      <c r="A2525" s="46"/>
      <c r="B2525" s="45"/>
      <c r="C2525" s="47"/>
      <c r="D2525" s="46"/>
      <c r="E2525" s="97" t="e">
        <f>+VLOOKUP(D2525,POA!$A$3:$AU$103,7,FALSE)</f>
        <v>#N/A</v>
      </c>
      <c r="F2525" s="97" t="e">
        <f>+VLOOKUP(D2525,POA!$A$3:$AU$103,9,FALSE)</f>
        <v>#N/A</v>
      </c>
      <c r="G2525" s="97" t="e">
        <f>+VLOOKUP(D2525,POA!$A$3:$AU$103,3,FALSE)</f>
        <v>#N/A</v>
      </c>
      <c r="H2525" s="94" t="e">
        <f>+VLOOKUP(D2525,POA!$A$3:$AU$103,12,FALSE)</f>
        <v>#N/A</v>
      </c>
      <c r="I2525" s="98" t="e">
        <f>+VLOOKUP(D2525,POA!$A$3:$AU$103,15,FALSE)</f>
        <v>#N/A</v>
      </c>
      <c r="J2525" s="94" t="e">
        <f>+VLOOKUP(D2525,POA!$A$3:$AU$103,14,FALSE)</f>
        <v>#N/A</v>
      </c>
      <c r="K2525" s="44"/>
      <c r="L2525" s="100"/>
      <c r="M2525" s="101"/>
      <c r="N2525" s="79"/>
      <c r="O2525" s="102"/>
    </row>
    <row r="2526" spans="1:15" s="20" customFormat="1" ht="15" customHeight="1">
      <c r="A2526" s="46"/>
      <c r="B2526" s="45"/>
      <c r="C2526" s="47"/>
      <c r="D2526" s="46"/>
      <c r="E2526" s="97" t="e">
        <f>+VLOOKUP(D2526,POA!$A$3:$AU$103,7,FALSE)</f>
        <v>#N/A</v>
      </c>
      <c r="F2526" s="97" t="e">
        <f>+VLOOKUP(D2526,POA!$A$3:$AU$103,9,FALSE)</f>
        <v>#N/A</v>
      </c>
      <c r="G2526" s="97" t="e">
        <f>+VLOOKUP(D2526,POA!$A$3:$AU$103,3,FALSE)</f>
        <v>#N/A</v>
      </c>
      <c r="H2526" s="94" t="e">
        <f>+VLOOKUP(D2526,POA!$A$3:$AU$103,12,FALSE)</f>
        <v>#N/A</v>
      </c>
      <c r="I2526" s="98" t="e">
        <f>+VLOOKUP(D2526,POA!$A$3:$AU$103,15,FALSE)</f>
        <v>#N/A</v>
      </c>
      <c r="J2526" s="94" t="e">
        <f>+VLOOKUP(D2526,POA!$A$3:$AU$103,14,FALSE)</f>
        <v>#N/A</v>
      </c>
      <c r="K2526" s="44"/>
      <c r="L2526" s="100"/>
      <c r="M2526" s="101"/>
      <c r="N2526" s="79"/>
      <c r="O2526" s="102"/>
    </row>
    <row r="2527" spans="1:15" s="20" customFormat="1" ht="15" customHeight="1">
      <c r="A2527" s="46"/>
      <c r="B2527" s="45"/>
      <c r="C2527" s="47"/>
      <c r="D2527" s="46"/>
      <c r="E2527" s="97" t="e">
        <f>+VLOOKUP(D2527,POA!$A$3:$AU$103,7,FALSE)</f>
        <v>#N/A</v>
      </c>
      <c r="F2527" s="97" t="e">
        <f>+VLOOKUP(D2527,POA!$A$3:$AU$103,9,FALSE)</f>
        <v>#N/A</v>
      </c>
      <c r="G2527" s="97" t="e">
        <f>+VLOOKUP(D2527,POA!$A$3:$AU$103,3,FALSE)</f>
        <v>#N/A</v>
      </c>
      <c r="H2527" s="94" t="e">
        <f>+VLOOKUP(D2527,POA!$A$3:$AU$103,12,FALSE)</f>
        <v>#N/A</v>
      </c>
      <c r="I2527" s="98" t="e">
        <f>+VLOOKUP(D2527,POA!$A$3:$AU$103,15,FALSE)</f>
        <v>#N/A</v>
      </c>
      <c r="J2527" s="94" t="e">
        <f>+VLOOKUP(D2527,POA!$A$3:$AU$103,14,FALSE)</f>
        <v>#N/A</v>
      </c>
      <c r="K2527" s="44"/>
      <c r="L2527" s="100"/>
      <c r="M2527" s="101"/>
      <c r="N2527" s="79"/>
      <c r="O2527" s="102"/>
    </row>
    <row r="2528" spans="1:15" s="20" customFormat="1" ht="15" customHeight="1">
      <c r="A2528" s="46"/>
      <c r="B2528" s="45"/>
      <c r="C2528" s="47"/>
      <c r="D2528" s="46"/>
      <c r="E2528" s="97" t="e">
        <f>+VLOOKUP(D2528,POA!$A$3:$AU$103,7,FALSE)</f>
        <v>#N/A</v>
      </c>
      <c r="F2528" s="97" t="e">
        <f>+VLOOKUP(D2528,POA!$A$3:$AU$103,9,FALSE)</f>
        <v>#N/A</v>
      </c>
      <c r="G2528" s="97" t="e">
        <f>+VLOOKUP(D2528,POA!$A$3:$AU$103,3,FALSE)</f>
        <v>#N/A</v>
      </c>
      <c r="H2528" s="94" t="e">
        <f>+VLOOKUP(D2528,POA!$A$3:$AU$103,12,FALSE)</f>
        <v>#N/A</v>
      </c>
      <c r="I2528" s="98" t="e">
        <f>+VLOOKUP(D2528,POA!$A$3:$AU$103,15,FALSE)</f>
        <v>#N/A</v>
      </c>
      <c r="J2528" s="94" t="e">
        <f>+VLOOKUP(D2528,POA!$A$3:$AU$103,14,FALSE)</f>
        <v>#N/A</v>
      </c>
      <c r="K2528" s="44"/>
      <c r="L2528" s="100"/>
      <c r="M2528" s="101"/>
      <c r="N2528" s="79"/>
      <c r="O2528" s="102"/>
    </row>
    <row r="2529" spans="1:15" s="20" customFormat="1" ht="15" customHeight="1">
      <c r="A2529" s="46"/>
      <c r="B2529" s="45"/>
      <c r="C2529" s="47"/>
      <c r="D2529" s="46"/>
      <c r="E2529" s="97" t="e">
        <f>+VLOOKUP(D2529,POA!$A$3:$AU$103,7,FALSE)</f>
        <v>#N/A</v>
      </c>
      <c r="F2529" s="97" t="e">
        <f>+VLOOKUP(D2529,POA!$A$3:$AU$103,9,FALSE)</f>
        <v>#N/A</v>
      </c>
      <c r="G2529" s="97" t="e">
        <f>+VLOOKUP(D2529,POA!$A$3:$AU$103,3,FALSE)</f>
        <v>#N/A</v>
      </c>
      <c r="H2529" s="94" t="e">
        <f>+VLOOKUP(D2529,POA!$A$3:$AU$103,12,FALSE)</f>
        <v>#N/A</v>
      </c>
      <c r="I2529" s="98" t="e">
        <f>+VLOOKUP(D2529,POA!$A$3:$AU$103,15,FALSE)</f>
        <v>#N/A</v>
      </c>
      <c r="J2529" s="94" t="e">
        <f>+VLOOKUP(D2529,POA!$A$3:$AU$103,14,FALSE)</f>
        <v>#N/A</v>
      </c>
      <c r="K2529" s="44"/>
      <c r="L2529" s="100"/>
      <c r="M2529" s="101"/>
      <c r="N2529" s="79"/>
      <c r="O2529" s="102"/>
    </row>
    <row r="2530" spans="1:15" s="20" customFormat="1" ht="15" customHeight="1">
      <c r="A2530" s="46"/>
      <c r="B2530" s="45"/>
      <c r="C2530" s="47"/>
      <c r="D2530" s="46"/>
      <c r="E2530" s="97" t="e">
        <f>+VLOOKUP(D2530,POA!$A$3:$AU$103,7,FALSE)</f>
        <v>#N/A</v>
      </c>
      <c r="F2530" s="97" t="e">
        <f>+VLOOKUP(D2530,POA!$A$3:$AU$103,9,FALSE)</f>
        <v>#N/A</v>
      </c>
      <c r="G2530" s="97" t="e">
        <f>+VLOOKUP(D2530,POA!$A$3:$AU$103,3,FALSE)</f>
        <v>#N/A</v>
      </c>
      <c r="H2530" s="94" t="e">
        <f>+VLOOKUP(D2530,POA!$A$3:$AU$103,12,FALSE)</f>
        <v>#N/A</v>
      </c>
      <c r="I2530" s="98" t="e">
        <f>+VLOOKUP(D2530,POA!$A$3:$AU$103,15,FALSE)</f>
        <v>#N/A</v>
      </c>
      <c r="J2530" s="94" t="e">
        <f>+VLOOKUP(D2530,POA!$A$3:$AU$103,14,FALSE)</f>
        <v>#N/A</v>
      </c>
      <c r="K2530" s="44"/>
      <c r="L2530" s="100"/>
      <c r="M2530" s="101"/>
      <c r="N2530" s="79"/>
      <c r="O2530" s="102"/>
    </row>
    <row r="2531" spans="1:15" s="20" customFormat="1" ht="15" customHeight="1">
      <c r="A2531" s="46"/>
      <c r="B2531" s="45"/>
      <c r="C2531" s="47"/>
      <c r="D2531" s="46"/>
      <c r="E2531" s="97" t="e">
        <f>+VLOOKUP(D2531,POA!$A$3:$AU$103,7,FALSE)</f>
        <v>#N/A</v>
      </c>
      <c r="F2531" s="97" t="e">
        <f>+VLOOKUP(D2531,POA!$A$3:$AU$103,9,FALSE)</f>
        <v>#N/A</v>
      </c>
      <c r="G2531" s="97" t="e">
        <f>+VLOOKUP(D2531,POA!$A$3:$AU$103,3,FALSE)</f>
        <v>#N/A</v>
      </c>
      <c r="H2531" s="94" t="e">
        <f>+VLOOKUP(D2531,POA!$A$3:$AU$103,12,FALSE)</f>
        <v>#N/A</v>
      </c>
      <c r="I2531" s="98" t="e">
        <f>+VLOOKUP(D2531,POA!$A$3:$AU$103,15,FALSE)</f>
        <v>#N/A</v>
      </c>
      <c r="J2531" s="94" t="e">
        <f>+VLOOKUP(D2531,POA!$A$3:$AU$103,14,FALSE)</f>
        <v>#N/A</v>
      </c>
      <c r="K2531" s="44"/>
      <c r="L2531" s="100"/>
      <c r="M2531" s="101"/>
      <c r="N2531" s="79"/>
      <c r="O2531" s="102"/>
    </row>
    <row r="2532" spans="1:15" s="20" customFormat="1" ht="15" customHeight="1">
      <c r="A2532" s="46"/>
      <c r="B2532" s="45"/>
      <c r="C2532" s="47"/>
      <c r="D2532" s="46"/>
      <c r="E2532" s="97" t="e">
        <f>+VLOOKUP(D2532,POA!$A$3:$AU$103,7,FALSE)</f>
        <v>#N/A</v>
      </c>
      <c r="F2532" s="97" t="e">
        <f>+VLOOKUP(D2532,POA!$A$3:$AU$103,9,FALSE)</f>
        <v>#N/A</v>
      </c>
      <c r="G2532" s="97" t="e">
        <f>+VLOOKUP(D2532,POA!$A$3:$AU$103,3,FALSE)</f>
        <v>#N/A</v>
      </c>
      <c r="H2532" s="94" t="e">
        <f>+VLOOKUP(D2532,POA!$A$3:$AU$103,12,FALSE)</f>
        <v>#N/A</v>
      </c>
      <c r="I2532" s="98" t="e">
        <f>+VLOOKUP(D2532,POA!$A$3:$AU$103,15,FALSE)</f>
        <v>#N/A</v>
      </c>
      <c r="J2532" s="94" t="e">
        <f>+VLOOKUP(D2532,POA!$A$3:$AU$103,14,FALSE)</f>
        <v>#N/A</v>
      </c>
      <c r="K2532" s="44"/>
      <c r="L2532" s="100"/>
      <c r="M2532" s="101"/>
      <c r="N2532" s="79"/>
      <c r="O2532" s="102"/>
    </row>
    <row r="2533" spans="1:15" s="20" customFormat="1" ht="15" customHeight="1">
      <c r="A2533" s="46"/>
      <c r="B2533" s="45"/>
      <c r="C2533" s="47"/>
      <c r="D2533" s="46"/>
      <c r="E2533" s="97" t="e">
        <f>+VLOOKUP(D2533,POA!$A$3:$AU$103,7,FALSE)</f>
        <v>#N/A</v>
      </c>
      <c r="F2533" s="97" t="e">
        <f>+VLOOKUP(D2533,POA!$A$3:$AU$103,9,FALSE)</f>
        <v>#N/A</v>
      </c>
      <c r="G2533" s="97" t="e">
        <f>+VLOOKUP(D2533,POA!$A$3:$AU$103,3,FALSE)</f>
        <v>#N/A</v>
      </c>
      <c r="H2533" s="94" t="e">
        <f>+VLOOKUP(D2533,POA!$A$3:$AU$103,12,FALSE)</f>
        <v>#N/A</v>
      </c>
      <c r="I2533" s="98" t="e">
        <f>+VLOOKUP(D2533,POA!$A$3:$AU$103,15,FALSE)</f>
        <v>#N/A</v>
      </c>
      <c r="J2533" s="94" t="e">
        <f>+VLOOKUP(D2533,POA!$A$3:$AU$103,14,FALSE)</f>
        <v>#N/A</v>
      </c>
      <c r="K2533" s="44"/>
      <c r="L2533" s="100"/>
      <c r="M2533" s="101"/>
      <c r="N2533" s="79"/>
      <c r="O2533" s="102"/>
    </row>
    <row r="2534" spans="1:15" s="20" customFormat="1" ht="15" customHeight="1">
      <c r="A2534" s="46"/>
      <c r="B2534" s="45"/>
      <c r="C2534" s="47"/>
      <c r="D2534" s="46"/>
      <c r="E2534" s="97" t="e">
        <f>+VLOOKUP(D2534,POA!$A$3:$AU$103,7,FALSE)</f>
        <v>#N/A</v>
      </c>
      <c r="F2534" s="97" t="e">
        <f>+VLOOKUP(D2534,POA!$A$3:$AU$103,9,FALSE)</f>
        <v>#N/A</v>
      </c>
      <c r="G2534" s="97" t="e">
        <f>+VLOOKUP(D2534,POA!$A$3:$AU$103,3,FALSE)</f>
        <v>#N/A</v>
      </c>
      <c r="H2534" s="94" t="e">
        <f>+VLOOKUP(D2534,POA!$A$3:$AU$103,12,FALSE)</f>
        <v>#N/A</v>
      </c>
      <c r="I2534" s="98" t="e">
        <f>+VLOOKUP(D2534,POA!$A$3:$AU$103,15,FALSE)</f>
        <v>#N/A</v>
      </c>
      <c r="J2534" s="94" t="e">
        <f>+VLOOKUP(D2534,POA!$A$3:$AU$103,14,FALSE)</f>
        <v>#N/A</v>
      </c>
      <c r="K2534" s="44"/>
      <c r="L2534" s="100"/>
      <c r="M2534" s="101"/>
      <c r="N2534" s="79"/>
      <c r="O2534" s="102"/>
    </row>
    <row r="2535" spans="1:15" s="20" customFormat="1" ht="15" customHeight="1">
      <c r="A2535" s="46"/>
      <c r="B2535" s="45"/>
      <c r="C2535" s="47"/>
      <c r="D2535" s="46"/>
      <c r="E2535" s="97" t="e">
        <f>+VLOOKUP(D2535,POA!$A$3:$AU$103,7,FALSE)</f>
        <v>#N/A</v>
      </c>
      <c r="F2535" s="97" t="e">
        <f>+VLOOKUP(D2535,POA!$A$3:$AU$103,9,FALSE)</f>
        <v>#N/A</v>
      </c>
      <c r="G2535" s="97" t="e">
        <f>+VLOOKUP(D2535,POA!$A$3:$AU$103,3,FALSE)</f>
        <v>#N/A</v>
      </c>
      <c r="H2535" s="94" t="e">
        <f>+VLOOKUP(D2535,POA!$A$3:$AU$103,12,FALSE)</f>
        <v>#N/A</v>
      </c>
      <c r="I2535" s="98" t="e">
        <f>+VLOOKUP(D2535,POA!$A$3:$AU$103,15,FALSE)</f>
        <v>#N/A</v>
      </c>
      <c r="J2535" s="94" t="e">
        <f>+VLOOKUP(D2535,POA!$A$3:$AU$103,14,FALSE)</f>
        <v>#N/A</v>
      </c>
      <c r="K2535" s="44"/>
      <c r="L2535" s="100"/>
      <c r="M2535" s="101"/>
      <c r="N2535" s="79"/>
      <c r="O2535" s="102"/>
    </row>
    <row r="2536" spans="1:15" s="20" customFormat="1" ht="15" customHeight="1">
      <c r="A2536" s="46"/>
      <c r="B2536" s="45"/>
      <c r="C2536" s="47"/>
      <c r="D2536" s="46"/>
      <c r="E2536" s="97" t="e">
        <f>+VLOOKUP(D2536,POA!$A$3:$AU$103,7,FALSE)</f>
        <v>#N/A</v>
      </c>
      <c r="F2536" s="97" t="e">
        <f>+VLOOKUP(D2536,POA!$A$3:$AU$103,9,FALSE)</f>
        <v>#N/A</v>
      </c>
      <c r="G2536" s="97" t="e">
        <f>+VLOOKUP(D2536,POA!$A$3:$AU$103,3,FALSE)</f>
        <v>#N/A</v>
      </c>
      <c r="H2536" s="94" t="e">
        <f>+VLOOKUP(D2536,POA!$A$3:$AU$103,12,FALSE)</f>
        <v>#N/A</v>
      </c>
      <c r="I2536" s="98" t="e">
        <f>+VLOOKUP(D2536,POA!$A$3:$AU$103,15,FALSE)</f>
        <v>#N/A</v>
      </c>
      <c r="J2536" s="94" t="e">
        <f>+VLOOKUP(D2536,POA!$A$3:$AU$103,14,FALSE)</f>
        <v>#N/A</v>
      </c>
      <c r="K2536" s="44"/>
      <c r="L2536" s="100"/>
      <c r="M2536" s="101"/>
      <c r="N2536" s="79"/>
      <c r="O2536" s="102"/>
    </row>
    <row r="2537" spans="1:15" s="20" customFormat="1" ht="15" customHeight="1">
      <c r="A2537" s="46"/>
      <c r="B2537" s="45"/>
      <c r="C2537" s="47"/>
      <c r="D2537" s="46"/>
      <c r="E2537" s="97" t="e">
        <f>+VLOOKUP(D2537,POA!$A$3:$AU$103,7,FALSE)</f>
        <v>#N/A</v>
      </c>
      <c r="F2537" s="97" t="e">
        <f>+VLOOKUP(D2537,POA!$A$3:$AU$103,9,FALSE)</f>
        <v>#N/A</v>
      </c>
      <c r="G2537" s="97" t="e">
        <f>+VLOOKUP(D2537,POA!$A$3:$AU$103,3,FALSE)</f>
        <v>#N/A</v>
      </c>
      <c r="H2537" s="94" t="e">
        <f>+VLOOKUP(D2537,POA!$A$3:$AU$103,12,FALSE)</f>
        <v>#N/A</v>
      </c>
      <c r="I2537" s="98" t="e">
        <f>+VLOOKUP(D2537,POA!$A$3:$AU$103,15,FALSE)</f>
        <v>#N/A</v>
      </c>
      <c r="J2537" s="94" t="e">
        <f>+VLOOKUP(D2537,POA!$A$3:$AU$103,14,FALSE)</f>
        <v>#N/A</v>
      </c>
      <c r="K2537" s="44"/>
      <c r="L2537" s="100"/>
      <c r="M2537" s="101"/>
      <c r="N2537" s="79"/>
      <c r="O2537" s="102"/>
    </row>
    <row r="2538" spans="1:15" s="20" customFormat="1" ht="15" customHeight="1">
      <c r="A2538" s="46"/>
      <c r="B2538" s="45"/>
      <c r="C2538" s="47"/>
      <c r="D2538" s="46"/>
      <c r="E2538" s="97" t="e">
        <f>+VLOOKUP(D2538,POA!$A$3:$AU$103,7,FALSE)</f>
        <v>#N/A</v>
      </c>
      <c r="F2538" s="97" t="e">
        <f>+VLOOKUP(D2538,POA!$A$3:$AU$103,9,FALSE)</f>
        <v>#N/A</v>
      </c>
      <c r="G2538" s="97" t="e">
        <f>+VLOOKUP(D2538,POA!$A$3:$AU$103,3,FALSE)</f>
        <v>#N/A</v>
      </c>
      <c r="H2538" s="94" t="e">
        <f>+VLOOKUP(D2538,POA!$A$3:$AU$103,12,FALSE)</f>
        <v>#N/A</v>
      </c>
      <c r="I2538" s="98" t="e">
        <f>+VLOOKUP(D2538,POA!$A$3:$AU$103,15,FALSE)</f>
        <v>#N/A</v>
      </c>
      <c r="J2538" s="94" t="e">
        <f>+VLOOKUP(D2538,POA!$A$3:$AU$103,14,FALSE)</f>
        <v>#N/A</v>
      </c>
      <c r="K2538" s="44"/>
      <c r="L2538" s="100"/>
      <c r="M2538" s="101"/>
      <c r="N2538" s="79"/>
      <c r="O2538" s="102"/>
    </row>
    <row r="2539" spans="1:15" s="20" customFormat="1" ht="15" customHeight="1">
      <c r="A2539" s="46"/>
      <c r="B2539" s="45"/>
      <c r="C2539" s="47"/>
      <c r="D2539" s="46"/>
      <c r="E2539" s="97" t="e">
        <f>+VLOOKUP(D2539,POA!$A$3:$AU$103,7,FALSE)</f>
        <v>#N/A</v>
      </c>
      <c r="F2539" s="97" t="e">
        <f>+VLOOKUP(D2539,POA!$A$3:$AU$103,9,FALSE)</f>
        <v>#N/A</v>
      </c>
      <c r="G2539" s="97" t="e">
        <f>+VLOOKUP(D2539,POA!$A$3:$AU$103,3,FALSE)</f>
        <v>#N/A</v>
      </c>
      <c r="H2539" s="94" t="e">
        <f>+VLOOKUP(D2539,POA!$A$3:$AU$103,12,FALSE)</f>
        <v>#N/A</v>
      </c>
      <c r="I2539" s="98" t="e">
        <f>+VLOOKUP(D2539,POA!$A$3:$AU$103,15,FALSE)</f>
        <v>#N/A</v>
      </c>
      <c r="J2539" s="94" t="e">
        <f>+VLOOKUP(D2539,POA!$A$3:$AU$103,14,FALSE)</f>
        <v>#N/A</v>
      </c>
      <c r="K2539" s="44"/>
      <c r="L2539" s="100"/>
      <c r="M2539" s="101"/>
      <c r="N2539" s="79"/>
      <c r="O2539" s="102"/>
    </row>
    <row r="2540" spans="1:15" s="20" customFormat="1" ht="15" customHeight="1">
      <c r="A2540" s="46"/>
      <c r="B2540" s="45"/>
      <c r="C2540" s="47"/>
      <c r="D2540" s="46"/>
      <c r="E2540" s="97" t="e">
        <f>+VLOOKUP(D2540,POA!$A$3:$AU$103,7,FALSE)</f>
        <v>#N/A</v>
      </c>
      <c r="F2540" s="97" t="e">
        <f>+VLOOKUP(D2540,POA!$A$3:$AU$103,9,FALSE)</f>
        <v>#N/A</v>
      </c>
      <c r="G2540" s="97" t="e">
        <f>+VLOOKUP(D2540,POA!$A$3:$AU$103,3,FALSE)</f>
        <v>#N/A</v>
      </c>
      <c r="H2540" s="94" t="e">
        <f>+VLOOKUP(D2540,POA!$A$3:$AU$103,12,FALSE)</f>
        <v>#N/A</v>
      </c>
      <c r="I2540" s="98" t="e">
        <f>+VLOOKUP(D2540,POA!$A$3:$AU$103,15,FALSE)</f>
        <v>#N/A</v>
      </c>
      <c r="J2540" s="94" t="e">
        <f>+VLOOKUP(D2540,POA!$A$3:$AU$103,14,FALSE)</f>
        <v>#N/A</v>
      </c>
      <c r="K2540" s="44"/>
      <c r="L2540" s="100"/>
      <c r="M2540" s="101"/>
      <c r="N2540" s="79"/>
      <c r="O2540" s="102"/>
    </row>
    <row r="2541" spans="1:15" s="20" customFormat="1" ht="15" customHeight="1">
      <c r="A2541" s="46"/>
      <c r="B2541" s="45"/>
      <c r="C2541" s="47"/>
      <c r="D2541" s="46"/>
      <c r="E2541" s="97" t="e">
        <f>+VLOOKUP(D2541,POA!$A$3:$AU$103,7,FALSE)</f>
        <v>#N/A</v>
      </c>
      <c r="F2541" s="97" t="e">
        <f>+VLOOKUP(D2541,POA!$A$3:$AU$103,9,FALSE)</f>
        <v>#N/A</v>
      </c>
      <c r="G2541" s="97" t="e">
        <f>+VLOOKUP(D2541,POA!$A$3:$AU$103,3,FALSE)</f>
        <v>#N/A</v>
      </c>
      <c r="H2541" s="94" t="e">
        <f>+VLOOKUP(D2541,POA!$A$3:$AU$103,12,FALSE)</f>
        <v>#N/A</v>
      </c>
      <c r="I2541" s="98" t="e">
        <f>+VLOOKUP(D2541,POA!$A$3:$AU$103,15,FALSE)</f>
        <v>#N/A</v>
      </c>
      <c r="J2541" s="94" t="e">
        <f>+VLOOKUP(D2541,POA!$A$3:$AU$103,14,FALSE)</f>
        <v>#N/A</v>
      </c>
      <c r="K2541" s="44"/>
      <c r="L2541" s="100"/>
      <c r="M2541" s="101"/>
      <c r="N2541" s="79"/>
      <c r="O2541" s="102"/>
    </row>
    <row r="2542" spans="1:15" s="20" customFormat="1" ht="15" customHeight="1">
      <c r="A2542" s="46"/>
      <c r="B2542" s="45"/>
      <c r="C2542" s="47"/>
      <c r="D2542" s="46"/>
      <c r="E2542" s="97" t="e">
        <f>+VLOOKUP(D2542,POA!$A$3:$AU$103,7,FALSE)</f>
        <v>#N/A</v>
      </c>
      <c r="F2542" s="97" t="e">
        <f>+VLOOKUP(D2542,POA!$A$3:$AU$103,9,FALSE)</f>
        <v>#N/A</v>
      </c>
      <c r="G2542" s="97" t="e">
        <f>+VLOOKUP(D2542,POA!$A$3:$AU$103,3,FALSE)</f>
        <v>#N/A</v>
      </c>
      <c r="H2542" s="94" t="e">
        <f>+VLOOKUP(D2542,POA!$A$3:$AU$103,12,FALSE)</f>
        <v>#N/A</v>
      </c>
      <c r="I2542" s="98" t="e">
        <f>+VLOOKUP(D2542,POA!$A$3:$AU$103,15,FALSE)</f>
        <v>#N/A</v>
      </c>
      <c r="J2542" s="94" t="e">
        <f>+VLOOKUP(D2542,POA!$A$3:$AU$103,14,FALSE)</f>
        <v>#N/A</v>
      </c>
      <c r="K2542" s="44"/>
      <c r="L2542" s="100"/>
      <c r="M2542" s="101"/>
      <c r="N2542" s="79"/>
      <c r="O2542" s="102"/>
    </row>
    <row r="2543" spans="1:15" s="20" customFormat="1" ht="15" customHeight="1">
      <c r="A2543" s="46"/>
      <c r="B2543" s="45"/>
      <c r="C2543" s="47"/>
      <c r="D2543" s="46"/>
      <c r="E2543" s="97" t="e">
        <f>+VLOOKUP(D2543,POA!$A$3:$AU$103,7,FALSE)</f>
        <v>#N/A</v>
      </c>
      <c r="F2543" s="97" t="e">
        <f>+VLOOKUP(D2543,POA!$A$3:$AU$103,9,FALSE)</f>
        <v>#N/A</v>
      </c>
      <c r="G2543" s="97" t="e">
        <f>+VLOOKUP(D2543,POA!$A$3:$AU$103,3,FALSE)</f>
        <v>#N/A</v>
      </c>
      <c r="H2543" s="94" t="e">
        <f>+VLOOKUP(D2543,POA!$A$3:$AU$103,12,FALSE)</f>
        <v>#N/A</v>
      </c>
      <c r="I2543" s="98" t="e">
        <f>+VLOOKUP(D2543,POA!$A$3:$AU$103,15,FALSE)</f>
        <v>#N/A</v>
      </c>
      <c r="J2543" s="94" t="e">
        <f>+VLOOKUP(D2543,POA!$A$3:$AU$103,14,FALSE)</f>
        <v>#N/A</v>
      </c>
      <c r="K2543" s="44"/>
      <c r="L2543" s="100"/>
      <c r="M2543" s="101"/>
      <c r="N2543" s="79"/>
      <c r="O2543" s="102"/>
    </row>
    <row r="2544" spans="1:15" s="20" customFormat="1" ht="15" customHeight="1">
      <c r="A2544" s="46"/>
      <c r="B2544" s="45"/>
      <c r="C2544" s="47"/>
      <c r="D2544" s="46"/>
      <c r="E2544" s="97" t="e">
        <f>+VLOOKUP(D2544,POA!$A$3:$AU$103,7,FALSE)</f>
        <v>#N/A</v>
      </c>
      <c r="F2544" s="97" t="e">
        <f>+VLOOKUP(D2544,POA!$A$3:$AU$103,9,FALSE)</f>
        <v>#N/A</v>
      </c>
      <c r="G2544" s="97" t="e">
        <f>+VLOOKUP(D2544,POA!$A$3:$AU$103,3,FALSE)</f>
        <v>#N/A</v>
      </c>
      <c r="H2544" s="94" t="e">
        <f>+VLOOKUP(D2544,POA!$A$3:$AU$103,12,FALSE)</f>
        <v>#N/A</v>
      </c>
      <c r="I2544" s="98" t="e">
        <f>+VLOOKUP(D2544,POA!$A$3:$AU$103,15,FALSE)</f>
        <v>#N/A</v>
      </c>
      <c r="J2544" s="94" t="e">
        <f>+VLOOKUP(D2544,POA!$A$3:$AU$103,14,FALSE)</f>
        <v>#N/A</v>
      </c>
      <c r="K2544" s="44"/>
      <c r="L2544" s="100"/>
      <c r="M2544" s="101"/>
      <c r="N2544" s="79"/>
      <c r="O2544" s="102"/>
    </row>
    <row r="2545" spans="1:15" s="52" customFormat="1" ht="15" customHeight="1">
      <c r="A2545" s="109"/>
      <c r="B2545" s="110"/>
      <c r="C2545" s="111"/>
      <c r="D2545" s="109"/>
      <c r="E2545" s="112" t="e">
        <f>+VLOOKUP(D2545,POA!$A$3:$AU$103,7,FALSE)</f>
        <v>#N/A</v>
      </c>
      <c r="F2545" s="112" t="e">
        <f>+VLOOKUP(D2545,POA!$A$3:$AU$103,9,FALSE)</f>
        <v>#N/A</v>
      </c>
      <c r="G2545" s="97" t="e">
        <f>+VLOOKUP(D2545,POA!$A$3:$AU$103,3,FALSE)</f>
        <v>#N/A</v>
      </c>
      <c r="H2545" s="113" t="e">
        <f>+VLOOKUP(D2545,POA!$A$3:$AU$103,12,FALSE)</f>
        <v>#N/A</v>
      </c>
      <c r="I2545" s="114" t="e">
        <f>+VLOOKUP(D2545,POA!$A$3:$AU$103,15,FALSE)</f>
        <v>#N/A</v>
      </c>
      <c r="J2545" s="113" t="e">
        <f>+VLOOKUP(D2545,POA!$A$3:$AU$103,14,FALSE)</f>
        <v>#N/A</v>
      </c>
      <c r="K2545" s="115"/>
      <c r="L2545" s="100"/>
      <c r="M2545" s="101"/>
      <c r="N2545" s="79"/>
      <c r="O2545" s="116"/>
    </row>
    <row r="2546" spans="1:15" s="52" customFormat="1" ht="15" customHeight="1">
      <c r="A2546" s="109"/>
      <c r="B2546" s="110"/>
      <c r="C2546" s="111"/>
      <c r="D2546" s="109"/>
      <c r="E2546" s="112" t="e">
        <f>+VLOOKUP(D2546,POA!$A$3:$AU$103,7,FALSE)</f>
        <v>#N/A</v>
      </c>
      <c r="F2546" s="112" t="e">
        <f>+VLOOKUP(D2546,POA!$A$3:$AU$103,9,FALSE)</f>
        <v>#N/A</v>
      </c>
      <c r="G2546" s="97" t="e">
        <f>+VLOOKUP(D2546,POA!$A$3:$AU$103,3,FALSE)</f>
        <v>#N/A</v>
      </c>
      <c r="H2546" s="113" t="e">
        <f>+VLOOKUP(D2546,POA!$A$3:$AU$103,12,FALSE)</f>
        <v>#N/A</v>
      </c>
      <c r="I2546" s="114" t="e">
        <f>+VLOOKUP(D2546,POA!$A$3:$AU$103,15,FALSE)</f>
        <v>#N/A</v>
      </c>
      <c r="J2546" s="113" t="e">
        <f>+VLOOKUP(D2546,POA!$A$3:$AU$103,14,FALSE)</f>
        <v>#N/A</v>
      </c>
      <c r="K2546" s="115"/>
      <c r="L2546" s="100"/>
      <c r="M2546" s="101"/>
      <c r="N2546" s="79"/>
      <c r="O2546" s="116"/>
    </row>
    <row r="2547" spans="1:15" s="52" customFormat="1" ht="15" customHeight="1">
      <c r="A2547" s="109"/>
      <c r="B2547" s="110"/>
      <c r="C2547" s="111"/>
      <c r="D2547" s="109"/>
      <c r="E2547" s="112" t="e">
        <f>+VLOOKUP(D2547,POA!$A$3:$AU$103,7,FALSE)</f>
        <v>#N/A</v>
      </c>
      <c r="F2547" s="112" t="e">
        <f>+VLOOKUP(D2547,POA!$A$3:$AU$103,9,FALSE)</f>
        <v>#N/A</v>
      </c>
      <c r="G2547" s="97" t="e">
        <f>+VLOOKUP(D2547,POA!$A$3:$AU$103,3,FALSE)</f>
        <v>#N/A</v>
      </c>
      <c r="H2547" s="113" t="e">
        <f>+VLOOKUP(D2547,POA!$A$3:$AU$103,12,FALSE)</f>
        <v>#N/A</v>
      </c>
      <c r="I2547" s="114" t="e">
        <f>+VLOOKUP(D2547,POA!$A$3:$AU$103,15,FALSE)</f>
        <v>#N/A</v>
      </c>
      <c r="J2547" s="113" t="e">
        <f>+VLOOKUP(D2547,POA!$A$3:$AU$103,14,FALSE)</f>
        <v>#N/A</v>
      </c>
      <c r="K2547" s="115"/>
      <c r="L2547" s="100"/>
      <c r="M2547" s="101"/>
      <c r="N2547" s="79"/>
      <c r="O2547" s="116"/>
    </row>
    <row r="2548" spans="1:15" s="52" customFormat="1" ht="15" customHeight="1">
      <c r="A2548" s="109"/>
      <c r="B2548" s="110"/>
      <c r="C2548" s="111"/>
      <c r="D2548" s="109"/>
      <c r="E2548" s="112" t="e">
        <f>+VLOOKUP(D2548,POA!$A$3:$AU$103,7,FALSE)</f>
        <v>#N/A</v>
      </c>
      <c r="F2548" s="112" t="e">
        <f>+VLOOKUP(D2548,POA!$A$3:$AU$103,9,FALSE)</f>
        <v>#N/A</v>
      </c>
      <c r="G2548" s="97" t="e">
        <f>+VLOOKUP(D2548,POA!$A$3:$AU$103,3,FALSE)</f>
        <v>#N/A</v>
      </c>
      <c r="H2548" s="113" t="e">
        <f>+VLOOKUP(D2548,POA!$A$3:$AU$103,12,FALSE)</f>
        <v>#N/A</v>
      </c>
      <c r="I2548" s="114" t="e">
        <f>+VLOOKUP(D2548,POA!$A$3:$AU$103,15,FALSE)</f>
        <v>#N/A</v>
      </c>
      <c r="J2548" s="113" t="e">
        <f>+VLOOKUP(D2548,POA!$A$3:$AU$103,14,FALSE)</f>
        <v>#N/A</v>
      </c>
      <c r="K2548" s="115"/>
      <c r="L2548" s="100"/>
      <c r="M2548" s="101"/>
      <c r="N2548" s="79"/>
      <c r="O2548" s="116"/>
    </row>
    <row r="2549" spans="1:15" s="52" customFormat="1" ht="15" customHeight="1">
      <c r="A2549" s="109"/>
      <c r="B2549" s="110"/>
      <c r="C2549" s="111"/>
      <c r="D2549" s="109"/>
      <c r="E2549" s="112" t="e">
        <f>+VLOOKUP(D2549,POA!$A$3:$AU$103,7,FALSE)</f>
        <v>#N/A</v>
      </c>
      <c r="F2549" s="112" t="e">
        <f>+VLOOKUP(D2549,POA!$A$3:$AU$103,9,FALSE)</f>
        <v>#N/A</v>
      </c>
      <c r="G2549" s="97" t="e">
        <f>+VLOOKUP(D2549,POA!$A$3:$AU$103,3,FALSE)</f>
        <v>#N/A</v>
      </c>
      <c r="H2549" s="113" t="e">
        <f>+VLOOKUP(D2549,POA!$A$3:$AU$103,12,FALSE)</f>
        <v>#N/A</v>
      </c>
      <c r="I2549" s="114" t="e">
        <f>+VLOOKUP(D2549,POA!$A$3:$AU$103,15,FALSE)</f>
        <v>#N/A</v>
      </c>
      <c r="J2549" s="113" t="e">
        <f>+VLOOKUP(D2549,POA!$A$3:$AU$103,14,FALSE)</f>
        <v>#N/A</v>
      </c>
      <c r="K2549" s="115"/>
      <c r="L2549" s="100"/>
      <c r="M2549" s="101"/>
      <c r="N2549" s="79"/>
      <c r="O2549" s="116"/>
    </row>
    <row r="2550" spans="1:15" s="52" customFormat="1" ht="15" customHeight="1">
      <c r="A2550" s="109"/>
      <c r="B2550" s="110"/>
      <c r="C2550" s="111"/>
      <c r="D2550" s="109"/>
      <c r="E2550" s="112" t="e">
        <f>+VLOOKUP(D2550,POA!$A$3:$AU$103,7,FALSE)</f>
        <v>#N/A</v>
      </c>
      <c r="F2550" s="112" t="e">
        <f>+VLOOKUP(D2550,POA!$A$3:$AU$103,9,FALSE)</f>
        <v>#N/A</v>
      </c>
      <c r="G2550" s="97" t="e">
        <f>+VLOOKUP(D2550,POA!$A$3:$AU$103,3,FALSE)</f>
        <v>#N/A</v>
      </c>
      <c r="H2550" s="113" t="e">
        <f>+VLOOKUP(D2550,POA!$A$3:$AU$103,12,FALSE)</f>
        <v>#N/A</v>
      </c>
      <c r="I2550" s="114" t="e">
        <f>+VLOOKUP(D2550,POA!$A$3:$AU$103,15,FALSE)</f>
        <v>#N/A</v>
      </c>
      <c r="J2550" s="113" t="e">
        <f>+VLOOKUP(D2550,POA!$A$3:$AU$103,14,FALSE)</f>
        <v>#N/A</v>
      </c>
      <c r="K2550" s="115"/>
      <c r="L2550" s="100"/>
      <c r="M2550" s="101"/>
      <c r="N2550" s="79"/>
      <c r="O2550" s="116"/>
    </row>
    <row r="2551" spans="1:15" s="20" customFormat="1" ht="15" customHeight="1">
      <c r="A2551" s="46"/>
      <c r="B2551" s="45"/>
      <c r="C2551" s="47"/>
      <c r="D2551" s="46"/>
      <c r="E2551" s="97" t="e">
        <f>+VLOOKUP(D2551,POA!$A$3:$AU$103,7,FALSE)</f>
        <v>#N/A</v>
      </c>
      <c r="F2551" s="97" t="e">
        <f>+VLOOKUP(D2551,POA!$A$3:$AU$103,9,FALSE)</f>
        <v>#N/A</v>
      </c>
      <c r="G2551" s="97" t="e">
        <f>+VLOOKUP(D2551,POA!$A$3:$AU$103,3,FALSE)</f>
        <v>#N/A</v>
      </c>
      <c r="H2551" s="94" t="e">
        <f>+VLOOKUP(D2551,POA!$A$3:$AU$103,12,FALSE)</f>
        <v>#N/A</v>
      </c>
      <c r="I2551" s="98" t="e">
        <f>+VLOOKUP(D2551,POA!$A$3:$AU$103,15,FALSE)</f>
        <v>#N/A</v>
      </c>
      <c r="J2551" s="94" t="e">
        <f>+VLOOKUP(D2551,POA!$A$3:$AU$103,14,FALSE)</f>
        <v>#N/A</v>
      </c>
      <c r="K2551" s="44"/>
      <c r="L2551" s="100"/>
      <c r="M2551" s="101"/>
      <c r="N2551" s="79"/>
      <c r="O2551" s="102"/>
    </row>
    <row r="2552" spans="1:15" s="20" customFormat="1" ht="15" customHeight="1">
      <c r="A2552" s="46"/>
      <c r="B2552" s="45"/>
      <c r="C2552" s="47"/>
      <c r="D2552" s="46"/>
      <c r="E2552" s="97" t="e">
        <f>+VLOOKUP(D2552,POA!$A$3:$AU$103,7,FALSE)</f>
        <v>#N/A</v>
      </c>
      <c r="F2552" s="97" t="e">
        <f>+VLOOKUP(D2552,POA!$A$3:$AU$103,9,FALSE)</f>
        <v>#N/A</v>
      </c>
      <c r="G2552" s="97" t="e">
        <f>+VLOOKUP(D2552,POA!$A$3:$AU$103,3,FALSE)</f>
        <v>#N/A</v>
      </c>
      <c r="H2552" s="94" t="e">
        <f>+VLOOKUP(D2552,POA!$A$3:$AU$103,12,FALSE)</f>
        <v>#N/A</v>
      </c>
      <c r="I2552" s="98" t="e">
        <f>+VLOOKUP(D2552,POA!$A$3:$AU$103,15,FALSE)</f>
        <v>#N/A</v>
      </c>
      <c r="J2552" s="94" t="e">
        <f>+VLOOKUP(D2552,POA!$A$3:$AU$103,14,FALSE)</f>
        <v>#N/A</v>
      </c>
      <c r="K2552" s="44"/>
      <c r="L2552" s="100"/>
      <c r="M2552" s="101"/>
      <c r="N2552" s="79"/>
      <c r="O2552" s="102"/>
    </row>
    <row r="2553" spans="1:15" s="20" customFormat="1" ht="15" customHeight="1">
      <c r="A2553" s="46"/>
      <c r="B2553" s="45"/>
      <c r="C2553" s="47"/>
      <c r="D2553" s="46"/>
      <c r="E2553" s="97" t="e">
        <f>+VLOOKUP(D2553,POA!$A$3:$AU$103,7,FALSE)</f>
        <v>#N/A</v>
      </c>
      <c r="F2553" s="97" t="e">
        <f>+VLOOKUP(D2553,POA!$A$3:$AU$103,9,FALSE)</f>
        <v>#N/A</v>
      </c>
      <c r="G2553" s="97" t="e">
        <f>+VLOOKUP(D2553,POA!$A$3:$AU$103,3,FALSE)</f>
        <v>#N/A</v>
      </c>
      <c r="H2553" s="94" t="e">
        <f>+VLOOKUP(D2553,POA!$A$3:$AU$103,12,FALSE)</f>
        <v>#N/A</v>
      </c>
      <c r="I2553" s="98" t="e">
        <f>+VLOOKUP(D2553,POA!$A$3:$AU$103,15,FALSE)</f>
        <v>#N/A</v>
      </c>
      <c r="J2553" s="94" t="e">
        <f>+VLOOKUP(D2553,POA!$A$3:$AU$103,14,FALSE)</f>
        <v>#N/A</v>
      </c>
      <c r="K2553" s="44"/>
      <c r="L2553" s="100"/>
      <c r="M2553" s="101"/>
      <c r="N2553" s="79"/>
      <c r="O2553" s="102"/>
    </row>
    <row r="2554" spans="1:15" s="20" customFormat="1" ht="15" customHeight="1">
      <c r="A2554" s="46"/>
      <c r="B2554" s="45"/>
      <c r="C2554" s="47"/>
      <c r="D2554" s="46"/>
      <c r="E2554" s="97" t="e">
        <f>+VLOOKUP(D2554,POA!$A$3:$AU$103,7,FALSE)</f>
        <v>#N/A</v>
      </c>
      <c r="F2554" s="97" t="e">
        <f>+VLOOKUP(D2554,POA!$A$3:$AU$103,9,FALSE)</f>
        <v>#N/A</v>
      </c>
      <c r="G2554" s="97" t="e">
        <f>+VLOOKUP(D2554,POA!$A$3:$AU$103,3,FALSE)</f>
        <v>#N/A</v>
      </c>
      <c r="H2554" s="94" t="e">
        <f>+VLOOKUP(D2554,POA!$A$3:$AU$103,12,FALSE)</f>
        <v>#N/A</v>
      </c>
      <c r="I2554" s="98" t="e">
        <f>+VLOOKUP(D2554,POA!$A$3:$AU$103,15,FALSE)</f>
        <v>#N/A</v>
      </c>
      <c r="J2554" s="94" t="e">
        <f>+VLOOKUP(D2554,POA!$A$3:$AU$103,14,FALSE)</f>
        <v>#N/A</v>
      </c>
      <c r="K2554" s="44"/>
      <c r="L2554" s="100"/>
      <c r="M2554" s="101"/>
      <c r="N2554" s="79"/>
      <c r="O2554" s="102"/>
    </row>
    <row r="2555" spans="1:15" s="20" customFormat="1" ht="15" customHeight="1">
      <c r="A2555" s="46"/>
      <c r="B2555" s="45"/>
      <c r="C2555" s="47"/>
      <c r="D2555" s="46"/>
      <c r="E2555" s="97" t="e">
        <f>+VLOOKUP(D2555,POA!$A$3:$AU$103,7,FALSE)</f>
        <v>#N/A</v>
      </c>
      <c r="F2555" s="97" t="e">
        <f>+VLOOKUP(D2555,POA!$A$3:$AU$103,9,FALSE)</f>
        <v>#N/A</v>
      </c>
      <c r="G2555" s="97" t="e">
        <f>+VLOOKUP(D2555,POA!$A$3:$AU$103,3,FALSE)</f>
        <v>#N/A</v>
      </c>
      <c r="H2555" s="94" t="e">
        <f>+VLOOKUP(D2555,POA!$A$3:$AU$103,12,FALSE)</f>
        <v>#N/A</v>
      </c>
      <c r="I2555" s="98" t="e">
        <f>+VLOOKUP(D2555,POA!$A$3:$AU$103,15,FALSE)</f>
        <v>#N/A</v>
      </c>
      <c r="J2555" s="94" t="e">
        <f>+VLOOKUP(D2555,POA!$A$3:$AU$103,14,FALSE)</f>
        <v>#N/A</v>
      </c>
      <c r="K2555" s="44"/>
      <c r="L2555" s="100"/>
      <c r="M2555" s="101"/>
      <c r="N2555" s="79"/>
      <c r="O2555" s="102"/>
    </row>
    <row r="2556" spans="1:15" s="20" customFormat="1" ht="15" customHeight="1">
      <c r="A2556" s="46"/>
      <c r="B2556" s="45"/>
      <c r="C2556" s="47"/>
      <c r="D2556" s="46"/>
      <c r="E2556" s="97" t="e">
        <f>+VLOOKUP(D2556,POA!$A$3:$AU$103,7,FALSE)</f>
        <v>#N/A</v>
      </c>
      <c r="F2556" s="97" t="e">
        <f>+VLOOKUP(D2556,POA!$A$3:$AU$103,9,FALSE)</f>
        <v>#N/A</v>
      </c>
      <c r="G2556" s="97" t="e">
        <f>+VLOOKUP(D2556,POA!$A$3:$AU$103,3,FALSE)</f>
        <v>#N/A</v>
      </c>
      <c r="H2556" s="94" t="e">
        <f>+VLOOKUP(D2556,POA!$A$3:$AU$103,12,FALSE)</f>
        <v>#N/A</v>
      </c>
      <c r="I2556" s="98" t="e">
        <f>+VLOOKUP(D2556,POA!$A$3:$AU$103,15,FALSE)</f>
        <v>#N/A</v>
      </c>
      <c r="J2556" s="94" t="e">
        <f>+VLOOKUP(D2556,POA!$A$3:$AU$103,14,FALSE)</f>
        <v>#N/A</v>
      </c>
      <c r="K2556" s="44"/>
      <c r="L2556" s="100"/>
      <c r="M2556" s="101"/>
      <c r="N2556" s="79"/>
      <c r="O2556" s="102"/>
    </row>
    <row r="2557" spans="1:15" s="20" customFormat="1" ht="15" customHeight="1">
      <c r="A2557" s="46"/>
      <c r="B2557" s="45"/>
      <c r="C2557" s="47"/>
      <c r="D2557" s="46"/>
      <c r="E2557" s="97" t="e">
        <f>+VLOOKUP(D2557,POA!$A$3:$AU$103,7,FALSE)</f>
        <v>#N/A</v>
      </c>
      <c r="F2557" s="97" t="e">
        <f>+VLOOKUP(D2557,POA!$A$3:$AU$103,9,FALSE)</f>
        <v>#N/A</v>
      </c>
      <c r="G2557" s="97" t="e">
        <f>+VLOOKUP(D2557,POA!$A$3:$AU$103,3,FALSE)</f>
        <v>#N/A</v>
      </c>
      <c r="H2557" s="94" t="e">
        <f>+VLOOKUP(D2557,POA!$A$3:$AU$103,12,FALSE)</f>
        <v>#N/A</v>
      </c>
      <c r="I2557" s="98" t="e">
        <f>+VLOOKUP(D2557,POA!$A$3:$AU$103,15,FALSE)</f>
        <v>#N/A</v>
      </c>
      <c r="J2557" s="94" t="e">
        <f>+VLOOKUP(D2557,POA!$A$3:$AU$103,14,FALSE)</f>
        <v>#N/A</v>
      </c>
      <c r="K2557" s="44"/>
      <c r="L2557" s="100"/>
      <c r="M2557" s="101"/>
      <c r="N2557" s="79"/>
      <c r="O2557" s="102"/>
    </row>
    <row r="2558" spans="1:15" s="20" customFormat="1" ht="15" customHeight="1">
      <c r="A2558" s="46"/>
      <c r="B2558" s="45"/>
      <c r="C2558" s="47"/>
      <c r="D2558" s="46"/>
      <c r="E2558" s="97" t="e">
        <f>+VLOOKUP(D2558,POA!$A$3:$AU$103,7,FALSE)</f>
        <v>#N/A</v>
      </c>
      <c r="F2558" s="97" t="e">
        <f>+VLOOKUP(D2558,POA!$A$3:$AU$103,9,FALSE)</f>
        <v>#N/A</v>
      </c>
      <c r="G2558" s="97" t="e">
        <f>+VLOOKUP(D2558,POA!$A$3:$AU$103,3,FALSE)</f>
        <v>#N/A</v>
      </c>
      <c r="H2558" s="94" t="e">
        <f>+VLOOKUP(D2558,POA!$A$3:$AU$103,12,FALSE)</f>
        <v>#N/A</v>
      </c>
      <c r="I2558" s="98" t="e">
        <f>+VLOOKUP(D2558,POA!$A$3:$AU$103,15,FALSE)</f>
        <v>#N/A</v>
      </c>
      <c r="J2558" s="94" t="e">
        <f>+VLOOKUP(D2558,POA!$A$3:$AU$103,14,FALSE)</f>
        <v>#N/A</v>
      </c>
      <c r="K2558" s="44"/>
      <c r="L2558" s="100"/>
      <c r="M2558" s="101"/>
      <c r="N2558" s="79"/>
      <c r="O2558" s="102"/>
    </row>
    <row r="2559" spans="1:15" s="20" customFormat="1" ht="15" customHeight="1">
      <c r="A2559" s="46"/>
      <c r="B2559" s="45"/>
      <c r="C2559" s="47"/>
      <c r="D2559" s="46"/>
      <c r="E2559" s="97" t="e">
        <f>+VLOOKUP(D2559,POA!$A$3:$AU$103,7,FALSE)</f>
        <v>#N/A</v>
      </c>
      <c r="F2559" s="97" t="e">
        <f>+VLOOKUP(D2559,POA!$A$3:$AU$103,9,FALSE)</f>
        <v>#N/A</v>
      </c>
      <c r="G2559" s="97" t="e">
        <f>+VLOOKUP(D2559,POA!$A$3:$AU$103,3,FALSE)</f>
        <v>#N/A</v>
      </c>
      <c r="H2559" s="94" t="e">
        <f>+VLOOKUP(D2559,POA!$A$3:$AU$103,12,FALSE)</f>
        <v>#N/A</v>
      </c>
      <c r="I2559" s="98" t="e">
        <f>+VLOOKUP(D2559,POA!$A$3:$AU$103,15,FALSE)</f>
        <v>#N/A</v>
      </c>
      <c r="J2559" s="94" t="e">
        <f>+VLOOKUP(D2559,POA!$A$3:$AU$103,14,FALSE)</f>
        <v>#N/A</v>
      </c>
      <c r="K2559" s="44"/>
      <c r="L2559" s="100"/>
      <c r="M2559" s="101"/>
      <c r="N2559" s="79"/>
      <c r="O2559" s="102"/>
    </row>
    <row r="2560" spans="1:15" s="20" customFormat="1" ht="15" customHeight="1">
      <c r="A2560" s="46"/>
      <c r="B2560" s="45"/>
      <c r="C2560" s="47"/>
      <c r="D2560" s="46"/>
      <c r="E2560" s="97" t="e">
        <f>+VLOOKUP(D2560,POA!$A$3:$AU$103,7,FALSE)</f>
        <v>#N/A</v>
      </c>
      <c r="F2560" s="97" t="e">
        <f>+VLOOKUP(D2560,POA!$A$3:$AU$103,9,FALSE)</f>
        <v>#N/A</v>
      </c>
      <c r="G2560" s="97" t="e">
        <f>+VLOOKUP(D2560,POA!$A$3:$AU$103,3,FALSE)</f>
        <v>#N/A</v>
      </c>
      <c r="H2560" s="94" t="e">
        <f>+VLOOKUP(D2560,POA!$A$3:$AU$103,12,FALSE)</f>
        <v>#N/A</v>
      </c>
      <c r="I2560" s="98" t="e">
        <f>+VLOOKUP(D2560,POA!$A$3:$AU$103,15,FALSE)</f>
        <v>#N/A</v>
      </c>
      <c r="J2560" s="94" t="e">
        <f>+VLOOKUP(D2560,POA!$A$3:$AU$103,14,FALSE)</f>
        <v>#N/A</v>
      </c>
      <c r="K2560" s="44"/>
      <c r="L2560" s="100"/>
      <c r="M2560" s="101"/>
      <c r="N2560" s="79"/>
      <c r="O2560" s="102"/>
    </row>
    <row r="2561" spans="1:15" s="20" customFormat="1" ht="15" customHeight="1">
      <c r="A2561" s="46"/>
      <c r="B2561" s="45"/>
      <c r="C2561" s="47"/>
      <c r="D2561" s="46"/>
      <c r="E2561" s="97" t="e">
        <f>+VLOOKUP(D2561,POA!$A$3:$AU$103,7,FALSE)</f>
        <v>#N/A</v>
      </c>
      <c r="F2561" s="97" t="e">
        <f>+VLOOKUP(D2561,POA!$A$3:$AU$103,9,FALSE)</f>
        <v>#N/A</v>
      </c>
      <c r="G2561" s="97" t="e">
        <f>+VLOOKUP(D2561,POA!$A$3:$AU$103,3,FALSE)</f>
        <v>#N/A</v>
      </c>
      <c r="H2561" s="94" t="e">
        <f>+VLOOKUP(D2561,POA!$A$3:$AU$103,12,FALSE)</f>
        <v>#N/A</v>
      </c>
      <c r="I2561" s="98" t="e">
        <f>+VLOOKUP(D2561,POA!$A$3:$AU$103,15,FALSE)</f>
        <v>#N/A</v>
      </c>
      <c r="J2561" s="94" t="e">
        <f>+VLOOKUP(D2561,POA!$A$3:$AU$103,14,FALSE)</f>
        <v>#N/A</v>
      </c>
      <c r="K2561" s="44"/>
      <c r="L2561" s="100"/>
      <c r="M2561" s="101"/>
      <c r="N2561" s="79"/>
      <c r="O2561" s="102"/>
    </row>
    <row r="2562" spans="1:15" s="20" customFormat="1" ht="15" customHeight="1">
      <c r="A2562" s="46"/>
      <c r="B2562" s="45"/>
      <c r="C2562" s="47"/>
      <c r="D2562" s="46"/>
      <c r="E2562" s="97" t="e">
        <f>+VLOOKUP(D2562,POA!$A$3:$AU$103,7,FALSE)</f>
        <v>#N/A</v>
      </c>
      <c r="F2562" s="97" t="e">
        <f>+VLOOKUP(D2562,POA!$A$3:$AU$103,9,FALSE)</f>
        <v>#N/A</v>
      </c>
      <c r="G2562" s="97" t="e">
        <f>+VLOOKUP(D2562,POA!$A$3:$AU$103,3,FALSE)</f>
        <v>#N/A</v>
      </c>
      <c r="H2562" s="94" t="e">
        <f>+VLOOKUP(D2562,POA!$A$3:$AU$103,12,FALSE)</f>
        <v>#N/A</v>
      </c>
      <c r="I2562" s="98" t="e">
        <f>+VLOOKUP(D2562,POA!$A$3:$AU$103,15,FALSE)</f>
        <v>#N/A</v>
      </c>
      <c r="J2562" s="94" t="e">
        <f>+VLOOKUP(D2562,POA!$A$3:$AU$103,14,FALSE)</f>
        <v>#N/A</v>
      </c>
      <c r="K2562" s="44"/>
      <c r="L2562" s="100"/>
      <c r="M2562" s="101"/>
      <c r="N2562" s="79"/>
      <c r="O2562" s="102"/>
    </row>
    <row r="2563" spans="1:15" s="20" customFormat="1" ht="15" customHeight="1">
      <c r="A2563" s="46"/>
      <c r="B2563" s="45"/>
      <c r="C2563" s="47"/>
      <c r="D2563" s="46"/>
      <c r="E2563" s="97" t="e">
        <f>+VLOOKUP(D2563,POA!$A$3:$AU$103,7,FALSE)</f>
        <v>#N/A</v>
      </c>
      <c r="F2563" s="97" t="e">
        <f>+VLOOKUP(D2563,POA!$A$3:$AU$103,9,FALSE)</f>
        <v>#N/A</v>
      </c>
      <c r="G2563" s="97" t="e">
        <f>+VLOOKUP(D2563,POA!$A$3:$AU$103,3,FALSE)</f>
        <v>#N/A</v>
      </c>
      <c r="H2563" s="94" t="e">
        <f>+VLOOKUP(D2563,POA!$A$3:$AU$103,12,FALSE)</f>
        <v>#N/A</v>
      </c>
      <c r="I2563" s="98" t="e">
        <f>+VLOOKUP(D2563,POA!$A$3:$AU$103,15,FALSE)</f>
        <v>#N/A</v>
      </c>
      <c r="J2563" s="94" t="e">
        <f>+VLOOKUP(D2563,POA!$A$3:$AU$103,14,FALSE)</f>
        <v>#N/A</v>
      </c>
      <c r="K2563" s="44"/>
      <c r="L2563" s="100"/>
      <c r="M2563" s="101"/>
      <c r="N2563" s="79"/>
      <c r="O2563" s="102"/>
    </row>
    <row r="2564" spans="1:15" s="20" customFormat="1" ht="15" customHeight="1">
      <c r="A2564" s="46"/>
      <c r="B2564" s="45"/>
      <c r="C2564" s="47"/>
      <c r="D2564" s="46"/>
      <c r="E2564" s="97" t="e">
        <f>+VLOOKUP(D2564,POA!$A$3:$AU$103,7,FALSE)</f>
        <v>#N/A</v>
      </c>
      <c r="F2564" s="97" t="e">
        <f>+VLOOKUP(D2564,POA!$A$3:$AU$103,9,FALSE)</f>
        <v>#N/A</v>
      </c>
      <c r="G2564" s="97" t="e">
        <f>+VLOOKUP(D2564,POA!$A$3:$AU$103,3,FALSE)</f>
        <v>#N/A</v>
      </c>
      <c r="H2564" s="94" t="e">
        <f>+VLOOKUP(D2564,POA!$A$3:$AU$103,12,FALSE)</f>
        <v>#N/A</v>
      </c>
      <c r="I2564" s="98" t="e">
        <f>+VLOOKUP(D2564,POA!$A$3:$AU$103,15,FALSE)</f>
        <v>#N/A</v>
      </c>
      <c r="J2564" s="94" t="e">
        <f>+VLOOKUP(D2564,POA!$A$3:$AU$103,14,FALSE)</f>
        <v>#N/A</v>
      </c>
      <c r="K2564" s="44"/>
      <c r="L2564" s="100"/>
      <c r="M2564" s="101"/>
      <c r="N2564" s="79"/>
      <c r="O2564" s="102"/>
    </row>
    <row r="2565" spans="1:15" s="20" customFormat="1" ht="15" customHeight="1">
      <c r="A2565" s="46"/>
      <c r="B2565" s="45"/>
      <c r="C2565" s="47"/>
      <c r="D2565" s="46"/>
      <c r="E2565" s="97" t="e">
        <f>+VLOOKUP(D2565,POA!$A$3:$AU$103,7,FALSE)</f>
        <v>#N/A</v>
      </c>
      <c r="F2565" s="97" t="e">
        <f>+VLOOKUP(D2565,POA!$A$3:$AU$103,9,FALSE)</f>
        <v>#N/A</v>
      </c>
      <c r="G2565" s="97" t="e">
        <f>+VLOOKUP(D2565,POA!$A$3:$AU$103,3,FALSE)</f>
        <v>#N/A</v>
      </c>
      <c r="H2565" s="94" t="e">
        <f>+VLOOKUP(D2565,POA!$A$3:$AU$103,12,FALSE)</f>
        <v>#N/A</v>
      </c>
      <c r="I2565" s="98" t="e">
        <f>+VLOOKUP(D2565,POA!$A$3:$AU$103,15,FALSE)</f>
        <v>#N/A</v>
      </c>
      <c r="J2565" s="94" t="e">
        <f>+VLOOKUP(D2565,POA!$A$3:$AU$103,14,FALSE)</f>
        <v>#N/A</v>
      </c>
      <c r="K2565" s="44"/>
      <c r="L2565" s="100"/>
      <c r="M2565" s="101"/>
      <c r="N2565" s="79"/>
      <c r="O2565" s="102"/>
    </row>
    <row r="2566" spans="1:15" s="20" customFormat="1" ht="15" customHeight="1">
      <c r="A2566" s="46"/>
      <c r="B2566" s="45"/>
      <c r="C2566" s="47"/>
      <c r="D2566" s="46"/>
      <c r="E2566" s="97" t="e">
        <f>+VLOOKUP(D2566,POA!$A$3:$AU$103,7,FALSE)</f>
        <v>#N/A</v>
      </c>
      <c r="F2566" s="97" t="e">
        <f>+VLOOKUP(D2566,POA!$A$3:$AU$103,9,FALSE)</f>
        <v>#N/A</v>
      </c>
      <c r="G2566" s="97" t="e">
        <f>+VLOOKUP(D2566,POA!$A$3:$AU$103,3,FALSE)</f>
        <v>#N/A</v>
      </c>
      <c r="H2566" s="94" t="e">
        <f>+VLOOKUP(D2566,POA!$A$3:$AU$103,12,FALSE)</f>
        <v>#N/A</v>
      </c>
      <c r="I2566" s="98" t="e">
        <f>+VLOOKUP(D2566,POA!$A$3:$AU$103,15,FALSE)</f>
        <v>#N/A</v>
      </c>
      <c r="J2566" s="94" t="e">
        <f>+VLOOKUP(D2566,POA!$A$3:$AU$103,14,FALSE)</f>
        <v>#N/A</v>
      </c>
      <c r="K2566" s="44"/>
      <c r="L2566" s="100"/>
      <c r="M2566" s="101"/>
      <c r="N2566" s="79"/>
      <c r="O2566" s="102"/>
    </row>
    <row r="2567" spans="1:15" s="20" customFormat="1" ht="15" customHeight="1">
      <c r="A2567" s="46"/>
      <c r="B2567" s="45"/>
      <c r="C2567" s="47"/>
      <c r="D2567" s="46"/>
      <c r="E2567" s="97" t="e">
        <f>+VLOOKUP(D2567,POA!$A$3:$AU$103,7,FALSE)</f>
        <v>#N/A</v>
      </c>
      <c r="F2567" s="97" t="e">
        <f>+VLOOKUP(D2567,POA!$A$3:$AU$103,9,FALSE)</f>
        <v>#N/A</v>
      </c>
      <c r="G2567" s="97" t="e">
        <f>+VLOOKUP(D2567,POA!$A$3:$AU$103,3,FALSE)</f>
        <v>#N/A</v>
      </c>
      <c r="H2567" s="94" t="e">
        <f>+VLOOKUP(D2567,POA!$A$3:$AU$103,12,FALSE)</f>
        <v>#N/A</v>
      </c>
      <c r="I2567" s="98" t="e">
        <f>+VLOOKUP(D2567,POA!$A$3:$AU$103,15,FALSE)</f>
        <v>#N/A</v>
      </c>
      <c r="J2567" s="94" t="e">
        <f>+VLOOKUP(D2567,POA!$A$3:$AU$103,14,FALSE)</f>
        <v>#N/A</v>
      </c>
      <c r="K2567" s="44"/>
      <c r="L2567" s="100"/>
      <c r="M2567" s="101"/>
      <c r="N2567" s="79"/>
      <c r="O2567" s="102"/>
    </row>
    <row r="2568" spans="1:15" s="20" customFormat="1" ht="15" customHeight="1">
      <c r="A2568" s="46"/>
      <c r="B2568" s="45"/>
      <c r="C2568" s="47"/>
      <c r="D2568" s="46"/>
      <c r="E2568" s="97" t="e">
        <f>+VLOOKUP(D2568,POA!$A$3:$AU$103,7,FALSE)</f>
        <v>#N/A</v>
      </c>
      <c r="F2568" s="97" t="e">
        <f>+VLOOKUP(D2568,POA!$A$3:$AU$103,9,FALSE)</f>
        <v>#N/A</v>
      </c>
      <c r="G2568" s="97" t="e">
        <f>+VLOOKUP(D2568,POA!$A$3:$AU$103,3,FALSE)</f>
        <v>#N/A</v>
      </c>
      <c r="H2568" s="94" t="e">
        <f>+VLOOKUP(D2568,POA!$A$3:$AU$103,12,FALSE)</f>
        <v>#N/A</v>
      </c>
      <c r="I2568" s="98" t="e">
        <f>+VLOOKUP(D2568,POA!$A$3:$AU$103,15,FALSE)</f>
        <v>#N/A</v>
      </c>
      <c r="J2568" s="94" t="e">
        <f>+VLOOKUP(D2568,POA!$A$3:$AU$103,14,FALSE)</f>
        <v>#N/A</v>
      </c>
      <c r="K2568" s="44"/>
      <c r="L2568" s="100"/>
      <c r="M2568" s="101"/>
      <c r="N2568" s="79"/>
      <c r="O2568" s="102"/>
    </row>
    <row r="2569" spans="1:15" s="20" customFormat="1" ht="15" customHeight="1">
      <c r="A2569" s="46"/>
      <c r="B2569" s="45"/>
      <c r="C2569" s="47"/>
      <c r="D2569" s="46"/>
      <c r="E2569" s="97" t="e">
        <f>+VLOOKUP(D2569,POA!$A$3:$AU$103,7,FALSE)</f>
        <v>#N/A</v>
      </c>
      <c r="F2569" s="97" t="e">
        <f>+VLOOKUP(D2569,POA!$A$3:$AU$103,9,FALSE)</f>
        <v>#N/A</v>
      </c>
      <c r="G2569" s="97" t="e">
        <f>+VLOOKUP(D2569,POA!$A$3:$AU$103,3,FALSE)</f>
        <v>#N/A</v>
      </c>
      <c r="H2569" s="94" t="e">
        <f>+VLOOKUP(D2569,POA!$A$3:$AU$103,12,FALSE)</f>
        <v>#N/A</v>
      </c>
      <c r="I2569" s="98" t="e">
        <f>+VLOOKUP(D2569,POA!$A$3:$AU$103,15,FALSE)</f>
        <v>#N/A</v>
      </c>
      <c r="J2569" s="94" t="e">
        <f>+VLOOKUP(D2569,POA!$A$3:$AU$103,14,FALSE)</f>
        <v>#N/A</v>
      </c>
      <c r="K2569" s="44"/>
      <c r="L2569" s="100"/>
      <c r="M2569" s="101"/>
      <c r="N2569" s="79"/>
      <c r="O2569" s="102"/>
    </row>
    <row r="2570" spans="1:15" s="20" customFormat="1" ht="15" customHeight="1">
      <c r="A2570" s="46"/>
      <c r="B2570" s="45"/>
      <c r="C2570" s="47"/>
      <c r="D2570" s="46"/>
      <c r="E2570" s="97" t="e">
        <f>+VLOOKUP(D2570,POA!$A$3:$AU$103,7,FALSE)</f>
        <v>#N/A</v>
      </c>
      <c r="F2570" s="97" t="e">
        <f>+VLOOKUP(D2570,POA!$A$3:$AU$103,9,FALSE)</f>
        <v>#N/A</v>
      </c>
      <c r="G2570" s="97" t="e">
        <f>+VLOOKUP(D2570,POA!$A$3:$AU$103,3,FALSE)</f>
        <v>#N/A</v>
      </c>
      <c r="H2570" s="94" t="e">
        <f>+VLOOKUP(D2570,POA!$A$3:$AU$103,12,FALSE)</f>
        <v>#N/A</v>
      </c>
      <c r="I2570" s="98" t="e">
        <f>+VLOOKUP(D2570,POA!$A$3:$AU$103,15,FALSE)</f>
        <v>#N/A</v>
      </c>
      <c r="J2570" s="94" t="e">
        <f>+VLOOKUP(D2570,POA!$A$3:$AU$103,14,FALSE)</f>
        <v>#N/A</v>
      </c>
      <c r="K2570" s="44"/>
      <c r="L2570" s="100"/>
      <c r="M2570" s="101"/>
      <c r="N2570" s="79"/>
      <c r="O2570" s="102"/>
    </row>
    <row r="2571" spans="1:15" s="20" customFormat="1" ht="15" customHeight="1">
      <c r="A2571" s="46"/>
      <c r="B2571" s="45"/>
      <c r="C2571" s="47"/>
      <c r="D2571" s="46"/>
      <c r="E2571" s="97" t="e">
        <f>+VLOOKUP(D2571,POA!$A$3:$AU$103,7,FALSE)</f>
        <v>#N/A</v>
      </c>
      <c r="F2571" s="97" t="e">
        <f>+VLOOKUP(D2571,POA!$A$3:$AU$103,9,FALSE)</f>
        <v>#N/A</v>
      </c>
      <c r="G2571" s="97" t="e">
        <f>+VLOOKUP(D2571,POA!$A$3:$AU$103,3,FALSE)</f>
        <v>#N/A</v>
      </c>
      <c r="H2571" s="94" t="e">
        <f>+VLOOKUP(D2571,POA!$A$3:$AU$103,12,FALSE)</f>
        <v>#N/A</v>
      </c>
      <c r="I2571" s="98" t="e">
        <f>+VLOOKUP(D2571,POA!$A$3:$AU$103,15,FALSE)</f>
        <v>#N/A</v>
      </c>
      <c r="J2571" s="94" t="e">
        <f>+VLOOKUP(D2571,POA!$A$3:$AU$103,14,FALSE)</f>
        <v>#N/A</v>
      </c>
      <c r="K2571" s="44"/>
      <c r="L2571" s="100"/>
      <c r="M2571" s="101"/>
      <c r="N2571" s="79"/>
      <c r="O2571" s="102"/>
    </row>
    <row r="2572" spans="1:15" s="20" customFormat="1" ht="15" customHeight="1">
      <c r="A2572" s="46"/>
      <c r="B2572" s="45"/>
      <c r="C2572" s="47"/>
      <c r="D2572" s="46"/>
      <c r="E2572" s="97" t="e">
        <f>+VLOOKUP(D2572,POA!$A$3:$AU$103,7,FALSE)</f>
        <v>#N/A</v>
      </c>
      <c r="F2572" s="97" t="e">
        <f>+VLOOKUP(D2572,POA!$A$3:$AU$103,9,FALSE)</f>
        <v>#N/A</v>
      </c>
      <c r="G2572" s="97" t="e">
        <f>+VLOOKUP(D2572,POA!$A$3:$AU$103,3,FALSE)</f>
        <v>#N/A</v>
      </c>
      <c r="H2572" s="94" t="e">
        <f>+VLOOKUP(D2572,POA!$A$3:$AU$103,12,FALSE)</f>
        <v>#N/A</v>
      </c>
      <c r="I2572" s="98" t="e">
        <f>+VLOOKUP(D2572,POA!$A$3:$AU$103,15,FALSE)</f>
        <v>#N/A</v>
      </c>
      <c r="J2572" s="94" t="e">
        <f>+VLOOKUP(D2572,POA!$A$3:$AU$103,14,FALSE)</f>
        <v>#N/A</v>
      </c>
      <c r="K2572" s="44"/>
      <c r="L2572" s="100"/>
      <c r="M2572" s="101"/>
      <c r="N2572" s="79"/>
      <c r="O2572" s="102"/>
    </row>
    <row r="2573" spans="1:15" s="20" customFormat="1" ht="15" customHeight="1">
      <c r="A2573" s="46"/>
      <c r="B2573" s="45"/>
      <c r="C2573" s="47"/>
      <c r="D2573" s="46"/>
      <c r="E2573" s="97" t="e">
        <f>+VLOOKUP(D2573,POA!$A$3:$AU$103,7,FALSE)</f>
        <v>#N/A</v>
      </c>
      <c r="F2573" s="97" t="e">
        <f>+VLOOKUP(D2573,POA!$A$3:$AU$103,9,FALSE)</f>
        <v>#N/A</v>
      </c>
      <c r="G2573" s="97" t="e">
        <f>+VLOOKUP(D2573,POA!$A$3:$AU$103,3,FALSE)</f>
        <v>#N/A</v>
      </c>
      <c r="H2573" s="94" t="e">
        <f>+VLOOKUP(D2573,POA!$A$3:$AU$103,12,FALSE)</f>
        <v>#N/A</v>
      </c>
      <c r="I2573" s="98" t="e">
        <f>+VLOOKUP(D2573,POA!$A$3:$AU$103,15,FALSE)</f>
        <v>#N/A</v>
      </c>
      <c r="J2573" s="94" t="e">
        <f>+VLOOKUP(D2573,POA!$A$3:$AU$103,14,FALSE)</f>
        <v>#N/A</v>
      </c>
      <c r="K2573" s="44"/>
      <c r="L2573" s="100"/>
      <c r="M2573" s="101"/>
      <c r="N2573" s="79"/>
      <c r="O2573" s="102"/>
    </row>
    <row r="2574" spans="1:15" s="20" customFormat="1" ht="15" customHeight="1">
      <c r="A2574" s="46"/>
      <c r="B2574" s="45"/>
      <c r="C2574" s="47"/>
      <c r="D2574" s="46"/>
      <c r="E2574" s="97" t="e">
        <f>+VLOOKUP(D2574,POA!$A$3:$AU$103,7,FALSE)</f>
        <v>#N/A</v>
      </c>
      <c r="F2574" s="97" t="e">
        <f>+VLOOKUP(D2574,POA!$A$3:$AU$103,9,FALSE)</f>
        <v>#N/A</v>
      </c>
      <c r="G2574" s="97" t="e">
        <f>+VLOOKUP(D2574,POA!$A$3:$AU$103,3,FALSE)</f>
        <v>#N/A</v>
      </c>
      <c r="H2574" s="94" t="e">
        <f>+VLOOKUP(D2574,POA!$A$3:$AU$103,12,FALSE)</f>
        <v>#N/A</v>
      </c>
      <c r="I2574" s="98" t="e">
        <f>+VLOOKUP(D2574,POA!$A$3:$AU$103,15,FALSE)</f>
        <v>#N/A</v>
      </c>
      <c r="J2574" s="94" t="e">
        <f>+VLOOKUP(D2574,POA!$A$3:$AU$103,14,FALSE)</f>
        <v>#N/A</v>
      </c>
      <c r="K2574" s="44"/>
      <c r="L2574" s="100"/>
      <c r="M2574" s="101"/>
      <c r="N2574" s="79"/>
      <c r="O2574" s="102"/>
    </row>
    <row r="2575" spans="1:15" s="20" customFormat="1" ht="15" customHeight="1">
      <c r="A2575" s="46"/>
      <c r="B2575" s="45"/>
      <c r="C2575" s="47"/>
      <c r="D2575" s="46"/>
      <c r="E2575" s="97" t="e">
        <f>+VLOOKUP(D2575,POA!$A$3:$AU$103,7,FALSE)</f>
        <v>#N/A</v>
      </c>
      <c r="F2575" s="97" t="e">
        <f>+VLOOKUP(D2575,POA!$A$3:$AU$103,9,FALSE)</f>
        <v>#N/A</v>
      </c>
      <c r="G2575" s="97" t="e">
        <f>+VLOOKUP(D2575,POA!$A$3:$AU$103,3,FALSE)</f>
        <v>#N/A</v>
      </c>
      <c r="H2575" s="94" t="e">
        <f>+VLOOKUP(D2575,POA!$A$3:$AU$103,12,FALSE)</f>
        <v>#N/A</v>
      </c>
      <c r="I2575" s="98" t="e">
        <f>+VLOOKUP(D2575,POA!$A$3:$AU$103,15,FALSE)</f>
        <v>#N/A</v>
      </c>
      <c r="J2575" s="94" t="e">
        <f>+VLOOKUP(D2575,POA!$A$3:$AU$103,14,FALSE)</f>
        <v>#N/A</v>
      </c>
      <c r="K2575" s="44"/>
      <c r="L2575" s="100"/>
      <c r="M2575" s="101"/>
      <c r="N2575" s="79"/>
      <c r="O2575" s="102"/>
    </row>
    <row r="2576" spans="1:15" s="20" customFormat="1" ht="15" customHeight="1">
      <c r="A2576" s="46"/>
      <c r="B2576" s="45"/>
      <c r="C2576" s="47"/>
      <c r="D2576" s="46"/>
      <c r="E2576" s="97" t="e">
        <f>+VLOOKUP(D2576,POA!$A$3:$AU$103,7,FALSE)</f>
        <v>#N/A</v>
      </c>
      <c r="F2576" s="97" t="e">
        <f>+VLOOKUP(D2576,POA!$A$3:$AU$103,9,FALSE)</f>
        <v>#N/A</v>
      </c>
      <c r="G2576" s="97" t="e">
        <f>+VLOOKUP(D2576,POA!$A$3:$AU$103,3,FALSE)</f>
        <v>#N/A</v>
      </c>
      <c r="H2576" s="94" t="e">
        <f>+VLOOKUP(D2576,POA!$A$3:$AU$103,12,FALSE)</f>
        <v>#N/A</v>
      </c>
      <c r="I2576" s="98" t="e">
        <f>+VLOOKUP(D2576,POA!$A$3:$AU$103,15,FALSE)</f>
        <v>#N/A</v>
      </c>
      <c r="J2576" s="94" t="e">
        <f>+VLOOKUP(D2576,POA!$A$3:$AU$103,14,FALSE)</f>
        <v>#N/A</v>
      </c>
      <c r="K2576" s="44"/>
      <c r="L2576" s="100"/>
      <c r="M2576" s="101"/>
      <c r="N2576" s="79"/>
      <c r="O2576" s="102"/>
    </row>
    <row r="2577" spans="1:15" s="20" customFormat="1" ht="15" customHeight="1">
      <c r="A2577" s="46"/>
      <c r="B2577" s="45"/>
      <c r="C2577" s="47"/>
      <c r="D2577" s="46"/>
      <c r="E2577" s="97" t="e">
        <f>+VLOOKUP(D2577,POA!$A$3:$AU$103,7,FALSE)</f>
        <v>#N/A</v>
      </c>
      <c r="F2577" s="97" t="e">
        <f>+VLOOKUP(D2577,POA!$A$3:$AU$103,9,FALSE)</f>
        <v>#N/A</v>
      </c>
      <c r="G2577" s="97" t="e">
        <f>+VLOOKUP(D2577,POA!$A$3:$AU$103,3,FALSE)</f>
        <v>#N/A</v>
      </c>
      <c r="H2577" s="94" t="e">
        <f>+VLOOKUP(D2577,POA!$A$3:$AU$103,12,FALSE)</f>
        <v>#N/A</v>
      </c>
      <c r="I2577" s="98" t="e">
        <f>+VLOOKUP(D2577,POA!$A$3:$AU$103,15,FALSE)</f>
        <v>#N/A</v>
      </c>
      <c r="J2577" s="94" t="e">
        <f>+VLOOKUP(D2577,POA!$A$3:$AU$103,14,FALSE)</f>
        <v>#N/A</v>
      </c>
      <c r="K2577" s="44"/>
      <c r="L2577" s="100"/>
      <c r="M2577" s="101"/>
      <c r="N2577" s="79"/>
      <c r="O2577" s="102"/>
    </row>
    <row r="2578" spans="1:15" s="20" customFormat="1" ht="15" customHeight="1">
      <c r="A2578" s="46"/>
      <c r="B2578" s="45"/>
      <c r="C2578" s="47"/>
      <c r="D2578" s="46"/>
      <c r="E2578" s="97" t="e">
        <f>+VLOOKUP(D2578,POA!$A$3:$AU$103,7,FALSE)</f>
        <v>#N/A</v>
      </c>
      <c r="F2578" s="97" t="e">
        <f>+VLOOKUP(D2578,POA!$A$3:$AU$103,9,FALSE)</f>
        <v>#N/A</v>
      </c>
      <c r="G2578" s="97" t="e">
        <f>+VLOOKUP(D2578,POA!$A$3:$AU$103,3,FALSE)</f>
        <v>#N/A</v>
      </c>
      <c r="H2578" s="94" t="e">
        <f>+VLOOKUP(D2578,POA!$A$3:$AU$103,12,FALSE)</f>
        <v>#N/A</v>
      </c>
      <c r="I2578" s="98" t="e">
        <f>+VLOOKUP(D2578,POA!$A$3:$AU$103,15,FALSE)</f>
        <v>#N/A</v>
      </c>
      <c r="J2578" s="94" t="e">
        <f>+VLOOKUP(D2578,POA!$A$3:$AU$103,14,FALSE)</f>
        <v>#N/A</v>
      </c>
      <c r="K2578" s="44"/>
      <c r="L2578" s="100"/>
      <c r="M2578" s="101"/>
      <c r="N2578" s="79"/>
      <c r="O2578" s="102"/>
    </row>
    <row r="2579" spans="1:15" s="20" customFormat="1" ht="15" customHeight="1">
      <c r="A2579" s="46"/>
      <c r="B2579" s="45"/>
      <c r="C2579" s="47"/>
      <c r="D2579" s="46"/>
      <c r="E2579" s="97" t="e">
        <f>+VLOOKUP(D2579,POA!$A$3:$AU$103,7,FALSE)</f>
        <v>#N/A</v>
      </c>
      <c r="F2579" s="97" t="e">
        <f>+VLOOKUP(D2579,POA!$A$3:$AU$103,9,FALSE)</f>
        <v>#N/A</v>
      </c>
      <c r="G2579" s="97" t="e">
        <f>+VLOOKUP(D2579,POA!$A$3:$AU$103,3,FALSE)</f>
        <v>#N/A</v>
      </c>
      <c r="H2579" s="94" t="e">
        <f>+VLOOKUP(D2579,POA!$A$3:$AU$103,12,FALSE)</f>
        <v>#N/A</v>
      </c>
      <c r="I2579" s="98" t="e">
        <f>+VLOOKUP(D2579,POA!$A$3:$AU$103,15,FALSE)</f>
        <v>#N/A</v>
      </c>
      <c r="J2579" s="94" t="e">
        <f>+VLOOKUP(D2579,POA!$A$3:$AU$103,14,FALSE)</f>
        <v>#N/A</v>
      </c>
      <c r="K2579" s="44"/>
      <c r="L2579" s="100"/>
      <c r="M2579" s="101"/>
      <c r="N2579" s="79"/>
      <c r="O2579" s="102"/>
    </row>
    <row r="2580" spans="1:15" s="20" customFormat="1" ht="15" customHeight="1">
      <c r="A2580" s="46"/>
      <c r="B2580" s="45"/>
      <c r="C2580" s="47"/>
      <c r="D2580" s="46"/>
      <c r="E2580" s="97" t="e">
        <f>+VLOOKUP(D2580,POA!$A$3:$AU$103,7,FALSE)</f>
        <v>#N/A</v>
      </c>
      <c r="F2580" s="97" t="e">
        <f>+VLOOKUP(D2580,POA!$A$3:$AU$103,9,FALSE)</f>
        <v>#N/A</v>
      </c>
      <c r="G2580" s="97" t="e">
        <f>+VLOOKUP(D2580,POA!$A$3:$AU$103,3,FALSE)</f>
        <v>#N/A</v>
      </c>
      <c r="H2580" s="94" t="e">
        <f>+VLOOKUP(D2580,POA!$A$3:$AU$103,12,FALSE)</f>
        <v>#N/A</v>
      </c>
      <c r="I2580" s="98" t="e">
        <f>+VLOOKUP(D2580,POA!$A$3:$AU$103,15,FALSE)</f>
        <v>#N/A</v>
      </c>
      <c r="J2580" s="94" t="e">
        <f>+VLOOKUP(D2580,POA!$A$3:$AU$103,14,FALSE)</f>
        <v>#N/A</v>
      </c>
      <c r="K2580" s="44"/>
      <c r="L2580" s="100"/>
      <c r="M2580" s="101"/>
      <c r="N2580" s="79"/>
      <c r="O2580" s="102"/>
    </row>
    <row r="2581" spans="1:15" s="20" customFormat="1" ht="15" customHeight="1">
      <c r="A2581" s="46"/>
      <c r="B2581" s="45"/>
      <c r="C2581" s="47"/>
      <c r="D2581" s="46"/>
      <c r="E2581" s="97" t="e">
        <f>+VLOOKUP(D2581,POA!$A$3:$AU$103,7,FALSE)</f>
        <v>#N/A</v>
      </c>
      <c r="F2581" s="97" t="e">
        <f>+VLOOKUP(D2581,POA!$A$3:$AU$103,9,FALSE)</f>
        <v>#N/A</v>
      </c>
      <c r="G2581" s="97" t="e">
        <f>+VLOOKUP(D2581,POA!$A$3:$AU$103,3,FALSE)</f>
        <v>#N/A</v>
      </c>
      <c r="H2581" s="94" t="e">
        <f>+VLOOKUP(D2581,POA!$A$3:$AU$103,12,FALSE)</f>
        <v>#N/A</v>
      </c>
      <c r="I2581" s="98" t="e">
        <f>+VLOOKUP(D2581,POA!$A$3:$AU$103,15,FALSE)</f>
        <v>#N/A</v>
      </c>
      <c r="J2581" s="94" t="e">
        <f>+VLOOKUP(D2581,POA!$A$3:$AU$103,14,FALSE)</f>
        <v>#N/A</v>
      </c>
      <c r="K2581" s="44"/>
      <c r="L2581" s="100"/>
      <c r="M2581" s="101"/>
      <c r="N2581" s="79"/>
      <c r="O2581" s="102"/>
    </row>
    <row r="2582" spans="1:15" s="20" customFormat="1" ht="15" customHeight="1">
      <c r="A2582" s="46"/>
      <c r="B2582" s="45"/>
      <c r="C2582" s="47"/>
      <c r="D2582" s="46"/>
      <c r="E2582" s="97" t="e">
        <f>+VLOOKUP(D2582,POA!$A$3:$AU$103,7,FALSE)</f>
        <v>#N/A</v>
      </c>
      <c r="F2582" s="97" t="e">
        <f>+VLOOKUP(D2582,POA!$A$3:$AU$103,9,FALSE)</f>
        <v>#N/A</v>
      </c>
      <c r="G2582" s="97" t="e">
        <f>+VLOOKUP(D2582,POA!$A$3:$AU$103,3,FALSE)</f>
        <v>#N/A</v>
      </c>
      <c r="H2582" s="94" t="e">
        <f>+VLOOKUP(D2582,POA!$A$3:$AU$103,12,FALSE)</f>
        <v>#N/A</v>
      </c>
      <c r="I2582" s="98" t="e">
        <f>+VLOOKUP(D2582,POA!$A$3:$AU$103,15,FALSE)</f>
        <v>#N/A</v>
      </c>
      <c r="J2582" s="94" t="e">
        <f>+VLOOKUP(D2582,POA!$A$3:$AU$103,14,FALSE)</f>
        <v>#N/A</v>
      </c>
      <c r="K2582" s="44"/>
      <c r="L2582" s="100"/>
      <c r="M2582" s="101"/>
      <c r="N2582" s="79"/>
      <c r="O2582" s="102"/>
    </row>
    <row r="2583" spans="1:15" s="20" customFormat="1" ht="15" customHeight="1">
      <c r="A2583" s="46"/>
      <c r="B2583" s="45"/>
      <c r="C2583" s="47"/>
      <c r="D2583" s="46"/>
      <c r="E2583" s="97" t="e">
        <f>+VLOOKUP(D2583,POA!$A$3:$AU$103,7,FALSE)</f>
        <v>#N/A</v>
      </c>
      <c r="F2583" s="97" t="e">
        <f>+VLOOKUP(D2583,POA!$A$3:$AU$103,9,FALSE)</f>
        <v>#N/A</v>
      </c>
      <c r="G2583" s="97" t="e">
        <f>+VLOOKUP(D2583,POA!$A$3:$AU$103,3,FALSE)</f>
        <v>#N/A</v>
      </c>
      <c r="H2583" s="94" t="e">
        <f>+VLOOKUP(D2583,POA!$A$3:$AU$103,12,FALSE)</f>
        <v>#N/A</v>
      </c>
      <c r="I2583" s="98" t="e">
        <f>+VLOOKUP(D2583,POA!$A$3:$AU$103,15,FALSE)</f>
        <v>#N/A</v>
      </c>
      <c r="J2583" s="94" t="e">
        <f>+VLOOKUP(D2583,POA!$A$3:$AU$103,14,FALSE)</f>
        <v>#N/A</v>
      </c>
      <c r="K2583" s="44"/>
      <c r="L2583" s="100"/>
      <c r="M2583" s="101"/>
      <c r="N2583" s="79"/>
      <c r="O2583" s="102"/>
    </row>
    <row r="2584" spans="1:15" s="20" customFormat="1" ht="15" customHeight="1">
      <c r="A2584" s="46"/>
      <c r="B2584" s="45"/>
      <c r="C2584" s="47"/>
      <c r="D2584" s="46"/>
      <c r="E2584" s="97" t="e">
        <f>+VLOOKUP(D2584,POA!$A$3:$AU$103,7,FALSE)</f>
        <v>#N/A</v>
      </c>
      <c r="F2584" s="97" t="e">
        <f>+VLOOKUP(D2584,POA!$A$3:$AU$103,9,FALSE)</f>
        <v>#N/A</v>
      </c>
      <c r="G2584" s="97" t="e">
        <f>+VLOOKUP(D2584,POA!$A$3:$AU$103,3,FALSE)</f>
        <v>#N/A</v>
      </c>
      <c r="H2584" s="94" t="e">
        <f>+VLOOKUP(D2584,POA!$A$3:$AU$103,12,FALSE)</f>
        <v>#N/A</v>
      </c>
      <c r="I2584" s="98" t="e">
        <f>+VLOOKUP(D2584,POA!$A$3:$AU$103,15,FALSE)</f>
        <v>#N/A</v>
      </c>
      <c r="J2584" s="94" t="e">
        <f>+VLOOKUP(D2584,POA!$A$3:$AU$103,14,FALSE)</f>
        <v>#N/A</v>
      </c>
      <c r="K2584" s="44"/>
      <c r="L2584" s="100"/>
      <c r="M2584" s="101"/>
      <c r="N2584" s="79"/>
      <c r="O2584" s="102"/>
    </row>
    <row r="2585" spans="1:15" s="21" customFormat="1" ht="15" customHeight="1">
      <c r="A2585" s="103"/>
      <c r="B2585" s="105"/>
      <c r="C2585" s="107"/>
      <c r="D2585" s="103"/>
      <c r="E2585" s="83" t="e">
        <f>+VLOOKUP(D2585,POA!$A$3:$AU$103,7,FALSE)</f>
        <v>#N/A</v>
      </c>
      <c r="F2585" s="83" t="e">
        <f>+VLOOKUP(D2585,POA!$A$3:$AU$103,9,FALSE)</f>
        <v>#N/A</v>
      </c>
      <c r="G2585" s="97" t="e">
        <f>+VLOOKUP(D2585,POA!$A$3:$AU$103,3,FALSE)</f>
        <v>#N/A</v>
      </c>
      <c r="H2585" s="22" t="e">
        <f>+VLOOKUP(D2585,POA!$A$3:$AU$103,12,FALSE)</f>
        <v>#N/A</v>
      </c>
      <c r="I2585" s="108" t="e">
        <f>+VLOOKUP(D2585,POA!$A$3:$AU$103,15,FALSE)</f>
        <v>#N/A</v>
      </c>
      <c r="J2585" s="22" t="e">
        <f>+VLOOKUP(D2585,POA!$A$3:$AU$103,14,FALSE)</f>
        <v>#N/A</v>
      </c>
      <c r="K2585" s="104"/>
      <c r="L2585" s="100"/>
      <c r="M2585" s="101"/>
      <c r="N2585" s="79"/>
      <c r="O2585" s="106"/>
    </row>
    <row r="2586" spans="1:15" s="21" customFormat="1" ht="15" customHeight="1">
      <c r="A2586" s="103"/>
      <c r="B2586" s="105"/>
      <c r="C2586" s="107"/>
      <c r="D2586" s="103"/>
      <c r="E2586" s="83" t="e">
        <f>+VLOOKUP(D2586,POA!$A$3:$AU$103,7,FALSE)</f>
        <v>#N/A</v>
      </c>
      <c r="F2586" s="83" t="e">
        <f>+VLOOKUP(D2586,POA!$A$3:$AU$103,9,FALSE)</f>
        <v>#N/A</v>
      </c>
      <c r="G2586" s="97" t="e">
        <f>+VLOOKUP(D2586,POA!$A$3:$AU$103,3,FALSE)</f>
        <v>#N/A</v>
      </c>
      <c r="H2586" s="22" t="e">
        <f>+VLOOKUP(D2586,POA!$A$3:$AU$103,12,FALSE)</f>
        <v>#N/A</v>
      </c>
      <c r="I2586" s="108" t="e">
        <f>+VLOOKUP(D2586,POA!$A$3:$AU$103,15,FALSE)</f>
        <v>#N/A</v>
      </c>
      <c r="J2586" s="22" t="e">
        <f>+VLOOKUP(D2586,POA!$A$3:$AU$103,14,FALSE)</f>
        <v>#N/A</v>
      </c>
      <c r="K2586" s="104"/>
      <c r="L2586" s="100"/>
      <c r="M2586" s="101"/>
      <c r="N2586" s="79"/>
      <c r="O2586" s="106"/>
    </row>
    <row r="2587" spans="1:15" s="20" customFormat="1" ht="15" customHeight="1">
      <c r="A2587" s="46"/>
      <c r="B2587" s="45"/>
      <c r="C2587" s="47"/>
      <c r="D2587" s="46"/>
      <c r="E2587" s="97" t="e">
        <f>+VLOOKUP(D2587,POA!$A$3:$AU$103,7,FALSE)</f>
        <v>#N/A</v>
      </c>
      <c r="F2587" s="97" t="e">
        <f>+VLOOKUP(D2587,POA!$A$3:$AU$103,9,FALSE)</f>
        <v>#N/A</v>
      </c>
      <c r="G2587" s="97" t="e">
        <f>+VLOOKUP(D2587,POA!$A$3:$AU$103,3,FALSE)</f>
        <v>#N/A</v>
      </c>
      <c r="H2587" s="94" t="e">
        <f>+VLOOKUP(D2587,POA!$A$3:$AU$103,12,FALSE)</f>
        <v>#N/A</v>
      </c>
      <c r="I2587" s="98" t="e">
        <f>+VLOOKUP(D2587,POA!$A$3:$AU$103,15,FALSE)</f>
        <v>#N/A</v>
      </c>
      <c r="J2587" s="94" t="e">
        <f>+VLOOKUP(D2587,POA!$A$3:$AU$103,14,FALSE)</f>
        <v>#N/A</v>
      </c>
      <c r="K2587" s="44"/>
      <c r="L2587" s="100"/>
      <c r="M2587" s="101"/>
      <c r="N2587" s="79"/>
      <c r="O2587" s="102"/>
    </row>
    <row r="2588" spans="1:15" s="20" customFormat="1" ht="15" customHeight="1">
      <c r="A2588" s="46"/>
      <c r="B2588" s="45"/>
      <c r="C2588" s="47"/>
      <c r="D2588" s="46"/>
      <c r="E2588" s="97" t="e">
        <f>+VLOOKUP(D2588,POA!$A$3:$AU$103,7,FALSE)</f>
        <v>#N/A</v>
      </c>
      <c r="F2588" s="97" t="e">
        <f>+VLOOKUP(D2588,POA!$A$3:$AU$103,9,FALSE)</f>
        <v>#N/A</v>
      </c>
      <c r="G2588" s="97" t="e">
        <f>+VLOOKUP(D2588,POA!$A$3:$AU$103,3,FALSE)</f>
        <v>#N/A</v>
      </c>
      <c r="H2588" s="94" t="e">
        <f>+VLOOKUP(D2588,POA!$A$3:$AU$103,12,FALSE)</f>
        <v>#N/A</v>
      </c>
      <c r="I2588" s="98" t="e">
        <f>+VLOOKUP(D2588,POA!$A$3:$AU$103,15,FALSE)</f>
        <v>#N/A</v>
      </c>
      <c r="J2588" s="94" t="e">
        <f>+VLOOKUP(D2588,POA!$A$3:$AU$103,14,FALSE)</f>
        <v>#N/A</v>
      </c>
      <c r="K2588" s="44"/>
      <c r="L2588" s="100"/>
      <c r="M2588" s="101"/>
      <c r="N2588" s="79"/>
      <c r="O2588" s="102"/>
    </row>
    <row r="2589" spans="1:15" s="20" customFormat="1" ht="15" customHeight="1">
      <c r="A2589" s="46"/>
      <c r="B2589" s="45"/>
      <c r="C2589" s="47"/>
      <c r="D2589" s="46"/>
      <c r="E2589" s="97" t="e">
        <f>+VLOOKUP(D2589,POA!$A$3:$AU$103,7,FALSE)</f>
        <v>#N/A</v>
      </c>
      <c r="F2589" s="97" t="e">
        <f>+VLOOKUP(D2589,POA!$A$3:$AU$103,9,FALSE)</f>
        <v>#N/A</v>
      </c>
      <c r="G2589" s="97" t="e">
        <f>+VLOOKUP(D2589,POA!$A$3:$AU$103,3,FALSE)</f>
        <v>#N/A</v>
      </c>
      <c r="H2589" s="94" t="e">
        <f>+VLOOKUP(D2589,POA!$A$3:$AU$103,12,FALSE)</f>
        <v>#N/A</v>
      </c>
      <c r="I2589" s="98" t="e">
        <f>+VLOOKUP(D2589,POA!$A$3:$AU$103,15,FALSE)</f>
        <v>#N/A</v>
      </c>
      <c r="J2589" s="94" t="e">
        <f>+VLOOKUP(D2589,POA!$A$3:$AU$103,14,FALSE)</f>
        <v>#N/A</v>
      </c>
      <c r="K2589" s="44"/>
      <c r="L2589" s="100"/>
      <c r="M2589" s="101"/>
      <c r="N2589" s="79"/>
      <c r="O2589" s="102"/>
    </row>
    <row r="2590" spans="1:15" s="20" customFormat="1" ht="15" customHeight="1">
      <c r="A2590" s="46"/>
      <c r="B2590" s="45"/>
      <c r="C2590" s="47"/>
      <c r="D2590" s="46"/>
      <c r="E2590" s="97" t="e">
        <f>+VLOOKUP(D2590,POA!$A$3:$AU$103,7,FALSE)</f>
        <v>#N/A</v>
      </c>
      <c r="F2590" s="97" t="e">
        <f>+VLOOKUP(D2590,POA!$A$3:$AU$103,9,FALSE)</f>
        <v>#N/A</v>
      </c>
      <c r="G2590" s="97" t="e">
        <f>+VLOOKUP(D2590,POA!$A$3:$AU$103,3,FALSE)</f>
        <v>#N/A</v>
      </c>
      <c r="H2590" s="94" t="e">
        <f>+VLOOKUP(D2590,POA!$A$3:$AU$103,12,FALSE)</f>
        <v>#N/A</v>
      </c>
      <c r="I2590" s="98" t="e">
        <f>+VLOOKUP(D2590,POA!$A$3:$AU$103,15,FALSE)</f>
        <v>#N/A</v>
      </c>
      <c r="J2590" s="94" t="e">
        <f>+VLOOKUP(D2590,POA!$A$3:$AU$103,14,FALSE)</f>
        <v>#N/A</v>
      </c>
      <c r="K2590" s="44"/>
      <c r="L2590" s="100"/>
      <c r="M2590" s="101"/>
      <c r="N2590" s="79"/>
      <c r="O2590" s="102"/>
    </row>
    <row r="2591" spans="1:15" s="20" customFormat="1" ht="15" customHeight="1">
      <c r="A2591" s="46"/>
      <c r="B2591" s="45"/>
      <c r="C2591" s="47"/>
      <c r="D2591" s="46"/>
      <c r="E2591" s="97" t="e">
        <f>+VLOOKUP(D2591,POA!$A$3:$AU$103,7,FALSE)</f>
        <v>#N/A</v>
      </c>
      <c r="F2591" s="97" t="e">
        <f>+VLOOKUP(D2591,POA!$A$3:$AU$103,9,FALSE)</f>
        <v>#N/A</v>
      </c>
      <c r="G2591" s="97" t="e">
        <f>+VLOOKUP(D2591,POA!$A$3:$AU$103,3,FALSE)</f>
        <v>#N/A</v>
      </c>
      <c r="H2591" s="94" t="e">
        <f>+VLOOKUP(D2591,POA!$A$3:$AU$103,12,FALSE)</f>
        <v>#N/A</v>
      </c>
      <c r="I2591" s="98" t="e">
        <f>+VLOOKUP(D2591,POA!$A$3:$AU$103,15,FALSE)</f>
        <v>#N/A</v>
      </c>
      <c r="J2591" s="94" t="e">
        <f>+VLOOKUP(D2591,POA!$A$3:$AU$103,14,FALSE)</f>
        <v>#N/A</v>
      </c>
      <c r="K2591" s="44"/>
      <c r="L2591" s="100"/>
      <c r="M2591" s="101"/>
      <c r="N2591" s="79"/>
      <c r="O2591" s="102"/>
    </row>
    <row r="2592" spans="1:15" s="20" customFormat="1" ht="15" customHeight="1">
      <c r="A2592" s="46"/>
      <c r="B2592" s="45"/>
      <c r="C2592" s="47"/>
      <c r="D2592" s="46"/>
      <c r="E2592" s="97" t="e">
        <f>+VLOOKUP(D2592,POA!$A$3:$AU$103,7,FALSE)</f>
        <v>#N/A</v>
      </c>
      <c r="F2592" s="97" t="e">
        <f>+VLOOKUP(D2592,POA!$A$3:$AU$103,9,FALSE)</f>
        <v>#N/A</v>
      </c>
      <c r="G2592" s="97" t="e">
        <f>+VLOOKUP(D2592,POA!$A$3:$AU$103,3,FALSE)</f>
        <v>#N/A</v>
      </c>
      <c r="H2592" s="94" t="e">
        <f>+VLOOKUP(D2592,POA!$A$3:$AU$103,12,FALSE)</f>
        <v>#N/A</v>
      </c>
      <c r="I2592" s="98" t="e">
        <f>+VLOOKUP(D2592,POA!$A$3:$AU$103,15,FALSE)</f>
        <v>#N/A</v>
      </c>
      <c r="J2592" s="94" t="e">
        <f>+VLOOKUP(D2592,POA!$A$3:$AU$103,14,FALSE)</f>
        <v>#N/A</v>
      </c>
      <c r="K2592" s="44"/>
      <c r="L2592" s="100"/>
      <c r="M2592" s="101"/>
      <c r="N2592" s="79"/>
      <c r="O2592" s="102"/>
    </row>
    <row r="2593" spans="1:15" s="20" customFormat="1" ht="15" customHeight="1">
      <c r="A2593" s="46"/>
      <c r="B2593" s="45"/>
      <c r="C2593" s="47"/>
      <c r="D2593" s="46"/>
      <c r="E2593" s="97" t="e">
        <f>+VLOOKUP(D2593,POA!$A$3:$AU$103,7,FALSE)</f>
        <v>#N/A</v>
      </c>
      <c r="F2593" s="97" t="e">
        <f>+VLOOKUP(D2593,POA!$A$3:$AU$103,9,FALSE)</f>
        <v>#N/A</v>
      </c>
      <c r="G2593" s="97" t="e">
        <f>+VLOOKUP(D2593,POA!$A$3:$AU$103,3,FALSE)</f>
        <v>#N/A</v>
      </c>
      <c r="H2593" s="94" t="e">
        <f>+VLOOKUP(D2593,POA!$A$3:$AU$103,12,FALSE)</f>
        <v>#N/A</v>
      </c>
      <c r="I2593" s="98" t="e">
        <f>+VLOOKUP(D2593,POA!$A$3:$AU$103,15,FALSE)</f>
        <v>#N/A</v>
      </c>
      <c r="J2593" s="94" t="e">
        <f>+VLOOKUP(D2593,POA!$A$3:$AU$103,14,FALSE)</f>
        <v>#N/A</v>
      </c>
      <c r="K2593" s="44"/>
      <c r="L2593" s="100"/>
      <c r="M2593" s="101"/>
      <c r="N2593" s="79"/>
      <c r="O2593" s="102"/>
    </row>
    <row r="2594" spans="1:15" s="20" customFormat="1" ht="15" customHeight="1">
      <c r="A2594" s="46"/>
      <c r="B2594" s="45"/>
      <c r="C2594" s="47"/>
      <c r="D2594" s="46"/>
      <c r="E2594" s="97" t="e">
        <f>+VLOOKUP(D2594,POA!$A$3:$AU$103,7,FALSE)</f>
        <v>#N/A</v>
      </c>
      <c r="F2594" s="97" t="e">
        <f>+VLOOKUP(D2594,POA!$A$3:$AU$103,9,FALSE)</f>
        <v>#N/A</v>
      </c>
      <c r="G2594" s="97" t="e">
        <f>+VLOOKUP(D2594,POA!$A$3:$AU$103,3,FALSE)</f>
        <v>#N/A</v>
      </c>
      <c r="H2594" s="94" t="e">
        <f>+VLOOKUP(D2594,POA!$A$3:$AU$103,12,FALSE)</f>
        <v>#N/A</v>
      </c>
      <c r="I2594" s="98" t="e">
        <f>+VLOOKUP(D2594,POA!$A$3:$AU$103,15,FALSE)</f>
        <v>#N/A</v>
      </c>
      <c r="J2594" s="94" t="e">
        <f>+VLOOKUP(D2594,POA!$A$3:$AU$103,14,FALSE)</f>
        <v>#N/A</v>
      </c>
      <c r="K2594" s="44"/>
      <c r="L2594" s="100"/>
      <c r="M2594" s="101"/>
      <c r="N2594" s="79"/>
      <c r="O2594" s="102"/>
    </row>
    <row r="2595" spans="1:15" s="20" customFormat="1" ht="15" customHeight="1">
      <c r="A2595" s="46"/>
      <c r="B2595" s="45"/>
      <c r="C2595" s="47"/>
      <c r="D2595" s="46"/>
      <c r="E2595" s="97" t="e">
        <f>+VLOOKUP(D2595,POA!$A$3:$AU$103,7,FALSE)</f>
        <v>#N/A</v>
      </c>
      <c r="F2595" s="97" t="e">
        <f>+VLOOKUP(D2595,POA!$A$3:$AU$103,9,FALSE)</f>
        <v>#N/A</v>
      </c>
      <c r="G2595" s="97" t="e">
        <f>+VLOOKUP(D2595,POA!$A$3:$AU$103,3,FALSE)</f>
        <v>#N/A</v>
      </c>
      <c r="H2595" s="94" t="e">
        <f>+VLOOKUP(D2595,POA!$A$3:$AU$103,12,FALSE)</f>
        <v>#N/A</v>
      </c>
      <c r="I2595" s="98" t="e">
        <f>+VLOOKUP(D2595,POA!$A$3:$AU$103,15,FALSE)</f>
        <v>#N/A</v>
      </c>
      <c r="J2595" s="94" t="e">
        <f>+VLOOKUP(D2595,POA!$A$3:$AU$103,14,FALSE)</f>
        <v>#N/A</v>
      </c>
      <c r="K2595" s="44"/>
      <c r="L2595" s="100"/>
      <c r="M2595" s="101"/>
      <c r="N2595" s="79"/>
      <c r="O2595" s="102"/>
    </row>
    <row r="2596" spans="1:15" s="20" customFormat="1" ht="15" customHeight="1">
      <c r="A2596" s="46"/>
      <c r="B2596" s="45"/>
      <c r="C2596" s="47"/>
      <c r="D2596" s="46"/>
      <c r="E2596" s="97" t="e">
        <f>+VLOOKUP(D2596,POA!$A$3:$AU$103,7,FALSE)</f>
        <v>#N/A</v>
      </c>
      <c r="F2596" s="97" t="e">
        <f>+VLOOKUP(D2596,POA!$A$3:$AU$103,9,FALSE)</f>
        <v>#N/A</v>
      </c>
      <c r="G2596" s="97" t="e">
        <f>+VLOOKUP(D2596,POA!$A$3:$AU$103,3,FALSE)</f>
        <v>#N/A</v>
      </c>
      <c r="H2596" s="94" t="e">
        <f>+VLOOKUP(D2596,POA!$A$3:$AU$103,12,FALSE)</f>
        <v>#N/A</v>
      </c>
      <c r="I2596" s="98" t="e">
        <f>+VLOOKUP(D2596,POA!$A$3:$AU$103,15,FALSE)</f>
        <v>#N/A</v>
      </c>
      <c r="J2596" s="94" t="e">
        <f>+VLOOKUP(D2596,POA!$A$3:$AU$103,14,FALSE)</f>
        <v>#N/A</v>
      </c>
      <c r="K2596" s="44"/>
      <c r="L2596" s="100"/>
      <c r="M2596" s="101"/>
      <c r="N2596" s="79"/>
      <c r="O2596" s="102"/>
    </row>
    <row r="2597" spans="1:15" s="20" customFormat="1" ht="15" customHeight="1">
      <c r="A2597" s="46"/>
      <c r="B2597" s="45"/>
      <c r="C2597" s="47"/>
      <c r="D2597" s="46"/>
      <c r="E2597" s="97" t="e">
        <f>+VLOOKUP(D2597,POA!$A$3:$AU$103,7,FALSE)</f>
        <v>#N/A</v>
      </c>
      <c r="F2597" s="97" t="e">
        <f>+VLOOKUP(D2597,POA!$A$3:$AU$103,9,FALSE)</f>
        <v>#N/A</v>
      </c>
      <c r="G2597" s="97" t="e">
        <f>+VLOOKUP(D2597,POA!$A$3:$AU$103,3,FALSE)</f>
        <v>#N/A</v>
      </c>
      <c r="H2597" s="94" t="e">
        <f>+VLOOKUP(D2597,POA!$A$3:$AU$103,12,FALSE)</f>
        <v>#N/A</v>
      </c>
      <c r="I2597" s="98" t="e">
        <f>+VLOOKUP(D2597,POA!$A$3:$AU$103,15,FALSE)</f>
        <v>#N/A</v>
      </c>
      <c r="J2597" s="94" t="e">
        <f>+VLOOKUP(D2597,POA!$A$3:$AU$103,14,FALSE)</f>
        <v>#N/A</v>
      </c>
      <c r="K2597" s="44"/>
      <c r="L2597" s="100"/>
      <c r="M2597" s="101"/>
      <c r="N2597" s="79"/>
      <c r="O2597" s="102"/>
    </row>
    <row r="2598" spans="1:15" s="20" customFormat="1" ht="15" customHeight="1">
      <c r="A2598" s="46"/>
      <c r="B2598" s="45"/>
      <c r="C2598" s="47"/>
      <c r="D2598" s="46"/>
      <c r="E2598" s="97" t="e">
        <f>+VLOOKUP(D2598,POA!$A$3:$AU$103,7,FALSE)</f>
        <v>#N/A</v>
      </c>
      <c r="F2598" s="97" t="e">
        <f>+VLOOKUP(D2598,POA!$A$3:$AU$103,9,FALSE)</f>
        <v>#N/A</v>
      </c>
      <c r="G2598" s="97" t="e">
        <f>+VLOOKUP(D2598,POA!$A$3:$AU$103,3,FALSE)</f>
        <v>#N/A</v>
      </c>
      <c r="H2598" s="94" t="e">
        <f>+VLOOKUP(D2598,POA!$A$3:$AU$103,12,FALSE)</f>
        <v>#N/A</v>
      </c>
      <c r="I2598" s="98" t="e">
        <f>+VLOOKUP(D2598,POA!$A$3:$AU$103,15,FALSE)</f>
        <v>#N/A</v>
      </c>
      <c r="J2598" s="94" t="e">
        <f>+VLOOKUP(D2598,POA!$A$3:$AU$103,14,FALSE)</f>
        <v>#N/A</v>
      </c>
      <c r="K2598" s="44"/>
      <c r="L2598" s="100"/>
      <c r="M2598" s="101"/>
      <c r="N2598" s="79"/>
      <c r="O2598" s="102"/>
    </row>
    <row r="2599" spans="1:15" s="20" customFormat="1" ht="15" customHeight="1">
      <c r="A2599" s="46"/>
      <c r="B2599" s="45"/>
      <c r="C2599" s="47"/>
      <c r="D2599" s="46"/>
      <c r="E2599" s="97" t="e">
        <f>+VLOOKUP(D2599,POA!$A$3:$AU$103,7,FALSE)</f>
        <v>#N/A</v>
      </c>
      <c r="F2599" s="97" t="e">
        <f>+VLOOKUP(D2599,POA!$A$3:$AU$103,9,FALSE)</f>
        <v>#N/A</v>
      </c>
      <c r="G2599" s="97" t="e">
        <f>+VLOOKUP(D2599,POA!$A$3:$AU$103,3,FALSE)</f>
        <v>#N/A</v>
      </c>
      <c r="H2599" s="94" t="e">
        <f>+VLOOKUP(D2599,POA!$A$3:$AU$103,12,FALSE)</f>
        <v>#N/A</v>
      </c>
      <c r="I2599" s="98" t="e">
        <f>+VLOOKUP(D2599,POA!$A$3:$AU$103,15,FALSE)</f>
        <v>#N/A</v>
      </c>
      <c r="J2599" s="94" t="e">
        <f>+VLOOKUP(D2599,POA!$A$3:$AU$103,14,FALSE)</f>
        <v>#N/A</v>
      </c>
      <c r="K2599" s="44"/>
      <c r="L2599" s="100"/>
      <c r="M2599" s="101"/>
      <c r="N2599" s="79"/>
      <c r="O2599" s="102"/>
    </row>
    <row r="2600" spans="1:15" s="20" customFormat="1" ht="15" customHeight="1">
      <c r="A2600" s="46"/>
      <c r="B2600" s="45"/>
      <c r="C2600" s="47"/>
      <c r="D2600" s="46"/>
      <c r="E2600" s="97" t="e">
        <f>+VLOOKUP(D2600,POA!$A$3:$AU$103,7,FALSE)</f>
        <v>#N/A</v>
      </c>
      <c r="F2600" s="97" t="e">
        <f>+VLOOKUP(D2600,POA!$A$3:$AU$103,9,FALSE)</f>
        <v>#N/A</v>
      </c>
      <c r="G2600" s="97" t="e">
        <f>+VLOOKUP(D2600,POA!$A$3:$AU$103,3,FALSE)</f>
        <v>#N/A</v>
      </c>
      <c r="H2600" s="94" t="e">
        <f>+VLOOKUP(D2600,POA!$A$3:$AU$103,12,FALSE)</f>
        <v>#N/A</v>
      </c>
      <c r="I2600" s="98" t="e">
        <f>+VLOOKUP(D2600,POA!$A$3:$AU$103,15,FALSE)</f>
        <v>#N/A</v>
      </c>
      <c r="J2600" s="94" t="e">
        <f>+VLOOKUP(D2600,POA!$A$3:$AU$103,14,FALSE)</f>
        <v>#N/A</v>
      </c>
      <c r="K2600" s="44"/>
      <c r="L2600" s="100"/>
      <c r="M2600" s="101"/>
      <c r="N2600" s="79"/>
      <c r="O2600" s="102"/>
    </row>
    <row r="2601" spans="1:15" s="20" customFormat="1" ht="15" customHeight="1">
      <c r="A2601" s="46"/>
      <c r="B2601" s="45"/>
      <c r="C2601" s="47"/>
      <c r="D2601" s="46"/>
      <c r="E2601" s="97" t="e">
        <f>+VLOOKUP(D2601,POA!$A$3:$AU$103,7,FALSE)</f>
        <v>#N/A</v>
      </c>
      <c r="F2601" s="97" t="e">
        <f>+VLOOKUP(D2601,POA!$A$3:$AU$103,9,FALSE)</f>
        <v>#N/A</v>
      </c>
      <c r="G2601" s="97" t="e">
        <f>+VLOOKUP(D2601,POA!$A$3:$AU$103,3,FALSE)</f>
        <v>#N/A</v>
      </c>
      <c r="H2601" s="94" t="e">
        <f>+VLOOKUP(D2601,POA!$A$3:$AU$103,12,FALSE)</f>
        <v>#N/A</v>
      </c>
      <c r="I2601" s="98" t="e">
        <f>+VLOOKUP(D2601,POA!$A$3:$AU$103,15,FALSE)</f>
        <v>#N/A</v>
      </c>
      <c r="J2601" s="94" t="e">
        <f>+VLOOKUP(D2601,POA!$A$3:$AU$103,14,FALSE)</f>
        <v>#N/A</v>
      </c>
      <c r="K2601" s="44"/>
      <c r="L2601" s="100"/>
      <c r="M2601" s="101"/>
      <c r="N2601" s="79"/>
      <c r="O2601" s="102"/>
    </row>
    <row r="2602" spans="1:15" s="20" customFormat="1" ht="15" customHeight="1">
      <c r="A2602" s="46"/>
      <c r="B2602" s="45"/>
      <c r="C2602" s="47"/>
      <c r="D2602" s="46"/>
      <c r="E2602" s="97" t="e">
        <f>+VLOOKUP(D2602,POA!$A$3:$AU$103,7,FALSE)</f>
        <v>#N/A</v>
      </c>
      <c r="F2602" s="97" t="e">
        <f>+VLOOKUP(D2602,POA!$A$3:$AU$103,9,FALSE)</f>
        <v>#N/A</v>
      </c>
      <c r="G2602" s="97" t="e">
        <f>+VLOOKUP(D2602,POA!$A$3:$AU$103,3,FALSE)</f>
        <v>#N/A</v>
      </c>
      <c r="H2602" s="94" t="e">
        <f>+VLOOKUP(D2602,POA!$A$3:$AU$103,12,FALSE)</f>
        <v>#N/A</v>
      </c>
      <c r="I2602" s="98" t="e">
        <f>+VLOOKUP(D2602,POA!$A$3:$AU$103,15,FALSE)</f>
        <v>#N/A</v>
      </c>
      <c r="J2602" s="94" t="e">
        <f>+VLOOKUP(D2602,POA!$A$3:$AU$103,14,FALSE)</f>
        <v>#N/A</v>
      </c>
      <c r="K2602" s="44"/>
      <c r="L2602" s="100"/>
      <c r="M2602" s="101"/>
      <c r="N2602" s="79"/>
      <c r="O2602" s="102"/>
    </row>
    <row r="2603" spans="1:15" s="20" customFormat="1" ht="15" customHeight="1">
      <c r="A2603" s="46"/>
      <c r="B2603" s="45"/>
      <c r="C2603" s="47"/>
      <c r="D2603" s="46"/>
      <c r="E2603" s="97" t="e">
        <f>+VLOOKUP(D2603,POA!$A$3:$AU$103,7,FALSE)</f>
        <v>#N/A</v>
      </c>
      <c r="F2603" s="97" t="e">
        <f>+VLOOKUP(D2603,POA!$A$3:$AU$103,9,FALSE)</f>
        <v>#N/A</v>
      </c>
      <c r="G2603" s="97" t="e">
        <f>+VLOOKUP(D2603,POA!$A$3:$AU$103,3,FALSE)</f>
        <v>#N/A</v>
      </c>
      <c r="H2603" s="94" t="e">
        <f>+VLOOKUP(D2603,POA!$A$3:$AU$103,12,FALSE)</f>
        <v>#N/A</v>
      </c>
      <c r="I2603" s="98" t="e">
        <f>+VLOOKUP(D2603,POA!$A$3:$AU$103,15,FALSE)</f>
        <v>#N/A</v>
      </c>
      <c r="J2603" s="94" t="e">
        <f>+VLOOKUP(D2603,POA!$A$3:$AU$103,14,FALSE)</f>
        <v>#N/A</v>
      </c>
      <c r="K2603" s="44"/>
      <c r="L2603" s="100"/>
      <c r="M2603" s="101"/>
      <c r="N2603" s="79"/>
      <c r="O2603" s="102"/>
    </row>
    <row r="2604" spans="1:15" s="20" customFormat="1" ht="15" customHeight="1">
      <c r="A2604" s="46"/>
      <c r="B2604" s="45"/>
      <c r="C2604" s="47"/>
      <c r="D2604" s="46"/>
      <c r="E2604" s="97" t="e">
        <f>+VLOOKUP(D2604,POA!$A$3:$AU$103,7,FALSE)</f>
        <v>#N/A</v>
      </c>
      <c r="F2604" s="97" t="e">
        <f>+VLOOKUP(D2604,POA!$A$3:$AU$103,9,FALSE)</f>
        <v>#N/A</v>
      </c>
      <c r="G2604" s="97" t="e">
        <f>+VLOOKUP(D2604,POA!$A$3:$AU$103,3,FALSE)</f>
        <v>#N/A</v>
      </c>
      <c r="H2604" s="94" t="e">
        <f>+VLOOKUP(D2604,POA!$A$3:$AU$103,12,FALSE)</f>
        <v>#N/A</v>
      </c>
      <c r="I2604" s="98" t="e">
        <f>+VLOOKUP(D2604,POA!$A$3:$AU$103,15,FALSE)</f>
        <v>#N/A</v>
      </c>
      <c r="J2604" s="94" t="e">
        <f>+VLOOKUP(D2604,POA!$A$3:$AU$103,14,FALSE)</f>
        <v>#N/A</v>
      </c>
      <c r="K2604" s="44"/>
      <c r="L2604" s="100"/>
      <c r="M2604" s="101"/>
      <c r="N2604" s="79"/>
      <c r="O2604" s="102"/>
    </row>
    <row r="2605" spans="1:15" s="20" customFormat="1" ht="15" customHeight="1">
      <c r="A2605" s="46"/>
      <c r="B2605" s="45"/>
      <c r="C2605" s="47"/>
      <c r="D2605" s="46"/>
      <c r="E2605" s="97" t="e">
        <f>+VLOOKUP(D2605,POA!$A$3:$AU$103,7,FALSE)</f>
        <v>#N/A</v>
      </c>
      <c r="F2605" s="97" t="e">
        <f>+VLOOKUP(D2605,POA!$A$3:$AU$103,9,FALSE)</f>
        <v>#N/A</v>
      </c>
      <c r="G2605" s="97" t="e">
        <f>+VLOOKUP(D2605,POA!$A$3:$AU$103,3,FALSE)</f>
        <v>#N/A</v>
      </c>
      <c r="H2605" s="94" t="e">
        <f>+VLOOKUP(D2605,POA!$A$3:$AU$103,12,FALSE)</f>
        <v>#N/A</v>
      </c>
      <c r="I2605" s="98" t="e">
        <f>+VLOOKUP(D2605,POA!$A$3:$AU$103,15,FALSE)</f>
        <v>#N/A</v>
      </c>
      <c r="J2605" s="94" t="e">
        <f>+VLOOKUP(D2605,POA!$A$3:$AU$103,14,FALSE)</f>
        <v>#N/A</v>
      </c>
      <c r="K2605" s="44"/>
      <c r="L2605" s="100"/>
      <c r="M2605" s="101"/>
      <c r="N2605" s="79"/>
      <c r="O2605" s="102"/>
    </row>
    <row r="2606" spans="1:15" s="20" customFormat="1" ht="15" customHeight="1">
      <c r="A2606" s="46"/>
      <c r="B2606" s="45"/>
      <c r="C2606" s="47"/>
      <c r="D2606" s="46"/>
      <c r="E2606" s="97" t="e">
        <f>+VLOOKUP(D2606,POA!$A$3:$AU$103,7,FALSE)</f>
        <v>#N/A</v>
      </c>
      <c r="F2606" s="97" t="e">
        <f>+VLOOKUP(D2606,POA!$A$3:$AU$103,9,FALSE)</f>
        <v>#N/A</v>
      </c>
      <c r="G2606" s="97" t="e">
        <f>+VLOOKUP(D2606,POA!$A$3:$AU$103,3,FALSE)</f>
        <v>#N/A</v>
      </c>
      <c r="H2606" s="94" t="e">
        <f>+VLOOKUP(D2606,POA!$A$3:$AU$103,12,FALSE)</f>
        <v>#N/A</v>
      </c>
      <c r="I2606" s="98" t="e">
        <f>+VLOOKUP(D2606,POA!$A$3:$AU$103,15,FALSE)</f>
        <v>#N/A</v>
      </c>
      <c r="J2606" s="94" t="e">
        <f>+VLOOKUP(D2606,POA!$A$3:$AU$103,14,FALSE)</f>
        <v>#N/A</v>
      </c>
      <c r="K2606" s="44"/>
      <c r="L2606" s="100"/>
      <c r="M2606" s="101"/>
      <c r="N2606" s="79"/>
      <c r="O2606" s="102"/>
    </row>
    <row r="2607" spans="1:15" s="20" customFormat="1" ht="15" customHeight="1">
      <c r="A2607" s="46"/>
      <c r="B2607" s="45"/>
      <c r="C2607" s="47"/>
      <c r="D2607" s="46"/>
      <c r="E2607" s="97" t="e">
        <f>+VLOOKUP(D2607,POA!$A$3:$AU$103,7,FALSE)</f>
        <v>#N/A</v>
      </c>
      <c r="F2607" s="97" t="e">
        <f>+VLOOKUP(D2607,POA!$A$3:$AU$103,9,FALSE)</f>
        <v>#N/A</v>
      </c>
      <c r="G2607" s="97" t="e">
        <f>+VLOOKUP(D2607,POA!$A$3:$AU$103,3,FALSE)</f>
        <v>#N/A</v>
      </c>
      <c r="H2607" s="94" t="e">
        <f>+VLOOKUP(D2607,POA!$A$3:$AU$103,12,FALSE)</f>
        <v>#N/A</v>
      </c>
      <c r="I2607" s="98" t="e">
        <f>+VLOOKUP(D2607,POA!$A$3:$AU$103,15,FALSE)</f>
        <v>#N/A</v>
      </c>
      <c r="J2607" s="94" t="e">
        <f>+VLOOKUP(D2607,POA!$A$3:$AU$103,14,FALSE)</f>
        <v>#N/A</v>
      </c>
      <c r="K2607" s="44"/>
      <c r="L2607" s="100"/>
      <c r="M2607" s="101"/>
      <c r="N2607" s="79"/>
      <c r="O2607" s="102"/>
    </row>
    <row r="2608" spans="1:15" s="20" customFormat="1" ht="15" customHeight="1">
      <c r="A2608" s="46"/>
      <c r="B2608" s="45"/>
      <c r="C2608" s="47"/>
      <c r="D2608" s="46"/>
      <c r="E2608" s="97" t="e">
        <f>+VLOOKUP(D2608,POA!$A$3:$AU$103,7,FALSE)</f>
        <v>#N/A</v>
      </c>
      <c r="F2608" s="97" t="e">
        <f>+VLOOKUP(D2608,POA!$A$3:$AU$103,9,FALSE)</f>
        <v>#N/A</v>
      </c>
      <c r="G2608" s="97" t="e">
        <f>+VLOOKUP(D2608,POA!$A$3:$AU$103,3,FALSE)</f>
        <v>#N/A</v>
      </c>
      <c r="H2608" s="94" t="e">
        <f>+VLOOKUP(D2608,POA!$A$3:$AU$103,12,FALSE)</f>
        <v>#N/A</v>
      </c>
      <c r="I2608" s="98" t="e">
        <f>+VLOOKUP(D2608,POA!$A$3:$AU$103,15,FALSE)</f>
        <v>#N/A</v>
      </c>
      <c r="J2608" s="94" t="e">
        <f>+VLOOKUP(D2608,POA!$A$3:$AU$103,14,FALSE)</f>
        <v>#N/A</v>
      </c>
      <c r="K2608" s="44"/>
      <c r="L2608" s="100"/>
      <c r="M2608" s="101"/>
      <c r="N2608" s="79"/>
      <c r="O2608" s="102"/>
    </row>
    <row r="2609" spans="1:15" s="20" customFormat="1" ht="15" customHeight="1">
      <c r="A2609" s="46"/>
      <c r="B2609" s="45"/>
      <c r="C2609" s="47"/>
      <c r="D2609" s="46"/>
      <c r="E2609" s="97" t="e">
        <f>+VLOOKUP(D2609,POA!$A$3:$AU$103,7,FALSE)</f>
        <v>#N/A</v>
      </c>
      <c r="F2609" s="97" t="e">
        <f>+VLOOKUP(D2609,POA!$A$3:$AU$103,9,FALSE)</f>
        <v>#N/A</v>
      </c>
      <c r="G2609" s="97" t="e">
        <f>+VLOOKUP(D2609,POA!$A$3:$AU$103,3,FALSE)</f>
        <v>#N/A</v>
      </c>
      <c r="H2609" s="94" t="e">
        <f>+VLOOKUP(D2609,POA!$A$3:$AU$103,12,FALSE)</f>
        <v>#N/A</v>
      </c>
      <c r="I2609" s="98" t="e">
        <f>+VLOOKUP(D2609,POA!$A$3:$AU$103,15,FALSE)</f>
        <v>#N/A</v>
      </c>
      <c r="J2609" s="94" t="e">
        <f>+VLOOKUP(D2609,POA!$A$3:$AU$103,14,FALSE)</f>
        <v>#N/A</v>
      </c>
      <c r="K2609" s="44"/>
      <c r="L2609" s="100"/>
      <c r="M2609" s="101"/>
      <c r="N2609" s="79"/>
      <c r="O2609" s="102"/>
    </row>
    <row r="2610" spans="1:15" s="20" customFormat="1" ht="15" customHeight="1">
      <c r="A2610" s="46"/>
      <c r="B2610" s="45"/>
      <c r="C2610" s="47"/>
      <c r="D2610" s="46"/>
      <c r="E2610" s="97" t="e">
        <f>+VLOOKUP(D2610,POA!$A$3:$AU$103,7,FALSE)</f>
        <v>#N/A</v>
      </c>
      <c r="F2610" s="97" t="e">
        <f>+VLOOKUP(D2610,POA!$A$3:$AU$103,9,FALSE)</f>
        <v>#N/A</v>
      </c>
      <c r="G2610" s="97" t="e">
        <f>+VLOOKUP(D2610,POA!$A$3:$AU$103,3,FALSE)</f>
        <v>#N/A</v>
      </c>
      <c r="H2610" s="94" t="e">
        <f>+VLOOKUP(D2610,POA!$A$3:$AU$103,12,FALSE)</f>
        <v>#N/A</v>
      </c>
      <c r="I2610" s="98" t="e">
        <f>+VLOOKUP(D2610,POA!$A$3:$AU$103,15,FALSE)</f>
        <v>#N/A</v>
      </c>
      <c r="J2610" s="94" t="e">
        <f>+VLOOKUP(D2610,POA!$A$3:$AU$103,14,FALSE)</f>
        <v>#N/A</v>
      </c>
      <c r="K2610" s="44"/>
      <c r="L2610" s="100"/>
      <c r="M2610" s="101"/>
      <c r="N2610" s="79"/>
      <c r="O2610" s="102"/>
    </row>
    <row r="2611" spans="1:15" s="20" customFormat="1" ht="15" customHeight="1">
      <c r="A2611" s="46"/>
      <c r="B2611" s="45"/>
      <c r="C2611" s="47"/>
      <c r="D2611" s="46"/>
      <c r="E2611" s="97" t="e">
        <f>+VLOOKUP(D2611,POA!$A$3:$AU$103,7,FALSE)</f>
        <v>#N/A</v>
      </c>
      <c r="F2611" s="97" t="e">
        <f>+VLOOKUP(D2611,POA!$A$3:$AU$103,9,FALSE)</f>
        <v>#N/A</v>
      </c>
      <c r="G2611" s="97" t="e">
        <f>+VLOOKUP(D2611,POA!$A$3:$AU$103,3,FALSE)</f>
        <v>#N/A</v>
      </c>
      <c r="H2611" s="94" t="e">
        <f>+VLOOKUP(D2611,POA!$A$3:$AU$103,12,FALSE)</f>
        <v>#N/A</v>
      </c>
      <c r="I2611" s="98" t="e">
        <f>+VLOOKUP(D2611,POA!$A$3:$AU$103,15,FALSE)</f>
        <v>#N/A</v>
      </c>
      <c r="J2611" s="94" t="e">
        <f>+VLOOKUP(D2611,POA!$A$3:$AU$103,14,FALSE)</f>
        <v>#N/A</v>
      </c>
      <c r="K2611" s="44"/>
      <c r="L2611" s="100"/>
      <c r="M2611" s="101"/>
      <c r="N2611" s="79"/>
      <c r="O2611" s="102"/>
    </row>
    <row r="2612" spans="1:15" s="20" customFormat="1" ht="15" customHeight="1">
      <c r="A2612" s="46"/>
      <c r="B2612" s="45"/>
      <c r="C2612" s="47"/>
      <c r="D2612" s="46"/>
      <c r="E2612" s="97" t="e">
        <f>+VLOOKUP(D2612,POA!$A$3:$AU$103,7,FALSE)</f>
        <v>#N/A</v>
      </c>
      <c r="F2612" s="97" t="e">
        <f>+VLOOKUP(D2612,POA!$A$3:$AU$103,9,FALSE)</f>
        <v>#N/A</v>
      </c>
      <c r="G2612" s="97" t="e">
        <f>+VLOOKUP(D2612,POA!$A$3:$AU$103,3,FALSE)</f>
        <v>#N/A</v>
      </c>
      <c r="H2612" s="94" t="e">
        <f>+VLOOKUP(D2612,POA!$A$3:$AU$103,12,FALSE)</f>
        <v>#N/A</v>
      </c>
      <c r="I2612" s="98" t="e">
        <f>+VLOOKUP(D2612,POA!$A$3:$AU$103,15,FALSE)</f>
        <v>#N/A</v>
      </c>
      <c r="J2612" s="94" t="e">
        <f>+VLOOKUP(D2612,POA!$A$3:$AU$103,14,FALSE)</f>
        <v>#N/A</v>
      </c>
      <c r="K2612" s="44"/>
      <c r="L2612" s="100"/>
      <c r="M2612" s="101"/>
      <c r="N2612" s="79"/>
      <c r="O2612" s="102"/>
    </row>
    <row r="2613" spans="1:15" s="20" customFormat="1" ht="15" customHeight="1">
      <c r="A2613" s="46"/>
      <c r="B2613" s="45"/>
      <c r="C2613" s="47"/>
      <c r="D2613" s="46"/>
      <c r="E2613" s="97" t="e">
        <f>+VLOOKUP(D2613,POA!$A$3:$AU$103,7,FALSE)</f>
        <v>#N/A</v>
      </c>
      <c r="F2613" s="97" t="e">
        <f>+VLOOKUP(D2613,POA!$A$3:$AU$103,9,FALSE)</f>
        <v>#N/A</v>
      </c>
      <c r="G2613" s="97" t="e">
        <f>+VLOOKUP(D2613,POA!$A$3:$AU$103,3,FALSE)</f>
        <v>#N/A</v>
      </c>
      <c r="H2613" s="94" t="e">
        <f>+VLOOKUP(D2613,POA!$A$3:$AU$103,12,FALSE)</f>
        <v>#N/A</v>
      </c>
      <c r="I2613" s="98" t="e">
        <f>+VLOOKUP(D2613,POA!$A$3:$AU$103,15,FALSE)</f>
        <v>#N/A</v>
      </c>
      <c r="J2613" s="94" t="e">
        <f>+VLOOKUP(D2613,POA!$A$3:$AU$103,14,FALSE)</f>
        <v>#N/A</v>
      </c>
      <c r="K2613" s="44"/>
      <c r="L2613" s="100"/>
      <c r="M2613" s="101"/>
      <c r="N2613" s="79"/>
      <c r="O2613" s="102"/>
    </row>
    <row r="2614" spans="1:15" s="20" customFormat="1" ht="15" customHeight="1">
      <c r="A2614" s="46"/>
      <c r="B2614" s="45"/>
      <c r="C2614" s="47"/>
      <c r="D2614" s="46"/>
      <c r="E2614" s="97" t="e">
        <f>+VLOOKUP(D2614,POA!$A$3:$AU$103,7,FALSE)</f>
        <v>#N/A</v>
      </c>
      <c r="F2614" s="97" t="e">
        <f>+VLOOKUP(D2614,POA!$A$3:$AU$103,9,FALSE)</f>
        <v>#N/A</v>
      </c>
      <c r="G2614" s="97" t="e">
        <f>+VLOOKUP(D2614,POA!$A$3:$AU$103,3,FALSE)</f>
        <v>#N/A</v>
      </c>
      <c r="H2614" s="94" t="e">
        <f>+VLOOKUP(D2614,POA!$A$3:$AU$103,12,FALSE)</f>
        <v>#N/A</v>
      </c>
      <c r="I2614" s="98" t="e">
        <f>+VLOOKUP(D2614,POA!$A$3:$AU$103,15,FALSE)</f>
        <v>#N/A</v>
      </c>
      <c r="J2614" s="94" t="e">
        <f>+VLOOKUP(D2614,POA!$A$3:$AU$103,14,FALSE)</f>
        <v>#N/A</v>
      </c>
      <c r="K2614" s="44"/>
      <c r="L2614" s="100"/>
      <c r="M2614" s="101"/>
      <c r="N2614" s="79"/>
      <c r="O2614" s="102"/>
    </row>
    <row r="2615" spans="1:15" s="20" customFormat="1" ht="15" customHeight="1">
      <c r="A2615" s="46"/>
      <c r="B2615" s="45"/>
      <c r="C2615" s="47"/>
      <c r="D2615" s="46"/>
      <c r="E2615" s="97" t="e">
        <f>+VLOOKUP(D2615,POA!$A$3:$AU$103,7,FALSE)</f>
        <v>#N/A</v>
      </c>
      <c r="F2615" s="97" t="e">
        <f>+VLOOKUP(D2615,POA!$A$3:$AU$103,9,FALSE)</f>
        <v>#N/A</v>
      </c>
      <c r="G2615" s="97" t="e">
        <f>+VLOOKUP(D2615,POA!$A$3:$AU$103,3,FALSE)</f>
        <v>#N/A</v>
      </c>
      <c r="H2615" s="94" t="e">
        <f>+VLOOKUP(D2615,POA!$A$3:$AU$103,12,FALSE)</f>
        <v>#N/A</v>
      </c>
      <c r="I2615" s="98" t="e">
        <f>+VLOOKUP(D2615,POA!$A$3:$AU$103,15,FALSE)</f>
        <v>#N/A</v>
      </c>
      <c r="J2615" s="94" t="e">
        <f>+VLOOKUP(D2615,POA!$A$3:$AU$103,14,FALSE)</f>
        <v>#N/A</v>
      </c>
      <c r="K2615" s="44"/>
      <c r="L2615" s="100"/>
      <c r="M2615" s="101"/>
      <c r="N2615" s="79"/>
      <c r="O2615" s="102"/>
    </row>
    <row r="2616" spans="1:15" s="20" customFormat="1" ht="15" customHeight="1">
      <c r="A2616" s="46"/>
      <c r="B2616" s="45"/>
      <c r="C2616" s="47"/>
      <c r="D2616" s="46"/>
      <c r="E2616" s="97" t="e">
        <f>+VLOOKUP(D2616,POA!$A$3:$AU$103,7,FALSE)</f>
        <v>#N/A</v>
      </c>
      <c r="F2616" s="97" t="e">
        <f>+VLOOKUP(D2616,POA!$A$3:$AU$103,9,FALSE)</f>
        <v>#N/A</v>
      </c>
      <c r="G2616" s="97" t="e">
        <f>+VLOOKUP(D2616,POA!$A$3:$AU$103,3,FALSE)</f>
        <v>#N/A</v>
      </c>
      <c r="H2616" s="94" t="e">
        <f>+VLOOKUP(D2616,POA!$A$3:$AU$103,12,FALSE)</f>
        <v>#N/A</v>
      </c>
      <c r="I2616" s="98" t="e">
        <f>+VLOOKUP(D2616,POA!$A$3:$AU$103,15,FALSE)</f>
        <v>#N/A</v>
      </c>
      <c r="J2616" s="94" t="e">
        <f>+VLOOKUP(D2616,POA!$A$3:$AU$103,14,FALSE)</f>
        <v>#N/A</v>
      </c>
      <c r="K2616" s="44"/>
      <c r="L2616" s="100"/>
      <c r="M2616" s="101"/>
      <c r="N2616" s="79"/>
      <c r="O2616" s="102"/>
    </row>
    <row r="2617" spans="1:15" s="20" customFormat="1" ht="15" customHeight="1">
      <c r="A2617" s="46"/>
      <c r="B2617" s="45"/>
      <c r="C2617" s="47"/>
      <c r="D2617" s="46"/>
      <c r="E2617" s="97" t="e">
        <f>+VLOOKUP(D2617,POA!$A$3:$AU$103,7,FALSE)</f>
        <v>#N/A</v>
      </c>
      <c r="F2617" s="97" t="e">
        <f>+VLOOKUP(D2617,POA!$A$3:$AU$103,9,FALSE)</f>
        <v>#N/A</v>
      </c>
      <c r="G2617" s="97" t="e">
        <f>+VLOOKUP(D2617,POA!$A$3:$AU$103,3,FALSE)</f>
        <v>#N/A</v>
      </c>
      <c r="H2617" s="94" t="e">
        <f>+VLOOKUP(D2617,POA!$A$3:$AU$103,12,FALSE)</f>
        <v>#N/A</v>
      </c>
      <c r="I2617" s="98" t="e">
        <f>+VLOOKUP(D2617,POA!$A$3:$AU$103,15,FALSE)</f>
        <v>#N/A</v>
      </c>
      <c r="J2617" s="94" t="e">
        <f>+VLOOKUP(D2617,POA!$A$3:$AU$103,14,FALSE)</f>
        <v>#N/A</v>
      </c>
      <c r="K2617" s="44"/>
      <c r="L2617" s="100"/>
      <c r="M2617" s="101"/>
      <c r="N2617" s="79"/>
      <c r="O2617" s="102"/>
    </row>
    <row r="2618" spans="1:15" s="20" customFormat="1" ht="15" customHeight="1">
      <c r="A2618" s="46"/>
      <c r="B2618" s="45"/>
      <c r="C2618" s="47"/>
      <c r="D2618" s="46"/>
      <c r="E2618" s="97" t="e">
        <f>+VLOOKUP(D2618,POA!$A$3:$AU$103,7,FALSE)</f>
        <v>#N/A</v>
      </c>
      <c r="F2618" s="97" t="e">
        <f>+VLOOKUP(D2618,POA!$A$3:$AU$103,9,FALSE)</f>
        <v>#N/A</v>
      </c>
      <c r="G2618" s="97" t="e">
        <f>+VLOOKUP(D2618,POA!$A$3:$AU$103,3,FALSE)</f>
        <v>#N/A</v>
      </c>
      <c r="H2618" s="94" t="e">
        <f>+VLOOKUP(D2618,POA!$A$3:$AU$103,12,FALSE)</f>
        <v>#N/A</v>
      </c>
      <c r="I2618" s="98" t="e">
        <f>+VLOOKUP(D2618,POA!$A$3:$AU$103,15,FALSE)</f>
        <v>#N/A</v>
      </c>
      <c r="J2618" s="94" t="e">
        <f>+VLOOKUP(D2618,POA!$A$3:$AU$103,14,FALSE)</f>
        <v>#N/A</v>
      </c>
      <c r="K2618" s="44"/>
      <c r="L2618" s="100"/>
      <c r="M2618" s="101"/>
      <c r="N2618" s="79"/>
      <c r="O2618" s="102"/>
    </row>
    <row r="2619" spans="1:15" s="20" customFormat="1" ht="15" customHeight="1">
      <c r="A2619" s="46"/>
      <c r="B2619" s="45"/>
      <c r="C2619" s="47"/>
      <c r="D2619" s="46"/>
      <c r="E2619" s="97" t="e">
        <f>+VLOOKUP(D2619,POA!$A$3:$AU$103,7,FALSE)</f>
        <v>#N/A</v>
      </c>
      <c r="F2619" s="97" t="e">
        <f>+VLOOKUP(D2619,POA!$A$3:$AU$103,9,FALSE)</f>
        <v>#N/A</v>
      </c>
      <c r="G2619" s="97" t="e">
        <f>+VLOOKUP(D2619,POA!$A$3:$AU$103,3,FALSE)</f>
        <v>#N/A</v>
      </c>
      <c r="H2619" s="94" t="e">
        <f>+VLOOKUP(D2619,POA!$A$3:$AU$103,12,FALSE)</f>
        <v>#N/A</v>
      </c>
      <c r="I2619" s="98" t="e">
        <f>+VLOOKUP(D2619,POA!$A$3:$AU$103,15,FALSE)</f>
        <v>#N/A</v>
      </c>
      <c r="J2619" s="94" t="e">
        <f>+VLOOKUP(D2619,POA!$A$3:$AU$103,14,FALSE)</f>
        <v>#N/A</v>
      </c>
      <c r="K2619" s="44"/>
      <c r="L2619" s="100"/>
      <c r="M2619" s="101"/>
      <c r="N2619" s="79"/>
      <c r="O2619" s="102"/>
    </row>
    <row r="2620" spans="1:15" s="20" customFormat="1" ht="15" customHeight="1">
      <c r="A2620" s="46"/>
      <c r="B2620" s="45"/>
      <c r="C2620" s="47"/>
      <c r="D2620" s="46"/>
      <c r="E2620" s="97" t="e">
        <f>+VLOOKUP(D2620,POA!$A$3:$AU$103,7,FALSE)</f>
        <v>#N/A</v>
      </c>
      <c r="F2620" s="97" t="e">
        <f>+VLOOKUP(D2620,POA!$A$3:$AU$103,9,FALSE)</f>
        <v>#N/A</v>
      </c>
      <c r="G2620" s="97" t="e">
        <f>+VLOOKUP(D2620,POA!$A$3:$AU$103,3,FALSE)</f>
        <v>#N/A</v>
      </c>
      <c r="H2620" s="94" t="e">
        <f>+VLOOKUP(D2620,POA!$A$3:$AU$103,12,FALSE)</f>
        <v>#N/A</v>
      </c>
      <c r="I2620" s="98" t="e">
        <f>+VLOOKUP(D2620,POA!$A$3:$AU$103,15,FALSE)</f>
        <v>#N/A</v>
      </c>
      <c r="J2620" s="94" t="e">
        <f>+VLOOKUP(D2620,POA!$A$3:$AU$103,14,FALSE)</f>
        <v>#N/A</v>
      </c>
      <c r="K2620" s="44"/>
      <c r="L2620" s="100"/>
      <c r="M2620" s="101"/>
      <c r="N2620" s="79"/>
      <c r="O2620" s="102"/>
    </row>
    <row r="2621" spans="1:15" s="20" customFormat="1" ht="15" customHeight="1">
      <c r="A2621" s="46"/>
      <c r="B2621" s="45"/>
      <c r="C2621" s="47"/>
      <c r="D2621" s="46"/>
      <c r="E2621" s="97" t="e">
        <f>+VLOOKUP(D2621,POA!$A$3:$AU$103,7,FALSE)</f>
        <v>#N/A</v>
      </c>
      <c r="F2621" s="97" t="e">
        <f>+VLOOKUP(D2621,POA!$A$3:$AU$103,9,FALSE)</f>
        <v>#N/A</v>
      </c>
      <c r="G2621" s="97" t="e">
        <f>+VLOOKUP(D2621,POA!$A$3:$AU$103,3,FALSE)</f>
        <v>#N/A</v>
      </c>
      <c r="H2621" s="94" t="e">
        <f>+VLOOKUP(D2621,POA!$A$3:$AU$103,12,FALSE)</f>
        <v>#N/A</v>
      </c>
      <c r="I2621" s="98" t="e">
        <f>+VLOOKUP(D2621,POA!$A$3:$AU$103,15,FALSE)</f>
        <v>#N/A</v>
      </c>
      <c r="J2621" s="94" t="e">
        <f>+VLOOKUP(D2621,POA!$A$3:$AU$103,14,FALSE)</f>
        <v>#N/A</v>
      </c>
      <c r="K2621" s="44"/>
      <c r="L2621" s="100"/>
      <c r="M2621" s="101"/>
      <c r="N2621" s="79"/>
      <c r="O2621" s="102"/>
    </row>
    <row r="2622" spans="1:15" s="20" customFormat="1" ht="15" customHeight="1">
      <c r="A2622" s="46"/>
      <c r="B2622" s="45"/>
      <c r="C2622" s="47"/>
      <c r="D2622" s="46"/>
      <c r="E2622" s="97" t="e">
        <f>+VLOOKUP(D2622,POA!$A$3:$AU$103,7,FALSE)</f>
        <v>#N/A</v>
      </c>
      <c r="F2622" s="97" t="e">
        <f>+VLOOKUP(D2622,POA!$A$3:$AU$103,9,FALSE)</f>
        <v>#N/A</v>
      </c>
      <c r="G2622" s="97" t="e">
        <f>+VLOOKUP(D2622,POA!$A$3:$AU$103,3,FALSE)</f>
        <v>#N/A</v>
      </c>
      <c r="H2622" s="94" t="e">
        <f>+VLOOKUP(D2622,POA!$A$3:$AU$103,12,FALSE)</f>
        <v>#N/A</v>
      </c>
      <c r="I2622" s="98" t="e">
        <f>+VLOOKUP(D2622,POA!$A$3:$AU$103,15,FALSE)</f>
        <v>#N/A</v>
      </c>
      <c r="J2622" s="94" t="e">
        <f>+VLOOKUP(D2622,POA!$A$3:$AU$103,14,FALSE)</f>
        <v>#N/A</v>
      </c>
      <c r="K2622" s="44"/>
      <c r="L2622" s="100"/>
      <c r="M2622" s="101"/>
      <c r="N2622" s="79"/>
      <c r="O2622" s="102"/>
    </row>
    <row r="2623" spans="1:15" s="20" customFormat="1" ht="15" customHeight="1">
      <c r="A2623" s="46"/>
      <c r="B2623" s="45"/>
      <c r="C2623" s="47"/>
      <c r="D2623" s="46"/>
      <c r="E2623" s="97" t="e">
        <f>+VLOOKUP(D2623,POA!$A$3:$AU$103,7,FALSE)</f>
        <v>#N/A</v>
      </c>
      <c r="F2623" s="97" t="e">
        <f>+VLOOKUP(D2623,POA!$A$3:$AU$103,9,FALSE)</f>
        <v>#N/A</v>
      </c>
      <c r="G2623" s="97" t="e">
        <f>+VLOOKUP(D2623,POA!$A$3:$AU$103,3,FALSE)</f>
        <v>#N/A</v>
      </c>
      <c r="H2623" s="94" t="e">
        <f>+VLOOKUP(D2623,POA!$A$3:$AU$103,12,FALSE)</f>
        <v>#N/A</v>
      </c>
      <c r="I2623" s="98" t="e">
        <f>+VLOOKUP(D2623,POA!$A$3:$AU$103,15,FALSE)</f>
        <v>#N/A</v>
      </c>
      <c r="J2623" s="94" t="e">
        <f>+VLOOKUP(D2623,POA!$A$3:$AU$103,14,FALSE)</f>
        <v>#N/A</v>
      </c>
      <c r="K2623" s="44"/>
      <c r="L2623" s="100"/>
      <c r="M2623" s="101"/>
      <c r="N2623" s="79"/>
      <c r="O2623" s="102"/>
    </row>
    <row r="2624" spans="1:15" s="20" customFormat="1" ht="15" customHeight="1">
      <c r="A2624" s="46"/>
      <c r="B2624" s="45"/>
      <c r="C2624" s="47"/>
      <c r="D2624" s="46"/>
      <c r="E2624" s="97" t="e">
        <f>+VLOOKUP(D2624,POA!$A$3:$AU$103,7,FALSE)</f>
        <v>#N/A</v>
      </c>
      <c r="F2624" s="97" t="e">
        <f>+VLOOKUP(D2624,POA!$A$3:$AU$103,9,FALSE)</f>
        <v>#N/A</v>
      </c>
      <c r="G2624" s="97" t="e">
        <f>+VLOOKUP(D2624,POA!$A$3:$AU$103,3,FALSE)</f>
        <v>#N/A</v>
      </c>
      <c r="H2624" s="94" t="e">
        <f>+VLOOKUP(D2624,POA!$A$3:$AU$103,12,FALSE)</f>
        <v>#N/A</v>
      </c>
      <c r="I2624" s="98" t="e">
        <f>+VLOOKUP(D2624,POA!$A$3:$AU$103,15,FALSE)</f>
        <v>#N/A</v>
      </c>
      <c r="J2624" s="94" t="e">
        <f>+VLOOKUP(D2624,POA!$A$3:$AU$103,14,FALSE)</f>
        <v>#N/A</v>
      </c>
      <c r="K2624" s="44"/>
      <c r="L2624" s="100"/>
      <c r="M2624" s="101"/>
      <c r="N2624" s="79"/>
      <c r="O2624" s="102"/>
    </row>
    <row r="2625" spans="1:15" s="20" customFormat="1" ht="15" customHeight="1">
      <c r="A2625" s="46"/>
      <c r="B2625" s="45"/>
      <c r="C2625" s="47"/>
      <c r="D2625" s="46"/>
      <c r="E2625" s="97" t="e">
        <f>+VLOOKUP(D2625,POA!$A$3:$AU$103,7,FALSE)</f>
        <v>#N/A</v>
      </c>
      <c r="F2625" s="97" t="e">
        <f>+VLOOKUP(D2625,POA!$A$3:$AU$103,9,FALSE)</f>
        <v>#N/A</v>
      </c>
      <c r="G2625" s="97" t="e">
        <f>+VLOOKUP(D2625,POA!$A$3:$AU$103,3,FALSE)</f>
        <v>#N/A</v>
      </c>
      <c r="H2625" s="94" t="e">
        <f>+VLOOKUP(D2625,POA!$A$3:$AU$103,12,FALSE)</f>
        <v>#N/A</v>
      </c>
      <c r="I2625" s="98" t="e">
        <f>+VLOOKUP(D2625,POA!$A$3:$AU$103,15,FALSE)</f>
        <v>#N/A</v>
      </c>
      <c r="J2625" s="94" t="e">
        <f>+VLOOKUP(D2625,POA!$A$3:$AU$103,14,FALSE)</f>
        <v>#N/A</v>
      </c>
      <c r="K2625" s="44"/>
      <c r="L2625" s="100"/>
      <c r="M2625" s="101"/>
      <c r="N2625" s="79"/>
      <c r="O2625" s="102"/>
    </row>
    <row r="2626" spans="1:15" s="20" customFormat="1" ht="15" customHeight="1">
      <c r="A2626" s="46"/>
      <c r="B2626" s="45"/>
      <c r="C2626" s="47"/>
      <c r="D2626" s="46"/>
      <c r="E2626" s="97" t="e">
        <f>+VLOOKUP(D2626,POA!$A$3:$AU$103,7,FALSE)</f>
        <v>#N/A</v>
      </c>
      <c r="F2626" s="97" t="e">
        <f>+VLOOKUP(D2626,POA!$A$3:$AU$103,9,FALSE)</f>
        <v>#N/A</v>
      </c>
      <c r="G2626" s="97" t="e">
        <f>+VLOOKUP(D2626,POA!$A$3:$AU$103,3,FALSE)</f>
        <v>#N/A</v>
      </c>
      <c r="H2626" s="94" t="e">
        <f>+VLOOKUP(D2626,POA!$A$3:$AU$103,12,FALSE)</f>
        <v>#N/A</v>
      </c>
      <c r="I2626" s="98" t="e">
        <f>+VLOOKUP(D2626,POA!$A$3:$AU$103,15,FALSE)</f>
        <v>#N/A</v>
      </c>
      <c r="J2626" s="94" t="e">
        <f>+VLOOKUP(D2626,POA!$A$3:$AU$103,14,FALSE)</f>
        <v>#N/A</v>
      </c>
      <c r="K2626" s="44"/>
      <c r="L2626" s="100"/>
      <c r="M2626" s="101"/>
      <c r="N2626" s="79"/>
      <c r="O2626" s="102"/>
    </row>
    <row r="2627" spans="1:15" s="20" customFormat="1" ht="15" customHeight="1">
      <c r="A2627" s="46"/>
      <c r="B2627" s="45"/>
      <c r="C2627" s="47"/>
      <c r="D2627" s="46"/>
      <c r="E2627" s="97" t="e">
        <f>+VLOOKUP(D2627,POA!$A$3:$AU$103,7,FALSE)</f>
        <v>#N/A</v>
      </c>
      <c r="F2627" s="97" t="e">
        <f>+VLOOKUP(D2627,POA!$A$3:$AU$103,9,FALSE)</f>
        <v>#N/A</v>
      </c>
      <c r="G2627" s="97" t="e">
        <f>+VLOOKUP(D2627,POA!$A$3:$AU$103,3,FALSE)</f>
        <v>#N/A</v>
      </c>
      <c r="H2627" s="94" t="e">
        <f>+VLOOKUP(D2627,POA!$A$3:$AU$103,12,FALSE)</f>
        <v>#N/A</v>
      </c>
      <c r="I2627" s="98" t="e">
        <f>+VLOOKUP(D2627,POA!$A$3:$AU$103,15,FALSE)</f>
        <v>#N/A</v>
      </c>
      <c r="J2627" s="94" t="e">
        <f>+VLOOKUP(D2627,POA!$A$3:$AU$103,14,FALSE)</f>
        <v>#N/A</v>
      </c>
      <c r="K2627" s="44"/>
      <c r="L2627" s="100"/>
      <c r="M2627" s="101"/>
      <c r="N2627" s="79"/>
      <c r="O2627" s="102"/>
    </row>
    <row r="2628" spans="1:15" s="20" customFormat="1" ht="15" customHeight="1">
      <c r="A2628" s="46"/>
      <c r="B2628" s="45"/>
      <c r="C2628" s="47"/>
      <c r="D2628" s="46"/>
      <c r="E2628" s="97" t="e">
        <f>+VLOOKUP(D2628,POA!$A$3:$AU$103,7,FALSE)</f>
        <v>#N/A</v>
      </c>
      <c r="F2628" s="97" t="e">
        <f>+VLOOKUP(D2628,POA!$A$3:$AU$103,9,FALSE)</f>
        <v>#N/A</v>
      </c>
      <c r="G2628" s="97" t="e">
        <f>+VLOOKUP(D2628,POA!$A$3:$AU$103,3,FALSE)</f>
        <v>#N/A</v>
      </c>
      <c r="H2628" s="94" t="e">
        <f>+VLOOKUP(D2628,POA!$A$3:$AU$103,12,FALSE)</f>
        <v>#N/A</v>
      </c>
      <c r="I2628" s="98" t="e">
        <f>+VLOOKUP(D2628,POA!$A$3:$AU$103,15,FALSE)</f>
        <v>#N/A</v>
      </c>
      <c r="J2628" s="94" t="e">
        <f>+VLOOKUP(D2628,POA!$A$3:$AU$103,14,FALSE)</f>
        <v>#N/A</v>
      </c>
      <c r="K2628" s="44"/>
      <c r="L2628" s="100"/>
      <c r="M2628" s="101"/>
      <c r="N2628" s="79"/>
      <c r="O2628" s="102"/>
    </row>
    <row r="2629" spans="1:15" s="20" customFormat="1" ht="15" customHeight="1">
      <c r="A2629" s="46"/>
      <c r="B2629" s="45"/>
      <c r="C2629" s="47"/>
      <c r="D2629" s="46"/>
      <c r="E2629" s="97" t="e">
        <f>+VLOOKUP(D2629,POA!$A$3:$AU$103,7,FALSE)</f>
        <v>#N/A</v>
      </c>
      <c r="F2629" s="97" t="e">
        <f>+VLOOKUP(D2629,POA!$A$3:$AU$103,9,FALSE)</f>
        <v>#N/A</v>
      </c>
      <c r="G2629" s="97" t="e">
        <f>+VLOOKUP(D2629,POA!$A$3:$AU$103,3,FALSE)</f>
        <v>#N/A</v>
      </c>
      <c r="H2629" s="94" t="e">
        <f>+VLOOKUP(D2629,POA!$A$3:$AU$103,12,FALSE)</f>
        <v>#N/A</v>
      </c>
      <c r="I2629" s="98" t="e">
        <f>+VLOOKUP(D2629,POA!$A$3:$AU$103,15,FALSE)</f>
        <v>#N/A</v>
      </c>
      <c r="J2629" s="94" t="e">
        <f>+VLOOKUP(D2629,POA!$A$3:$AU$103,14,FALSE)</f>
        <v>#N/A</v>
      </c>
      <c r="K2629" s="44"/>
      <c r="L2629" s="100"/>
      <c r="M2629" s="101"/>
      <c r="N2629" s="79"/>
      <c r="O2629" s="102"/>
    </row>
    <row r="2630" spans="1:15" s="20" customFormat="1" ht="15" customHeight="1">
      <c r="A2630" s="46"/>
      <c r="B2630" s="45"/>
      <c r="C2630" s="47"/>
      <c r="D2630" s="46"/>
      <c r="E2630" s="97" t="e">
        <f>+VLOOKUP(D2630,POA!$A$3:$AU$103,7,FALSE)</f>
        <v>#N/A</v>
      </c>
      <c r="F2630" s="97" t="e">
        <f>+VLOOKUP(D2630,POA!$A$3:$AU$103,9,FALSE)</f>
        <v>#N/A</v>
      </c>
      <c r="G2630" s="97" t="e">
        <f>+VLOOKUP(D2630,POA!$A$3:$AU$103,3,FALSE)</f>
        <v>#N/A</v>
      </c>
      <c r="H2630" s="94" t="e">
        <f>+VLOOKUP(D2630,POA!$A$3:$AU$103,12,FALSE)</f>
        <v>#N/A</v>
      </c>
      <c r="I2630" s="98" t="e">
        <f>+VLOOKUP(D2630,POA!$A$3:$AU$103,15,FALSE)</f>
        <v>#N/A</v>
      </c>
      <c r="J2630" s="94" t="e">
        <f>+VLOOKUP(D2630,POA!$A$3:$AU$103,14,FALSE)</f>
        <v>#N/A</v>
      </c>
      <c r="K2630" s="44"/>
      <c r="L2630" s="100"/>
      <c r="M2630" s="101"/>
      <c r="N2630" s="79"/>
      <c r="O2630" s="102"/>
    </row>
    <row r="2631" spans="1:15" s="20" customFormat="1" ht="15" customHeight="1">
      <c r="A2631" s="46"/>
      <c r="B2631" s="45"/>
      <c r="C2631" s="47"/>
      <c r="D2631" s="46"/>
      <c r="E2631" s="97" t="e">
        <f>+VLOOKUP(D2631,POA!$A$3:$AU$103,7,FALSE)</f>
        <v>#N/A</v>
      </c>
      <c r="F2631" s="97" t="e">
        <f>+VLOOKUP(D2631,POA!$A$3:$AU$103,9,FALSE)</f>
        <v>#N/A</v>
      </c>
      <c r="G2631" s="97" t="e">
        <f>+VLOOKUP(D2631,POA!$A$3:$AU$103,3,FALSE)</f>
        <v>#N/A</v>
      </c>
      <c r="H2631" s="94" t="e">
        <f>+VLOOKUP(D2631,POA!$A$3:$AU$103,12,FALSE)</f>
        <v>#N/A</v>
      </c>
      <c r="I2631" s="98" t="e">
        <f>+VLOOKUP(D2631,POA!$A$3:$AU$103,15,FALSE)</f>
        <v>#N/A</v>
      </c>
      <c r="J2631" s="94" t="e">
        <f>+VLOOKUP(D2631,POA!$A$3:$AU$103,14,FALSE)</f>
        <v>#N/A</v>
      </c>
      <c r="K2631" s="44"/>
      <c r="L2631" s="100"/>
      <c r="M2631" s="101"/>
      <c r="N2631" s="79"/>
      <c r="O2631" s="102"/>
    </row>
    <row r="2632" spans="1:15" s="20" customFormat="1" ht="15" customHeight="1">
      <c r="A2632" s="46"/>
      <c r="B2632" s="45"/>
      <c r="C2632" s="47"/>
      <c r="D2632" s="46"/>
      <c r="E2632" s="97" t="e">
        <f>+VLOOKUP(D2632,POA!$A$3:$AU$103,7,FALSE)</f>
        <v>#N/A</v>
      </c>
      <c r="F2632" s="97" t="e">
        <f>+VLOOKUP(D2632,POA!$A$3:$AU$103,9,FALSE)</f>
        <v>#N/A</v>
      </c>
      <c r="G2632" s="97" t="e">
        <f>+VLOOKUP(D2632,POA!$A$3:$AU$103,3,FALSE)</f>
        <v>#N/A</v>
      </c>
      <c r="H2632" s="94" t="e">
        <f>+VLOOKUP(D2632,POA!$A$3:$AU$103,12,FALSE)</f>
        <v>#N/A</v>
      </c>
      <c r="I2632" s="98" t="e">
        <f>+VLOOKUP(D2632,POA!$A$3:$AU$103,15,FALSE)</f>
        <v>#N/A</v>
      </c>
      <c r="J2632" s="94" t="e">
        <f>+VLOOKUP(D2632,POA!$A$3:$AU$103,14,FALSE)</f>
        <v>#N/A</v>
      </c>
      <c r="K2632" s="44"/>
      <c r="L2632" s="100"/>
      <c r="M2632" s="101"/>
      <c r="N2632" s="79"/>
      <c r="O2632" s="102"/>
    </row>
    <row r="2633" spans="1:15" s="20" customFormat="1" ht="15" customHeight="1">
      <c r="A2633" s="46"/>
      <c r="B2633" s="45"/>
      <c r="C2633" s="47"/>
      <c r="D2633" s="46"/>
      <c r="E2633" s="97" t="e">
        <f>+VLOOKUP(D2633,POA!$A$3:$AU$103,7,FALSE)</f>
        <v>#N/A</v>
      </c>
      <c r="F2633" s="97" t="e">
        <f>+VLOOKUP(D2633,POA!$A$3:$AU$103,9,FALSE)</f>
        <v>#N/A</v>
      </c>
      <c r="G2633" s="97" t="e">
        <f>+VLOOKUP(D2633,POA!$A$3:$AU$103,3,FALSE)</f>
        <v>#N/A</v>
      </c>
      <c r="H2633" s="94" t="e">
        <f>+VLOOKUP(D2633,POA!$A$3:$AU$103,12,FALSE)</f>
        <v>#N/A</v>
      </c>
      <c r="I2633" s="98" t="e">
        <f>+VLOOKUP(D2633,POA!$A$3:$AU$103,15,FALSE)</f>
        <v>#N/A</v>
      </c>
      <c r="J2633" s="94" t="e">
        <f>+VLOOKUP(D2633,POA!$A$3:$AU$103,14,FALSE)</f>
        <v>#N/A</v>
      </c>
      <c r="K2633" s="44"/>
      <c r="L2633" s="100"/>
      <c r="M2633" s="101"/>
      <c r="N2633" s="79"/>
      <c r="O2633" s="102"/>
    </row>
    <row r="2634" spans="1:15" s="20" customFormat="1" ht="15" customHeight="1">
      <c r="A2634" s="46"/>
      <c r="B2634" s="45"/>
      <c r="C2634" s="47"/>
      <c r="D2634" s="46"/>
      <c r="E2634" s="97" t="e">
        <f>+VLOOKUP(D2634,POA!$A$3:$AU$103,7,FALSE)</f>
        <v>#N/A</v>
      </c>
      <c r="F2634" s="97" t="e">
        <f>+VLOOKUP(D2634,POA!$A$3:$AU$103,9,FALSE)</f>
        <v>#N/A</v>
      </c>
      <c r="G2634" s="97" t="e">
        <f>+VLOOKUP(D2634,POA!$A$3:$AU$103,3,FALSE)</f>
        <v>#N/A</v>
      </c>
      <c r="H2634" s="94" t="e">
        <f>+VLOOKUP(D2634,POA!$A$3:$AU$103,12,FALSE)</f>
        <v>#N/A</v>
      </c>
      <c r="I2634" s="98" t="e">
        <f>+VLOOKUP(D2634,POA!$A$3:$AU$103,15,FALSE)</f>
        <v>#N/A</v>
      </c>
      <c r="J2634" s="94" t="e">
        <f>+VLOOKUP(D2634,POA!$A$3:$AU$103,14,FALSE)</f>
        <v>#N/A</v>
      </c>
      <c r="K2634" s="44"/>
      <c r="L2634" s="100"/>
      <c r="M2634" s="101"/>
      <c r="N2634" s="79"/>
      <c r="O2634" s="102"/>
    </row>
    <row r="2635" spans="1:15" s="20" customFormat="1" ht="15" customHeight="1">
      <c r="A2635" s="46"/>
      <c r="B2635" s="45"/>
      <c r="C2635" s="47"/>
      <c r="D2635" s="46"/>
      <c r="E2635" s="97" t="e">
        <f>+VLOOKUP(D2635,POA!$A$3:$AU$103,7,FALSE)</f>
        <v>#N/A</v>
      </c>
      <c r="F2635" s="97" t="e">
        <f>+VLOOKUP(D2635,POA!$A$3:$AU$103,9,FALSE)</f>
        <v>#N/A</v>
      </c>
      <c r="G2635" s="97" t="e">
        <f>+VLOOKUP(D2635,POA!$A$3:$AU$103,3,FALSE)</f>
        <v>#N/A</v>
      </c>
      <c r="H2635" s="94" t="e">
        <f>+VLOOKUP(D2635,POA!$A$3:$AU$103,12,FALSE)</f>
        <v>#N/A</v>
      </c>
      <c r="I2635" s="98" t="e">
        <f>+VLOOKUP(D2635,POA!$A$3:$AU$103,15,FALSE)</f>
        <v>#N/A</v>
      </c>
      <c r="J2635" s="94" t="e">
        <f>+VLOOKUP(D2635,POA!$A$3:$AU$103,14,FALSE)</f>
        <v>#N/A</v>
      </c>
      <c r="K2635" s="44"/>
      <c r="L2635" s="100"/>
      <c r="M2635" s="101"/>
      <c r="N2635" s="79"/>
      <c r="O2635" s="102"/>
    </row>
    <row r="2636" spans="1:15" s="20" customFormat="1" ht="15" customHeight="1">
      <c r="A2636" s="46"/>
      <c r="B2636" s="45"/>
      <c r="C2636" s="47"/>
      <c r="D2636" s="46"/>
      <c r="E2636" s="97" t="e">
        <f>+VLOOKUP(D2636,POA!$A$3:$AU$103,7,FALSE)</f>
        <v>#N/A</v>
      </c>
      <c r="F2636" s="97" t="e">
        <f>+VLOOKUP(D2636,POA!$A$3:$AU$103,9,FALSE)</f>
        <v>#N/A</v>
      </c>
      <c r="G2636" s="97" t="e">
        <f>+VLOOKUP(D2636,POA!$A$3:$AU$103,3,FALSE)</f>
        <v>#N/A</v>
      </c>
      <c r="H2636" s="94" t="e">
        <f>+VLOOKUP(D2636,POA!$A$3:$AU$103,12,FALSE)</f>
        <v>#N/A</v>
      </c>
      <c r="I2636" s="98" t="e">
        <f>+VLOOKUP(D2636,POA!$A$3:$AU$103,15,FALSE)</f>
        <v>#N/A</v>
      </c>
      <c r="J2636" s="94" t="e">
        <f>+VLOOKUP(D2636,POA!$A$3:$AU$103,14,FALSE)</f>
        <v>#N/A</v>
      </c>
      <c r="K2636" s="44"/>
      <c r="L2636" s="100"/>
      <c r="M2636" s="101"/>
      <c r="N2636" s="79"/>
      <c r="O2636" s="102"/>
    </row>
    <row r="2637" spans="1:15" s="20" customFormat="1" ht="15" customHeight="1">
      <c r="A2637" s="46"/>
      <c r="B2637" s="45"/>
      <c r="C2637" s="47"/>
      <c r="D2637" s="46"/>
      <c r="E2637" s="97" t="e">
        <f>+VLOOKUP(D2637,POA!$A$3:$AU$103,7,FALSE)</f>
        <v>#N/A</v>
      </c>
      <c r="F2637" s="97" t="e">
        <f>+VLOOKUP(D2637,POA!$A$3:$AU$103,9,FALSE)</f>
        <v>#N/A</v>
      </c>
      <c r="G2637" s="97" t="e">
        <f>+VLOOKUP(D2637,POA!$A$3:$AU$103,3,FALSE)</f>
        <v>#N/A</v>
      </c>
      <c r="H2637" s="94" t="e">
        <f>+VLOOKUP(D2637,POA!$A$3:$AU$103,12,FALSE)</f>
        <v>#N/A</v>
      </c>
      <c r="I2637" s="98" t="e">
        <f>+VLOOKUP(D2637,POA!$A$3:$AU$103,15,FALSE)</f>
        <v>#N/A</v>
      </c>
      <c r="J2637" s="94" t="e">
        <f>+VLOOKUP(D2637,POA!$A$3:$AU$103,14,FALSE)</f>
        <v>#N/A</v>
      </c>
      <c r="K2637" s="44"/>
      <c r="L2637" s="100"/>
      <c r="M2637" s="101"/>
      <c r="N2637" s="79"/>
      <c r="O2637" s="102"/>
    </row>
    <row r="2638" spans="1:15" s="20" customFormat="1" ht="15" customHeight="1">
      <c r="A2638" s="46"/>
      <c r="B2638" s="45"/>
      <c r="C2638" s="47"/>
      <c r="D2638" s="46"/>
      <c r="E2638" s="97" t="e">
        <f>+VLOOKUP(D2638,POA!$A$3:$AU$103,7,FALSE)</f>
        <v>#N/A</v>
      </c>
      <c r="F2638" s="97" t="e">
        <f>+VLOOKUP(D2638,POA!$A$3:$AU$103,9,FALSE)</f>
        <v>#N/A</v>
      </c>
      <c r="G2638" s="97" t="e">
        <f>+VLOOKUP(D2638,POA!$A$3:$AU$103,3,FALSE)</f>
        <v>#N/A</v>
      </c>
      <c r="H2638" s="94" t="e">
        <f>+VLOOKUP(D2638,POA!$A$3:$AU$103,12,FALSE)</f>
        <v>#N/A</v>
      </c>
      <c r="I2638" s="98" t="e">
        <f>+VLOOKUP(D2638,POA!$A$3:$AU$103,15,FALSE)</f>
        <v>#N/A</v>
      </c>
      <c r="J2638" s="94" t="e">
        <f>+VLOOKUP(D2638,POA!$A$3:$AU$103,14,FALSE)</f>
        <v>#N/A</v>
      </c>
      <c r="K2638" s="44"/>
      <c r="L2638" s="100"/>
      <c r="M2638" s="101"/>
      <c r="N2638" s="79"/>
      <c r="O2638" s="102"/>
    </row>
    <row r="2639" spans="1:15" s="20" customFormat="1" ht="15" customHeight="1">
      <c r="A2639" s="46"/>
      <c r="B2639" s="45"/>
      <c r="C2639" s="47"/>
      <c r="D2639" s="46"/>
      <c r="E2639" s="97" t="e">
        <f>+VLOOKUP(D2639,POA!$A$3:$AU$103,7,FALSE)</f>
        <v>#N/A</v>
      </c>
      <c r="F2639" s="97" t="e">
        <f>+VLOOKUP(D2639,POA!$A$3:$AU$103,9,FALSE)</f>
        <v>#N/A</v>
      </c>
      <c r="G2639" s="97" t="e">
        <f>+VLOOKUP(D2639,POA!$A$3:$AU$103,3,FALSE)</f>
        <v>#N/A</v>
      </c>
      <c r="H2639" s="94" t="e">
        <f>+VLOOKUP(D2639,POA!$A$3:$AU$103,12,FALSE)</f>
        <v>#N/A</v>
      </c>
      <c r="I2639" s="98" t="e">
        <f>+VLOOKUP(D2639,POA!$A$3:$AU$103,15,FALSE)</f>
        <v>#N/A</v>
      </c>
      <c r="J2639" s="94" t="e">
        <f>+VLOOKUP(D2639,POA!$A$3:$AU$103,14,FALSE)</f>
        <v>#N/A</v>
      </c>
      <c r="K2639" s="44"/>
      <c r="L2639" s="100"/>
      <c r="M2639" s="101"/>
      <c r="N2639" s="79"/>
      <c r="O2639" s="102"/>
    </row>
    <row r="2640" spans="1:15" s="20" customFormat="1" ht="15" customHeight="1">
      <c r="A2640" s="46"/>
      <c r="B2640" s="45"/>
      <c r="C2640" s="47"/>
      <c r="D2640" s="46"/>
      <c r="E2640" s="97" t="e">
        <f>+VLOOKUP(D2640,POA!$A$3:$AU$103,7,FALSE)</f>
        <v>#N/A</v>
      </c>
      <c r="F2640" s="97" t="e">
        <f>+VLOOKUP(D2640,POA!$A$3:$AU$103,9,FALSE)</f>
        <v>#N/A</v>
      </c>
      <c r="G2640" s="97" t="e">
        <f>+VLOOKUP(D2640,POA!$A$3:$AU$103,3,FALSE)</f>
        <v>#N/A</v>
      </c>
      <c r="H2640" s="94" t="e">
        <f>+VLOOKUP(D2640,POA!$A$3:$AU$103,12,FALSE)</f>
        <v>#N/A</v>
      </c>
      <c r="I2640" s="98" t="e">
        <f>+VLOOKUP(D2640,POA!$A$3:$AU$103,15,FALSE)</f>
        <v>#N/A</v>
      </c>
      <c r="J2640" s="94" t="e">
        <f>+VLOOKUP(D2640,POA!$A$3:$AU$103,14,FALSE)</f>
        <v>#N/A</v>
      </c>
      <c r="K2640" s="44"/>
      <c r="L2640" s="100"/>
      <c r="M2640" s="101"/>
      <c r="N2640" s="79"/>
      <c r="O2640" s="102"/>
    </row>
    <row r="2641" spans="1:15" s="20" customFormat="1" ht="15" customHeight="1">
      <c r="A2641" s="46"/>
      <c r="B2641" s="45"/>
      <c r="C2641" s="47"/>
      <c r="D2641" s="46"/>
      <c r="E2641" s="97" t="e">
        <f>+VLOOKUP(D2641,POA!$A$3:$AU$103,7,FALSE)</f>
        <v>#N/A</v>
      </c>
      <c r="F2641" s="97" t="e">
        <f>+VLOOKUP(D2641,POA!$A$3:$AU$103,9,FALSE)</f>
        <v>#N/A</v>
      </c>
      <c r="G2641" s="97" t="e">
        <f>+VLOOKUP(D2641,POA!$A$3:$AU$103,3,FALSE)</f>
        <v>#N/A</v>
      </c>
      <c r="H2641" s="94" t="e">
        <f>+VLOOKUP(D2641,POA!$A$3:$AU$103,12,FALSE)</f>
        <v>#N/A</v>
      </c>
      <c r="I2641" s="98" t="e">
        <f>+VLOOKUP(D2641,POA!$A$3:$AU$103,15,FALSE)</f>
        <v>#N/A</v>
      </c>
      <c r="J2641" s="94" t="e">
        <f>+VLOOKUP(D2641,POA!$A$3:$AU$103,14,FALSE)</f>
        <v>#N/A</v>
      </c>
      <c r="K2641" s="44"/>
      <c r="L2641" s="100"/>
      <c r="M2641" s="101"/>
      <c r="N2641" s="79"/>
      <c r="O2641" s="102"/>
    </row>
    <row r="2642" spans="1:15" s="20" customFormat="1" ht="15" customHeight="1">
      <c r="A2642" s="46"/>
      <c r="B2642" s="45"/>
      <c r="C2642" s="47"/>
      <c r="D2642" s="46"/>
      <c r="E2642" s="97" t="e">
        <f>+VLOOKUP(D2642,POA!$A$3:$AU$103,7,FALSE)</f>
        <v>#N/A</v>
      </c>
      <c r="F2642" s="97" t="e">
        <f>+VLOOKUP(D2642,POA!$A$3:$AU$103,9,FALSE)</f>
        <v>#N/A</v>
      </c>
      <c r="G2642" s="97" t="e">
        <f>+VLOOKUP(D2642,POA!$A$3:$AU$103,3,FALSE)</f>
        <v>#N/A</v>
      </c>
      <c r="H2642" s="94" t="e">
        <f>+VLOOKUP(D2642,POA!$A$3:$AU$103,12,FALSE)</f>
        <v>#N/A</v>
      </c>
      <c r="I2642" s="98" t="e">
        <f>+VLOOKUP(D2642,POA!$A$3:$AU$103,15,FALSE)</f>
        <v>#N/A</v>
      </c>
      <c r="J2642" s="94" t="e">
        <f>+VLOOKUP(D2642,POA!$A$3:$AU$103,14,FALSE)</f>
        <v>#N/A</v>
      </c>
      <c r="K2642" s="44"/>
      <c r="L2642" s="100"/>
      <c r="M2642" s="101"/>
      <c r="N2642" s="79"/>
      <c r="O2642" s="102"/>
    </row>
    <row r="2643" spans="1:15" s="20" customFormat="1" ht="15" customHeight="1">
      <c r="A2643" s="46"/>
      <c r="B2643" s="45"/>
      <c r="C2643" s="47"/>
      <c r="D2643" s="46"/>
      <c r="E2643" s="97" t="e">
        <f>+VLOOKUP(D2643,POA!$A$3:$AU$103,7,FALSE)</f>
        <v>#N/A</v>
      </c>
      <c r="F2643" s="97" t="e">
        <f>+VLOOKUP(D2643,POA!$A$3:$AU$103,9,FALSE)</f>
        <v>#N/A</v>
      </c>
      <c r="G2643" s="97" t="e">
        <f>+VLOOKUP(D2643,POA!$A$3:$AU$103,3,FALSE)</f>
        <v>#N/A</v>
      </c>
      <c r="H2643" s="94" t="e">
        <f>+VLOOKUP(D2643,POA!$A$3:$AU$103,12,FALSE)</f>
        <v>#N/A</v>
      </c>
      <c r="I2643" s="98" t="e">
        <f>+VLOOKUP(D2643,POA!$A$3:$AU$103,15,FALSE)</f>
        <v>#N/A</v>
      </c>
      <c r="J2643" s="94" t="e">
        <f>+VLOOKUP(D2643,POA!$A$3:$AU$103,14,FALSE)</f>
        <v>#N/A</v>
      </c>
      <c r="K2643" s="44"/>
      <c r="L2643" s="100"/>
      <c r="M2643" s="101"/>
      <c r="N2643" s="79"/>
      <c r="O2643" s="102"/>
    </row>
    <row r="2644" spans="1:15" s="20" customFormat="1" ht="15" customHeight="1">
      <c r="A2644" s="46"/>
      <c r="B2644" s="45"/>
      <c r="C2644" s="47"/>
      <c r="D2644" s="46"/>
      <c r="E2644" s="97" t="e">
        <f>+VLOOKUP(D2644,POA!$A$3:$AU$103,7,FALSE)</f>
        <v>#N/A</v>
      </c>
      <c r="F2644" s="97" t="e">
        <f>+VLOOKUP(D2644,POA!$A$3:$AU$103,9,FALSE)</f>
        <v>#N/A</v>
      </c>
      <c r="G2644" s="97" t="e">
        <f>+VLOOKUP(D2644,POA!$A$3:$AU$103,3,FALSE)</f>
        <v>#N/A</v>
      </c>
      <c r="H2644" s="94" t="e">
        <f>+VLOOKUP(D2644,POA!$A$3:$AU$103,12,FALSE)</f>
        <v>#N/A</v>
      </c>
      <c r="I2644" s="98" t="e">
        <f>+VLOOKUP(D2644,POA!$A$3:$AU$103,15,FALSE)</f>
        <v>#N/A</v>
      </c>
      <c r="J2644" s="94" t="e">
        <f>+VLOOKUP(D2644,POA!$A$3:$AU$103,14,FALSE)</f>
        <v>#N/A</v>
      </c>
      <c r="K2644" s="44"/>
      <c r="L2644" s="100"/>
      <c r="M2644" s="101"/>
      <c r="N2644" s="79"/>
      <c r="O2644" s="102"/>
    </row>
    <row r="2645" spans="1:15" s="20" customFormat="1" ht="15" customHeight="1">
      <c r="A2645" s="46"/>
      <c r="B2645" s="45"/>
      <c r="C2645" s="47"/>
      <c r="D2645" s="46"/>
      <c r="E2645" s="97" t="e">
        <f>+VLOOKUP(D2645,POA!$A$3:$AU$103,7,FALSE)</f>
        <v>#N/A</v>
      </c>
      <c r="F2645" s="97" t="e">
        <f>+VLOOKUP(D2645,POA!$A$3:$AU$103,9,FALSE)</f>
        <v>#N/A</v>
      </c>
      <c r="G2645" s="97" t="e">
        <f>+VLOOKUP(D2645,POA!$A$3:$AU$103,3,FALSE)</f>
        <v>#N/A</v>
      </c>
      <c r="H2645" s="94" t="e">
        <f>+VLOOKUP(D2645,POA!$A$3:$AU$103,12,FALSE)</f>
        <v>#N/A</v>
      </c>
      <c r="I2645" s="98" t="e">
        <f>+VLOOKUP(D2645,POA!$A$3:$AU$103,15,FALSE)</f>
        <v>#N/A</v>
      </c>
      <c r="J2645" s="94" t="e">
        <f>+VLOOKUP(D2645,POA!$A$3:$AU$103,14,FALSE)</f>
        <v>#N/A</v>
      </c>
      <c r="K2645" s="44"/>
      <c r="L2645" s="100"/>
      <c r="M2645" s="101"/>
      <c r="N2645" s="79"/>
      <c r="O2645" s="102"/>
    </row>
    <row r="2646" spans="1:15" s="20" customFormat="1" ht="15" customHeight="1">
      <c r="A2646" s="46"/>
      <c r="B2646" s="45"/>
      <c r="C2646" s="47"/>
      <c r="D2646" s="46"/>
      <c r="E2646" s="97" t="e">
        <f>+VLOOKUP(D2646,POA!$A$3:$AU$103,7,FALSE)</f>
        <v>#N/A</v>
      </c>
      <c r="F2646" s="97" t="e">
        <f>+VLOOKUP(D2646,POA!$A$3:$AU$103,9,FALSE)</f>
        <v>#N/A</v>
      </c>
      <c r="G2646" s="97" t="e">
        <f>+VLOOKUP(D2646,POA!$A$3:$AU$103,3,FALSE)</f>
        <v>#N/A</v>
      </c>
      <c r="H2646" s="94" t="e">
        <f>+VLOOKUP(D2646,POA!$A$3:$AU$103,12,FALSE)</f>
        <v>#N/A</v>
      </c>
      <c r="I2646" s="98" t="e">
        <f>+VLOOKUP(D2646,POA!$A$3:$AU$103,15,FALSE)</f>
        <v>#N/A</v>
      </c>
      <c r="J2646" s="94" t="e">
        <f>+VLOOKUP(D2646,POA!$A$3:$AU$103,14,FALSE)</f>
        <v>#N/A</v>
      </c>
      <c r="K2646" s="44"/>
      <c r="L2646" s="100"/>
      <c r="M2646" s="101"/>
      <c r="N2646" s="79"/>
      <c r="O2646" s="102"/>
    </row>
    <row r="2647" spans="1:15" s="20" customFormat="1" ht="15" customHeight="1">
      <c r="A2647" s="46"/>
      <c r="B2647" s="45"/>
      <c r="C2647" s="47"/>
      <c r="D2647" s="46"/>
      <c r="E2647" s="97" t="e">
        <f>+VLOOKUP(D2647,POA!$A$3:$AU$103,7,FALSE)</f>
        <v>#N/A</v>
      </c>
      <c r="F2647" s="97" t="e">
        <f>+VLOOKUP(D2647,POA!$A$3:$AU$103,9,FALSE)</f>
        <v>#N/A</v>
      </c>
      <c r="G2647" s="97" t="e">
        <f>+VLOOKUP(D2647,POA!$A$3:$AU$103,3,FALSE)</f>
        <v>#N/A</v>
      </c>
      <c r="H2647" s="94" t="e">
        <f>+VLOOKUP(D2647,POA!$A$3:$AU$103,12,FALSE)</f>
        <v>#N/A</v>
      </c>
      <c r="I2647" s="98" t="e">
        <f>+VLOOKUP(D2647,POA!$A$3:$AU$103,15,FALSE)</f>
        <v>#N/A</v>
      </c>
      <c r="J2647" s="94" t="e">
        <f>+VLOOKUP(D2647,POA!$A$3:$AU$103,14,FALSE)</f>
        <v>#N/A</v>
      </c>
      <c r="K2647" s="44"/>
      <c r="L2647" s="100"/>
      <c r="M2647" s="101"/>
      <c r="N2647" s="79"/>
      <c r="O2647" s="102"/>
    </row>
    <row r="2648" spans="1:15" s="20" customFormat="1" ht="15" customHeight="1">
      <c r="A2648" s="46"/>
      <c r="B2648" s="45"/>
      <c r="C2648" s="47"/>
      <c r="D2648" s="46"/>
      <c r="E2648" s="97" t="e">
        <f>+VLOOKUP(D2648,POA!$A$3:$AU$103,7,FALSE)</f>
        <v>#N/A</v>
      </c>
      <c r="F2648" s="97" t="e">
        <f>+VLOOKUP(D2648,POA!$A$3:$AU$103,9,FALSE)</f>
        <v>#N/A</v>
      </c>
      <c r="G2648" s="97" t="e">
        <f>+VLOOKUP(D2648,POA!$A$3:$AU$103,3,FALSE)</f>
        <v>#N/A</v>
      </c>
      <c r="H2648" s="94" t="e">
        <f>+VLOOKUP(D2648,POA!$A$3:$AU$103,12,FALSE)</f>
        <v>#N/A</v>
      </c>
      <c r="I2648" s="98" t="e">
        <f>+VLOOKUP(D2648,POA!$A$3:$AU$103,15,FALSE)</f>
        <v>#N/A</v>
      </c>
      <c r="J2648" s="94" t="e">
        <f>+VLOOKUP(D2648,POA!$A$3:$AU$103,14,FALSE)</f>
        <v>#N/A</v>
      </c>
      <c r="K2648" s="44"/>
      <c r="L2648" s="100"/>
      <c r="M2648" s="101"/>
      <c r="N2648" s="79"/>
      <c r="O2648" s="102"/>
    </row>
    <row r="2649" spans="1:15" s="20" customFormat="1" ht="15" customHeight="1">
      <c r="A2649" s="46"/>
      <c r="B2649" s="45"/>
      <c r="C2649" s="47"/>
      <c r="D2649" s="46"/>
      <c r="E2649" s="97" t="e">
        <f>+VLOOKUP(D2649,POA!$A$3:$AU$103,7,FALSE)</f>
        <v>#N/A</v>
      </c>
      <c r="F2649" s="97" t="e">
        <f>+VLOOKUP(D2649,POA!$A$3:$AU$103,9,FALSE)</f>
        <v>#N/A</v>
      </c>
      <c r="G2649" s="97" t="e">
        <f>+VLOOKUP(D2649,POA!$A$3:$AU$103,3,FALSE)</f>
        <v>#N/A</v>
      </c>
      <c r="H2649" s="94" t="e">
        <f>+VLOOKUP(D2649,POA!$A$3:$AU$103,12,FALSE)</f>
        <v>#N/A</v>
      </c>
      <c r="I2649" s="98" t="e">
        <f>+VLOOKUP(D2649,POA!$A$3:$AU$103,15,FALSE)</f>
        <v>#N/A</v>
      </c>
      <c r="J2649" s="94" t="e">
        <f>+VLOOKUP(D2649,POA!$A$3:$AU$103,14,FALSE)</f>
        <v>#N/A</v>
      </c>
      <c r="K2649" s="44"/>
      <c r="L2649" s="100"/>
      <c r="M2649" s="101"/>
      <c r="N2649" s="79"/>
      <c r="O2649" s="102"/>
    </row>
    <row r="2650" spans="1:15" s="20" customFormat="1" ht="15" customHeight="1">
      <c r="A2650" s="46"/>
      <c r="B2650" s="45"/>
      <c r="C2650" s="47"/>
      <c r="D2650" s="46"/>
      <c r="E2650" s="97" t="e">
        <f>+VLOOKUP(D2650,POA!$A$3:$AU$103,7,FALSE)</f>
        <v>#N/A</v>
      </c>
      <c r="F2650" s="97" t="e">
        <f>+VLOOKUP(D2650,POA!$A$3:$AU$103,9,FALSE)</f>
        <v>#N/A</v>
      </c>
      <c r="G2650" s="97" t="e">
        <f>+VLOOKUP(D2650,POA!$A$3:$AU$103,3,FALSE)</f>
        <v>#N/A</v>
      </c>
      <c r="H2650" s="94" t="e">
        <f>+VLOOKUP(D2650,POA!$A$3:$AU$103,12,FALSE)</f>
        <v>#N/A</v>
      </c>
      <c r="I2650" s="98" t="e">
        <f>+VLOOKUP(D2650,POA!$A$3:$AU$103,15,FALSE)</f>
        <v>#N/A</v>
      </c>
      <c r="J2650" s="94" t="e">
        <f>+VLOOKUP(D2650,POA!$A$3:$AU$103,14,FALSE)</f>
        <v>#N/A</v>
      </c>
      <c r="K2650" s="44"/>
      <c r="L2650" s="100"/>
      <c r="M2650" s="101"/>
      <c r="N2650" s="79"/>
      <c r="O2650" s="102"/>
    </row>
    <row r="2651" spans="1:15" s="20" customFormat="1" ht="15" customHeight="1">
      <c r="A2651" s="46"/>
      <c r="B2651" s="45"/>
      <c r="C2651" s="47"/>
      <c r="D2651" s="46"/>
      <c r="E2651" s="97" t="e">
        <f>+VLOOKUP(D2651,POA!$A$3:$AU$103,7,FALSE)</f>
        <v>#N/A</v>
      </c>
      <c r="F2651" s="97" t="e">
        <f>+VLOOKUP(D2651,POA!$A$3:$AU$103,9,FALSE)</f>
        <v>#N/A</v>
      </c>
      <c r="G2651" s="97" t="e">
        <f>+VLOOKUP(D2651,POA!$A$3:$AU$103,3,FALSE)</f>
        <v>#N/A</v>
      </c>
      <c r="H2651" s="94" t="e">
        <f>+VLOOKUP(D2651,POA!$A$3:$AU$103,12,FALSE)</f>
        <v>#N/A</v>
      </c>
      <c r="I2651" s="98" t="e">
        <f>+VLOOKUP(D2651,POA!$A$3:$AU$103,15,FALSE)</f>
        <v>#N/A</v>
      </c>
      <c r="J2651" s="94" t="e">
        <f>+VLOOKUP(D2651,POA!$A$3:$AU$103,14,FALSE)</f>
        <v>#N/A</v>
      </c>
      <c r="K2651" s="44"/>
      <c r="L2651" s="100"/>
      <c r="M2651" s="101"/>
      <c r="N2651" s="79"/>
      <c r="O2651" s="102"/>
    </row>
    <row r="2652" spans="1:15" s="20" customFormat="1" ht="15" customHeight="1">
      <c r="A2652" s="46"/>
      <c r="B2652" s="45"/>
      <c r="C2652" s="47"/>
      <c r="D2652" s="46"/>
      <c r="E2652" s="97" t="e">
        <f>+VLOOKUP(D2652,POA!$A$3:$AU$103,7,FALSE)</f>
        <v>#N/A</v>
      </c>
      <c r="F2652" s="97" t="e">
        <f>+VLOOKUP(D2652,POA!$A$3:$AU$103,9,FALSE)</f>
        <v>#N/A</v>
      </c>
      <c r="G2652" s="97" t="e">
        <f>+VLOOKUP(D2652,POA!$A$3:$AU$103,3,FALSE)</f>
        <v>#N/A</v>
      </c>
      <c r="H2652" s="94" t="e">
        <f>+VLOOKUP(D2652,POA!$A$3:$AU$103,12,FALSE)</f>
        <v>#N/A</v>
      </c>
      <c r="I2652" s="98" t="e">
        <f>+VLOOKUP(D2652,POA!$A$3:$AU$103,15,FALSE)</f>
        <v>#N/A</v>
      </c>
      <c r="J2652" s="94" t="e">
        <f>+VLOOKUP(D2652,POA!$A$3:$AU$103,14,FALSE)</f>
        <v>#N/A</v>
      </c>
      <c r="K2652" s="44"/>
      <c r="L2652" s="100"/>
      <c r="M2652" s="101"/>
      <c r="N2652" s="79"/>
      <c r="O2652" s="102"/>
    </row>
    <row r="2653" spans="1:15" s="20" customFormat="1" ht="15" customHeight="1">
      <c r="A2653" s="46"/>
      <c r="B2653" s="45"/>
      <c r="C2653" s="47"/>
      <c r="D2653" s="46"/>
      <c r="E2653" s="97" t="e">
        <f>+VLOOKUP(D2653,POA!$A$3:$AU$103,7,FALSE)</f>
        <v>#N/A</v>
      </c>
      <c r="F2653" s="97" t="e">
        <f>+VLOOKUP(D2653,POA!$A$3:$AU$103,9,FALSE)</f>
        <v>#N/A</v>
      </c>
      <c r="G2653" s="97" t="e">
        <f>+VLOOKUP(D2653,POA!$A$3:$AU$103,3,FALSE)</f>
        <v>#N/A</v>
      </c>
      <c r="H2653" s="94" t="e">
        <f>+VLOOKUP(D2653,POA!$A$3:$AU$103,12,FALSE)</f>
        <v>#N/A</v>
      </c>
      <c r="I2653" s="98" t="e">
        <f>+VLOOKUP(D2653,POA!$A$3:$AU$103,15,FALSE)</f>
        <v>#N/A</v>
      </c>
      <c r="J2653" s="94" t="e">
        <f>+VLOOKUP(D2653,POA!$A$3:$AU$103,14,FALSE)</f>
        <v>#N/A</v>
      </c>
      <c r="K2653" s="44"/>
      <c r="L2653" s="100"/>
      <c r="M2653" s="101"/>
      <c r="N2653" s="79"/>
      <c r="O2653" s="102"/>
    </row>
    <row r="2654" spans="1:15" s="20" customFormat="1" ht="15" customHeight="1">
      <c r="A2654" s="46"/>
      <c r="B2654" s="45"/>
      <c r="C2654" s="47"/>
      <c r="D2654" s="46"/>
      <c r="E2654" s="97" t="e">
        <f>+VLOOKUP(D2654,POA!$A$3:$AU$103,7,FALSE)</f>
        <v>#N/A</v>
      </c>
      <c r="F2654" s="97" t="e">
        <f>+VLOOKUP(D2654,POA!$A$3:$AU$103,9,FALSE)</f>
        <v>#N/A</v>
      </c>
      <c r="G2654" s="97" t="e">
        <f>+VLOOKUP(D2654,POA!$A$3:$AU$103,3,FALSE)</f>
        <v>#N/A</v>
      </c>
      <c r="H2654" s="94" t="e">
        <f>+VLOOKUP(D2654,POA!$A$3:$AU$103,12,FALSE)</f>
        <v>#N/A</v>
      </c>
      <c r="I2654" s="98" t="e">
        <f>+VLOOKUP(D2654,POA!$A$3:$AU$103,15,FALSE)</f>
        <v>#N/A</v>
      </c>
      <c r="J2654" s="94" t="e">
        <f>+VLOOKUP(D2654,POA!$A$3:$AU$103,14,FALSE)</f>
        <v>#N/A</v>
      </c>
      <c r="K2654" s="44"/>
      <c r="L2654" s="100"/>
      <c r="M2654" s="101"/>
      <c r="N2654" s="79"/>
      <c r="O2654" s="102"/>
    </row>
    <row r="2655" spans="1:15" s="20" customFormat="1" ht="15" customHeight="1">
      <c r="A2655" s="46"/>
      <c r="B2655" s="45"/>
      <c r="C2655" s="47"/>
      <c r="D2655" s="46"/>
      <c r="E2655" s="97" t="e">
        <f>+VLOOKUP(D2655,POA!$A$3:$AU$103,7,FALSE)</f>
        <v>#N/A</v>
      </c>
      <c r="F2655" s="97" t="e">
        <f>+VLOOKUP(D2655,POA!$A$3:$AU$103,9,FALSE)</f>
        <v>#N/A</v>
      </c>
      <c r="G2655" s="97" t="e">
        <f>+VLOOKUP(D2655,POA!$A$3:$AU$103,3,FALSE)</f>
        <v>#N/A</v>
      </c>
      <c r="H2655" s="94" t="e">
        <f>+VLOOKUP(D2655,POA!$A$3:$AU$103,12,FALSE)</f>
        <v>#N/A</v>
      </c>
      <c r="I2655" s="98" t="e">
        <f>+VLOOKUP(D2655,POA!$A$3:$AU$103,15,FALSE)</f>
        <v>#N/A</v>
      </c>
      <c r="J2655" s="94" t="e">
        <f>+VLOOKUP(D2655,POA!$A$3:$AU$103,14,FALSE)</f>
        <v>#N/A</v>
      </c>
      <c r="K2655" s="44"/>
      <c r="L2655" s="100"/>
      <c r="M2655" s="101"/>
      <c r="N2655" s="79"/>
      <c r="O2655" s="102"/>
    </row>
    <row r="2656" spans="1:15" s="20" customFormat="1" ht="15" customHeight="1">
      <c r="A2656" s="46"/>
      <c r="B2656" s="45"/>
      <c r="C2656" s="47"/>
      <c r="D2656" s="46"/>
      <c r="E2656" s="97" t="e">
        <f>+VLOOKUP(D2656,POA!$A$3:$AU$103,7,FALSE)</f>
        <v>#N/A</v>
      </c>
      <c r="F2656" s="97" t="e">
        <f>+VLOOKUP(D2656,POA!$A$3:$AU$103,9,FALSE)</f>
        <v>#N/A</v>
      </c>
      <c r="G2656" s="97" t="e">
        <f>+VLOOKUP(D2656,POA!$A$3:$AU$103,3,FALSE)</f>
        <v>#N/A</v>
      </c>
      <c r="H2656" s="94" t="e">
        <f>+VLOOKUP(D2656,POA!$A$3:$AU$103,12,FALSE)</f>
        <v>#N/A</v>
      </c>
      <c r="I2656" s="98" t="e">
        <f>+VLOOKUP(D2656,POA!$A$3:$AU$103,15,FALSE)</f>
        <v>#N/A</v>
      </c>
      <c r="J2656" s="94" t="e">
        <f>+VLOOKUP(D2656,POA!$A$3:$AU$103,14,FALSE)</f>
        <v>#N/A</v>
      </c>
      <c r="K2656" s="44"/>
      <c r="L2656" s="100"/>
      <c r="M2656" s="101"/>
      <c r="N2656" s="79"/>
      <c r="O2656" s="102"/>
    </row>
    <row r="2657" spans="1:15" s="20" customFormat="1" ht="15" customHeight="1">
      <c r="A2657" s="46"/>
      <c r="B2657" s="45"/>
      <c r="C2657" s="47"/>
      <c r="D2657" s="46"/>
      <c r="E2657" s="97" t="e">
        <f>+VLOOKUP(D2657,POA!$A$3:$AU$103,7,FALSE)</f>
        <v>#N/A</v>
      </c>
      <c r="F2657" s="97" t="e">
        <f>+VLOOKUP(D2657,POA!$A$3:$AU$103,9,FALSE)</f>
        <v>#N/A</v>
      </c>
      <c r="G2657" s="97" t="e">
        <f>+VLOOKUP(D2657,POA!$A$3:$AU$103,3,FALSE)</f>
        <v>#N/A</v>
      </c>
      <c r="H2657" s="94" t="e">
        <f>+VLOOKUP(D2657,POA!$A$3:$AU$103,12,FALSE)</f>
        <v>#N/A</v>
      </c>
      <c r="I2657" s="98" t="e">
        <f>+VLOOKUP(D2657,POA!$A$3:$AU$103,15,FALSE)</f>
        <v>#N/A</v>
      </c>
      <c r="J2657" s="94" t="e">
        <f>+VLOOKUP(D2657,POA!$A$3:$AU$103,14,FALSE)</f>
        <v>#N/A</v>
      </c>
      <c r="K2657" s="44"/>
      <c r="L2657" s="100"/>
      <c r="M2657" s="101"/>
      <c r="N2657" s="79"/>
      <c r="O2657" s="102"/>
    </row>
    <row r="2658" spans="1:15" s="20" customFormat="1" ht="15" customHeight="1">
      <c r="A2658" s="46"/>
      <c r="B2658" s="45"/>
      <c r="C2658" s="47"/>
      <c r="D2658" s="46"/>
      <c r="E2658" s="97" t="e">
        <f>+VLOOKUP(D2658,POA!$A$3:$AU$103,7,FALSE)</f>
        <v>#N/A</v>
      </c>
      <c r="F2658" s="97" t="e">
        <f>+VLOOKUP(D2658,POA!$A$3:$AU$103,9,FALSE)</f>
        <v>#N/A</v>
      </c>
      <c r="G2658" s="97" t="e">
        <f>+VLOOKUP(D2658,POA!$A$3:$AU$103,3,FALSE)</f>
        <v>#N/A</v>
      </c>
      <c r="H2658" s="94" t="e">
        <f>+VLOOKUP(D2658,POA!$A$3:$AU$103,12,FALSE)</f>
        <v>#N/A</v>
      </c>
      <c r="I2658" s="98" t="e">
        <f>+VLOOKUP(D2658,POA!$A$3:$AU$103,15,FALSE)</f>
        <v>#N/A</v>
      </c>
      <c r="J2658" s="94" t="e">
        <f>+VLOOKUP(D2658,POA!$A$3:$AU$103,14,FALSE)</f>
        <v>#N/A</v>
      </c>
      <c r="K2658" s="44"/>
      <c r="L2658" s="100"/>
      <c r="M2658" s="101"/>
      <c r="N2658" s="79"/>
      <c r="O2658" s="102"/>
    </row>
    <row r="2659" spans="1:15" s="20" customFormat="1" ht="15" customHeight="1">
      <c r="A2659" s="46"/>
      <c r="B2659" s="45"/>
      <c r="C2659" s="47"/>
      <c r="D2659" s="46"/>
      <c r="E2659" s="97" t="e">
        <f>+VLOOKUP(D2659,POA!$A$3:$AU$103,7,FALSE)</f>
        <v>#N/A</v>
      </c>
      <c r="F2659" s="97" t="e">
        <f>+VLOOKUP(D2659,POA!$A$3:$AU$103,9,FALSE)</f>
        <v>#N/A</v>
      </c>
      <c r="G2659" s="97" t="e">
        <f>+VLOOKUP(D2659,POA!$A$3:$AU$103,3,FALSE)</f>
        <v>#N/A</v>
      </c>
      <c r="H2659" s="94" t="e">
        <f>+VLOOKUP(D2659,POA!$A$3:$AU$103,12,FALSE)</f>
        <v>#N/A</v>
      </c>
      <c r="I2659" s="98" t="e">
        <f>+VLOOKUP(D2659,POA!$A$3:$AU$103,15,FALSE)</f>
        <v>#N/A</v>
      </c>
      <c r="J2659" s="94" t="e">
        <f>+VLOOKUP(D2659,POA!$A$3:$AU$103,14,FALSE)</f>
        <v>#N/A</v>
      </c>
      <c r="K2659" s="44"/>
      <c r="L2659" s="100"/>
      <c r="M2659" s="101"/>
      <c r="N2659" s="79"/>
      <c r="O2659" s="102"/>
    </row>
    <row r="2660" spans="1:15" s="20" customFormat="1" ht="15" customHeight="1">
      <c r="A2660" s="46"/>
      <c r="B2660" s="45"/>
      <c r="C2660" s="47"/>
      <c r="D2660" s="46"/>
      <c r="E2660" s="97" t="e">
        <f>+VLOOKUP(D2660,POA!$A$3:$AU$103,7,FALSE)</f>
        <v>#N/A</v>
      </c>
      <c r="F2660" s="97" t="e">
        <f>+VLOOKUP(D2660,POA!$A$3:$AU$103,9,FALSE)</f>
        <v>#N/A</v>
      </c>
      <c r="G2660" s="97" t="e">
        <f>+VLOOKUP(D2660,POA!$A$3:$AU$103,3,FALSE)</f>
        <v>#N/A</v>
      </c>
      <c r="H2660" s="94" t="e">
        <f>+VLOOKUP(D2660,POA!$A$3:$AU$103,12,FALSE)</f>
        <v>#N/A</v>
      </c>
      <c r="I2660" s="98" t="e">
        <f>+VLOOKUP(D2660,POA!$A$3:$AU$103,15,FALSE)</f>
        <v>#N/A</v>
      </c>
      <c r="J2660" s="94" t="e">
        <f>+VLOOKUP(D2660,POA!$A$3:$AU$103,14,FALSE)</f>
        <v>#N/A</v>
      </c>
      <c r="K2660" s="44"/>
      <c r="L2660" s="100"/>
      <c r="M2660" s="101"/>
      <c r="N2660" s="79"/>
      <c r="O2660" s="102"/>
    </row>
    <row r="2661" spans="1:15" s="20" customFormat="1" ht="15" customHeight="1">
      <c r="A2661" s="46"/>
      <c r="B2661" s="45"/>
      <c r="C2661" s="47"/>
      <c r="D2661" s="46"/>
      <c r="E2661" s="97" t="e">
        <f>+VLOOKUP(D2661,POA!$A$3:$AU$103,7,FALSE)</f>
        <v>#N/A</v>
      </c>
      <c r="F2661" s="97" t="e">
        <f>+VLOOKUP(D2661,POA!$A$3:$AU$103,9,FALSE)</f>
        <v>#N/A</v>
      </c>
      <c r="G2661" s="97" t="e">
        <f>+VLOOKUP(D2661,POA!$A$3:$AU$103,3,FALSE)</f>
        <v>#N/A</v>
      </c>
      <c r="H2661" s="94" t="e">
        <f>+VLOOKUP(D2661,POA!$A$3:$AU$103,12,FALSE)</f>
        <v>#N/A</v>
      </c>
      <c r="I2661" s="98" t="e">
        <f>+VLOOKUP(D2661,POA!$A$3:$AU$103,15,FALSE)</f>
        <v>#N/A</v>
      </c>
      <c r="J2661" s="94" t="e">
        <f>+VLOOKUP(D2661,POA!$A$3:$AU$103,14,FALSE)</f>
        <v>#N/A</v>
      </c>
      <c r="K2661" s="44"/>
      <c r="L2661" s="100"/>
      <c r="M2661" s="101"/>
      <c r="N2661" s="79"/>
      <c r="O2661" s="102"/>
    </row>
    <row r="2662" spans="1:15" s="20" customFormat="1" ht="15" customHeight="1">
      <c r="A2662" s="46"/>
      <c r="B2662" s="45"/>
      <c r="C2662" s="47"/>
      <c r="D2662" s="46"/>
      <c r="E2662" s="97" t="e">
        <f>+VLOOKUP(D2662,POA!$A$3:$AU$103,7,FALSE)</f>
        <v>#N/A</v>
      </c>
      <c r="F2662" s="97" t="e">
        <f>+VLOOKUP(D2662,POA!$A$3:$AU$103,9,FALSE)</f>
        <v>#N/A</v>
      </c>
      <c r="G2662" s="97" t="e">
        <f>+VLOOKUP(D2662,POA!$A$3:$AU$103,3,FALSE)</f>
        <v>#N/A</v>
      </c>
      <c r="H2662" s="94" t="e">
        <f>+VLOOKUP(D2662,POA!$A$3:$AU$103,12,FALSE)</f>
        <v>#N/A</v>
      </c>
      <c r="I2662" s="98" t="e">
        <f>+VLOOKUP(D2662,POA!$A$3:$AU$103,15,FALSE)</f>
        <v>#N/A</v>
      </c>
      <c r="J2662" s="94" t="e">
        <f>+VLOOKUP(D2662,POA!$A$3:$AU$103,14,FALSE)</f>
        <v>#N/A</v>
      </c>
      <c r="K2662" s="44"/>
      <c r="L2662" s="100"/>
      <c r="M2662" s="101"/>
      <c r="N2662" s="79"/>
      <c r="O2662" s="102"/>
    </row>
    <row r="2663" spans="1:15" s="20" customFormat="1" ht="15" customHeight="1">
      <c r="A2663" s="46"/>
      <c r="B2663" s="45"/>
      <c r="C2663" s="47"/>
      <c r="D2663" s="46"/>
      <c r="E2663" s="97" t="e">
        <f>+VLOOKUP(D2663,POA!$A$3:$AU$103,7,FALSE)</f>
        <v>#N/A</v>
      </c>
      <c r="F2663" s="97" t="e">
        <f>+VLOOKUP(D2663,POA!$A$3:$AU$103,9,FALSE)</f>
        <v>#N/A</v>
      </c>
      <c r="G2663" s="97" t="e">
        <f>+VLOOKUP(D2663,POA!$A$3:$AU$103,3,FALSE)</f>
        <v>#N/A</v>
      </c>
      <c r="H2663" s="94" t="e">
        <f>+VLOOKUP(D2663,POA!$A$3:$AU$103,12,FALSE)</f>
        <v>#N/A</v>
      </c>
      <c r="I2663" s="98" t="e">
        <f>+VLOOKUP(D2663,POA!$A$3:$AU$103,15,FALSE)</f>
        <v>#N/A</v>
      </c>
      <c r="J2663" s="94" t="e">
        <f>+VLOOKUP(D2663,POA!$A$3:$AU$103,14,FALSE)</f>
        <v>#N/A</v>
      </c>
      <c r="K2663" s="44"/>
      <c r="L2663" s="100"/>
      <c r="M2663" s="101"/>
      <c r="N2663" s="79"/>
      <c r="O2663" s="102"/>
    </row>
    <row r="2664" spans="1:15" s="20" customFormat="1" ht="15" customHeight="1">
      <c r="A2664" s="46"/>
      <c r="B2664" s="45"/>
      <c r="C2664" s="47"/>
      <c r="D2664" s="46"/>
      <c r="E2664" s="97" t="e">
        <f>+VLOOKUP(D2664,POA!$A$3:$AU$103,7,FALSE)</f>
        <v>#N/A</v>
      </c>
      <c r="F2664" s="97" t="e">
        <f>+VLOOKUP(D2664,POA!$A$3:$AU$103,9,FALSE)</f>
        <v>#N/A</v>
      </c>
      <c r="G2664" s="97" t="e">
        <f>+VLOOKUP(D2664,POA!$A$3:$AU$103,3,FALSE)</f>
        <v>#N/A</v>
      </c>
      <c r="H2664" s="94" t="e">
        <f>+VLOOKUP(D2664,POA!$A$3:$AU$103,12,FALSE)</f>
        <v>#N/A</v>
      </c>
      <c r="I2664" s="98" t="e">
        <f>+VLOOKUP(D2664,POA!$A$3:$AU$103,15,FALSE)</f>
        <v>#N/A</v>
      </c>
      <c r="J2664" s="94" t="e">
        <f>+VLOOKUP(D2664,POA!$A$3:$AU$103,14,FALSE)</f>
        <v>#N/A</v>
      </c>
      <c r="K2664" s="44"/>
      <c r="L2664" s="100"/>
      <c r="M2664" s="101"/>
      <c r="N2664" s="79"/>
      <c r="O2664" s="102"/>
    </row>
    <row r="2665" spans="1:15" s="20" customFormat="1" ht="15" customHeight="1">
      <c r="A2665" s="46"/>
      <c r="B2665" s="45"/>
      <c r="C2665" s="47"/>
      <c r="D2665" s="46"/>
      <c r="E2665" s="97" t="e">
        <f>+VLOOKUP(D2665,POA!$A$3:$AU$103,7,FALSE)</f>
        <v>#N/A</v>
      </c>
      <c r="F2665" s="97" t="e">
        <f>+VLOOKUP(D2665,POA!$A$3:$AU$103,9,FALSE)</f>
        <v>#N/A</v>
      </c>
      <c r="G2665" s="97" t="e">
        <f>+VLOOKUP(D2665,POA!$A$3:$AU$103,3,FALSE)</f>
        <v>#N/A</v>
      </c>
      <c r="H2665" s="94" t="e">
        <f>+VLOOKUP(D2665,POA!$A$3:$AU$103,12,FALSE)</f>
        <v>#N/A</v>
      </c>
      <c r="I2665" s="98" t="e">
        <f>+VLOOKUP(D2665,POA!$A$3:$AU$103,15,FALSE)</f>
        <v>#N/A</v>
      </c>
      <c r="J2665" s="94" t="e">
        <f>+VLOOKUP(D2665,POA!$A$3:$AU$103,14,FALSE)</f>
        <v>#N/A</v>
      </c>
      <c r="K2665" s="44"/>
      <c r="L2665" s="100"/>
      <c r="M2665" s="101"/>
      <c r="N2665" s="79"/>
      <c r="O2665" s="102"/>
    </row>
    <row r="2666" spans="1:15" s="20" customFormat="1" ht="15" customHeight="1">
      <c r="A2666" s="46"/>
      <c r="B2666" s="45"/>
      <c r="C2666" s="47"/>
      <c r="D2666" s="46"/>
      <c r="E2666" s="97" t="e">
        <f>+VLOOKUP(D2666,POA!$A$3:$AU$103,7,FALSE)</f>
        <v>#N/A</v>
      </c>
      <c r="F2666" s="97" t="e">
        <f>+VLOOKUP(D2666,POA!$A$3:$AU$103,9,FALSE)</f>
        <v>#N/A</v>
      </c>
      <c r="G2666" s="97" t="e">
        <f>+VLOOKUP(D2666,POA!$A$3:$AU$103,3,FALSE)</f>
        <v>#N/A</v>
      </c>
      <c r="H2666" s="94" t="e">
        <f>+VLOOKUP(D2666,POA!$A$3:$AU$103,12,FALSE)</f>
        <v>#N/A</v>
      </c>
      <c r="I2666" s="98" t="e">
        <f>+VLOOKUP(D2666,POA!$A$3:$AU$103,15,FALSE)</f>
        <v>#N/A</v>
      </c>
      <c r="J2666" s="94" t="e">
        <f>+VLOOKUP(D2666,POA!$A$3:$AU$103,14,FALSE)</f>
        <v>#N/A</v>
      </c>
      <c r="K2666" s="44"/>
      <c r="L2666" s="100"/>
      <c r="M2666" s="101"/>
      <c r="N2666" s="79"/>
      <c r="O2666" s="102"/>
    </row>
    <row r="2667" spans="1:15" s="20" customFormat="1" ht="15" customHeight="1">
      <c r="A2667" s="46"/>
      <c r="B2667" s="45"/>
      <c r="C2667" s="47"/>
      <c r="D2667" s="46"/>
      <c r="E2667" s="97" t="e">
        <f>+VLOOKUP(D2667,POA!$A$3:$AU$103,7,FALSE)</f>
        <v>#N/A</v>
      </c>
      <c r="F2667" s="97" t="e">
        <f>+VLOOKUP(D2667,POA!$A$3:$AU$103,9,FALSE)</f>
        <v>#N/A</v>
      </c>
      <c r="G2667" s="97" t="e">
        <f>+VLOOKUP(D2667,POA!$A$3:$AU$103,3,FALSE)</f>
        <v>#N/A</v>
      </c>
      <c r="H2667" s="94" t="e">
        <f>+VLOOKUP(D2667,POA!$A$3:$AU$103,12,FALSE)</f>
        <v>#N/A</v>
      </c>
      <c r="I2667" s="98" t="e">
        <f>+VLOOKUP(D2667,POA!$A$3:$AU$103,15,FALSE)</f>
        <v>#N/A</v>
      </c>
      <c r="J2667" s="94" t="e">
        <f>+VLOOKUP(D2667,POA!$A$3:$AU$103,14,FALSE)</f>
        <v>#N/A</v>
      </c>
      <c r="K2667" s="44"/>
      <c r="L2667" s="100"/>
      <c r="M2667" s="101"/>
      <c r="N2667" s="79"/>
      <c r="O2667" s="102"/>
    </row>
    <row r="2668" spans="1:15" s="20" customFormat="1" ht="15" customHeight="1">
      <c r="A2668" s="46"/>
      <c r="B2668" s="45"/>
      <c r="C2668" s="47"/>
      <c r="D2668" s="46"/>
      <c r="E2668" s="97" t="e">
        <f>+VLOOKUP(D2668,POA!$A$3:$AU$103,7,FALSE)</f>
        <v>#N/A</v>
      </c>
      <c r="F2668" s="97" t="e">
        <f>+VLOOKUP(D2668,POA!$A$3:$AU$103,9,FALSE)</f>
        <v>#N/A</v>
      </c>
      <c r="G2668" s="97" t="e">
        <f>+VLOOKUP(D2668,POA!$A$3:$AU$103,3,FALSE)</f>
        <v>#N/A</v>
      </c>
      <c r="H2668" s="94" t="e">
        <f>+VLOOKUP(D2668,POA!$A$3:$AU$103,12,FALSE)</f>
        <v>#N/A</v>
      </c>
      <c r="I2668" s="98" t="e">
        <f>+VLOOKUP(D2668,POA!$A$3:$AU$103,15,FALSE)</f>
        <v>#N/A</v>
      </c>
      <c r="J2668" s="94" t="e">
        <f>+VLOOKUP(D2668,POA!$A$3:$AU$103,14,FALSE)</f>
        <v>#N/A</v>
      </c>
      <c r="K2668" s="44"/>
      <c r="L2668" s="100"/>
      <c r="M2668" s="101"/>
      <c r="N2668" s="79"/>
      <c r="O2668" s="102"/>
    </row>
    <row r="2669" spans="1:15" s="20" customFormat="1" ht="15" customHeight="1">
      <c r="A2669" s="46"/>
      <c r="B2669" s="45"/>
      <c r="C2669" s="47"/>
      <c r="D2669" s="46"/>
      <c r="E2669" s="97" t="e">
        <f>+VLOOKUP(D2669,POA!$A$3:$AU$103,7,FALSE)</f>
        <v>#N/A</v>
      </c>
      <c r="F2669" s="97" t="e">
        <f>+VLOOKUP(D2669,POA!$A$3:$AU$103,9,FALSE)</f>
        <v>#N/A</v>
      </c>
      <c r="G2669" s="97" t="e">
        <f>+VLOOKUP(D2669,POA!$A$3:$AU$103,3,FALSE)</f>
        <v>#N/A</v>
      </c>
      <c r="H2669" s="94" t="e">
        <f>+VLOOKUP(D2669,POA!$A$3:$AU$103,12,FALSE)</f>
        <v>#N/A</v>
      </c>
      <c r="I2669" s="98" t="e">
        <f>+VLOOKUP(D2669,POA!$A$3:$AU$103,15,FALSE)</f>
        <v>#N/A</v>
      </c>
      <c r="J2669" s="94" t="e">
        <f>+VLOOKUP(D2669,POA!$A$3:$AU$103,14,FALSE)</f>
        <v>#N/A</v>
      </c>
      <c r="K2669" s="44"/>
      <c r="L2669" s="100"/>
      <c r="M2669" s="101"/>
      <c r="N2669" s="79"/>
      <c r="O2669" s="102"/>
    </row>
    <row r="2670" spans="1:15" s="20" customFormat="1" ht="15" customHeight="1">
      <c r="A2670" s="46"/>
      <c r="B2670" s="45"/>
      <c r="C2670" s="47"/>
      <c r="D2670" s="46"/>
      <c r="E2670" s="97" t="e">
        <f>+VLOOKUP(D2670,POA!$A$3:$AU$103,7,FALSE)</f>
        <v>#N/A</v>
      </c>
      <c r="F2670" s="97" t="e">
        <f>+VLOOKUP(D2670,POA!$A$3:$AU$103,9,FALSE)</f>
        <v>#N/A</v>
      </c>
      <c r="G2670" s="97" t="e">
        <f>+VLOOKUP(D2670,POA!$A$3:$AU$103,3,FALSE)</f>
        <v>#N/A</v>
      </c>
      <c r="H2670" s="94" t="e">
        <f>+VLOOKUP(D2670,POA!$A$3:$AU$103,12,FALSE)</f>
        <v>#N/A</v>
      </c>
      <c r="I2670" s="98" t="e">
        <f>+VLOOKUP(D2670,POA!$A$3:$AU$103,15,FALSE)</f>
        <v>#N/A</v>
      </c>
      <c r="J2670" s="94" t="e">
        <f>+VLOOKUP(D2670,POA!$A$3:$AU$103,14,FALSE)</f>
        <v>#N/A</v>
      </c>
      <c r="K2670" s="44"/>
      <c r="L2670" s="100"/>
      <c r="M2670" s="101"/>
      <c r="N2670" s="79"/>
      <c r="O2670" s="102"/>
    </row>
    <row r="2671" spans="1:15" s="20" customFormat="1" ht="15" customHeight="1">
      <c r="A2671" s="46"/>
      <c r="B2671" s="45"/>
      <c r="C2671" s="47"/>
      <c r="D2671" s="46"/>
      <c r="E2671" s="97" t="e">
        <f>+VLOOKUP(D2671,POA!$A$3:$AU$103,7,FALSE)</f>
        <v>#N/A</v>
      </c>
      <c r="F2671" s="97" t="e">
        <f>+VLOOKUP(D2671,POA!$A$3:$AU$103,9,FALSE)</f>
        <v>#N/A</v>
      </c>
      <c r="G2671" s="97" t="e">
        <f>+VLOOKUP(D2671,POA!$A$3:$AU$103,3,FALSE)</f>
        <v>#N/A</v>
      </c>
      <c r="H2671" s="94" t="e">
        <f>+VLOOKUP(D2671,POA!$A$3:$AU$103,12,FALSE)</f>
        <v>#N/A</v>
      </c>
      <c r="I2671" s="98" t="e">
        <f>+VLOOKUP(D2671,POA!$A$3:$AU$103,15,FALSE)</f>
        <v>#N/A</v>
      </c>
      <c r="J2671" s="94" t="e">
        <f>+VLOOKUP(D2671,POA!$A$3:$AU$103,14,FALSE)</f>
        <v>#N/A</v>
      </c>
      <c r="K2671" s="44"/>
      <c r="L2671" s="100"/>
      <c r="M2671" s="101"/>
      <c r="N2671" s="79"/>
      <c r="O2671" s="102"/>
    </row>
    <row r="2672" spans="1:15" s="20" customFormat="1" ht="15" customHeight="1">
      <c r="A2672" s="46"/>
      <c r="B2672" s="45"/>
      <c r="C2672" s="47"/>
      <c r="D2672" s="46"/>
      <c r="E2672" s="97" t="e">
        <f>+VLOOKUP(D2672,POA!$A$3:$AU$103,7,FALSE)</f>
        <v>#N/A</v>
      </c>
      <c r="F2672" s="97" t="e">
        <f>+VLOOKUP(D2672,POA!$A$3:$AU$103,9,FALSE)</f>
        <v>#N/A</v>
      </c>
      <c r="G2672" s="97" t="e">
        <f>+VLOOKUP(D2672,POA!$A$3:$AU$103,3,FALSE)</f>
        <v>#N/A</v>
      </c>
      <c r="H2672" s="94" t="e">
        <f>+VLOOKUP(D2672,POA!$A$3:$AU$103,12,FALSE)</f>
        <v>#N/A</v>
      </c>
      <c r="I2672" s="98" t="e">
        <f>+VLOOKUP(D2672,POA!$A$3:$AU$103,15,FALSE)</f>
        <v>#N/A</v>
      </c>
      <c r="J2672" s="94" t="e">
        <f>+VLOOKUP(D2672,POA!$A$3:$AU$103,14,FALSE)</f>
        <v>#N/A</v>
      </c>
      <c r="K2672" s="44"/>
      <c r="L2672" s="100"/>
      <c r="M2672" s="101"/>
      <c r="N2672" s="79"/>
      <c r="O2672" s="102"/>
    </row>
    <row r="2673" spans="1:15" s="20" customFormat="1" ht="15" customHeight="1">
      <c r="A2673" s="46"/>
      <c r="B2673" s="45"/>
      <c r="C2673" s="47"/>
      <c r="D2673" s="46"/>
      <c r="E2673" s="97" t="e">
        <f>+VLOOKUP(D2673,POA!$A$3:$AU$103,7,FALSE)</f>
        <v>#N/A</v>
      </c>
      <c r="F2673" s="97" t="e">
        <f>+VLOOKUP(D2673,POA!$A$3:$AU$103,9,FALSE)</f>
        <v>#N/A</v>
      </c>
      <c r="G2673" s="97" t="e">
        <f>+VLOOKUP(D2673,POA!$A$3:$AU$103,3,FALSE)</f>
        <v>#N/A</v>
      </c>
      <c r="H2673" s="94" t="e">
        <f>+VLOOKUP(D2673,POA!$A$3:$AU$103,12,FALSE)</f>
        <v>#N/A</v>
      </c>
      <c r="I2673" s="98" t="e">
        <f>+VLOOKUP(D2673,POA!$A$3:$AU$103,15,FALSE)</f>
        <v>#N/A</v>
      </c>
      <c r="J2673" s="94" t="e">
        <f>+VLOOKUP(D2673,POA!$A$3:$AU$103,14,FALSE)</f>
        <v>#N/A</v>
      </c>
      <c r="K2673" s="44"/>
      <c r="L2673" s="100"/>
      <c r="M2673" s="101"/>
      <c r="N2673" s="79"/>
      <c r="O2673" s="102"/>
    </row>
    <row r="2674" spans="1:15" s="20" customFormat="1" ht="15" customHeight="1">
      <c r="A2674" s="46"/>
      <c r="B2674" s="45"/>
      <c r="C2674" s="47"/>
      <c r="D2674" s="46"/>
      <c r="E2674" s="97" t="e">
        <f>+VLOOKUP(D2674,POA!$A$3:$AU$103,7,FALSE)</f>
        <v>#N/A</v>
      </c>
      <c r="F2674" s="97" t="e">
        <f>+VLOOKUP(D2674,POA!$A$3:$AU$103,9,FALSE)</f>
        <v>#N/A</v>
      </c>
      <c r="G2674" s="97" t="e">
        <f>+VLOOKUP(D2674,POA!$A$3:$AU$103,3,FALSE)</f>
        <v>#N/A</v>
      </c>
      <c r="H2674" s="94" t="e">
        <f>+VLOOKUP(D2674,POA!$A$3:$AU$103,12,FALSE)</f>
        <v>#N/A</v>
      </c>
      <c r="I2674" s="98" t="e">
        <f>+VLOOKUP(D2674,POA!$A$3:$AU$103,15,FALSE)</f>
        <v>#N/A</v>
      </c>
      <c r="J2674" s="94" t="e">
        <f>+VLOOKUP(D2674,POA!$A$3:$AU$103,14,FALSE)</f>
        <v>#N/A</v>
      </c>
      <c r="K2674" s="44"/>
      <c r="L2674" s="100"/>
      <c r="M2674" s="101"/>
      <c r="N2674" s="79"/>
      <c r="O2674" s="102"/>
    </row>
    <row r="2675" spans="1:15" s="20" customFormat="1" ht="15" customHeight="1">
      <c r="A2675" s="46"/>
      <c r="B2675" s="45"/>
      <c r="C2675" s="47"/>
      <c r="D2675" s="46"/>
      <c r="E2675" s="97" t="e">
        <f>+VLOOKUP(D2675,POA!$A$3:$AU$103,7,FALSE)</f>
        <v>#N/A</v>
      </c>
      <c r="F2675" s="97" t="e">
        <f>+VLOOKUP(D2675,POA!$A$3:$AU$103,9,FALSE)</f>
        <v>#N/A</v>
      </c>
      <c r="G2675" s="97" t="e">
        <f>+VLOOKUP(D2675,POA!$A$3:$AU$103,3,FALSE)</f>
        <v>#N/A</v>
      </c>
      <c r="H2675" s="94" t="e">
        <f>+VLOOKUP(D2675,POA!$A$3:$AU$103,12,FALSE)</f>
        <v>#N/A</v>
      </c>
      <c r="I2675" s="98" t="e">
        <f>+VLOOKUP(D2675,POA!$A$3:$AU$103,15,FALSE)</f>
        <v>#N/A</v>
      </c>
      <c r="J2675" s="94" t="e">
        <f>+VLOOKUP(D2675,POA!$A$3:$AU$103,14,FALSE)</f>
        <v>#N/A</v>
      </c>
      <c r="K2675" s="44"/>
      <c r="L2675" s="100"/>
      <c r="M2675" s="101"/>
      <c r="N2675" s="79"/>
      <c r="O2675" s="102"/>
    </row>
    <row r="2676" spans="1:15" s="20" customFormat="1" ht="15" customHeight="1">
      <c r="A2676" s="46"/>
      <c r="B2676" s="45"/>
      <c r="C2676" s="47"/>
      <c r="D2676" s="46"/>
      <c r="E2676" s="97" t="e">
        <f>+VLOOKUP(D2676,POA!$A$3:$AU$103,7,FALSE)</f>
        <v>#N/A</v>
      </c>
      <c r="F2676" s="97" t="e">
        <f>+VLOOKUP(D2676,POA!$A$3:$AU$103,9,FALSE)</f>
        <v>#N/A</v>
      </c>
      <c r="G2676" s="97" t="e">
        <f>+VLOOKUP(D2676,POA!$A$3:$AU$103,3,FALSE)</f>
        <v>#N/A</v>
      </c>
      <c r="H2676" s="94" t="e">
        <f>+VLOOKUP(D2676,POA!$A$3:$AU$103,12,FALSE)</f>
        <v>#N/A</v>
      </c>
      <c r="I2676" s="98" t="e">
        <f>+VLOOKUP(D2676,POA!$A$3:$AU$103,15,FALSE)</f>
        <v>#N/A</v>
      </c>
      <c r="J2676" s="94" t="e">
        <f>+VLOOKUP(D2676,POA!$A$3:$AU$103,14,FALSE)</f>
        <v>#N/A</v>
      </c>
      <c r="K2676" s="44"/>
      <c r="L2676" s="100"/>
      <c r="M2676" s="101"/>
      <c r="N2676" s="79"/>
      <c r="O2676" s="102"/>
    </row>
    <row r="2677" spans="1:15" s="20" customFormat="1" ht="15" customHeight="1">
      <c r="A2677" s="46"/>
      <c r="B2677" s="45"/>
      <c r="C2677" s="47"/>
      <c r="D2677" s="46"/>
      <c r="E2677" s="97" t="e">
        <f>+VLOOKUP(D2677,POA!$A$3:$AU$103,7,FALSE)</f>
        <v>#N/A</v>
      </c>
      <c r="F2677" s="97" t="e">
        <f>+VLOOKUP(D2677,POA!$A$3:$AU$103,9,FALSE)</f>
        <v>#N/A</v>
      </c>
      <c r="G2677" s="97" t="e">
        <f>+VLOOKUP(D2677,POA!$A$3:$AU$103,3,FALSE)</f>
        <v>#N/A</v>
      </c>
      <c r="H2677" s="94" t="e">
        <f>+VLOOKUP(D2677,POA!$A$3:$AU$103,12,FALSE)</f>
        <v>#N/A</v>
      </c>
      <c r="I2677" s="98" t="e">
        <f>+VLOOKUP(D2677,POA!$A$3:$AU$103,15,FALSE)</f>
        <v>#N/A</v>
      </c>
      <c r="J2677" s="94" t="e">
        <f>+VLOOKUP(D2677,POA!$A$3:$AU$103,14,FALSE)</f>
        <v>#N/A</v>
      </c>
      <c r="K2677" s="44"/>
      <c r="L2677" s="100"/>
      <c r="M2677" s="101"/>
      <c r="N2677" s="79"/>
      <c r="O2677" s="102"/>
    </row>
    <row r="2678" spans="1:15" s="20" customFormat="1" ht="15" customHeight="1">
      <c r="A2678" s="46"/>
      <c r="B2678" s="45"/>
      <c r="C2678" s="47"/>
      <c r="D2678" s="46"/>
      <c r="E2678" s="97" t="e">
        <f>+VLOOKUP(D2678,POA!$A$3:$AU$103,7,FALSE)</f>
        <v>#N/A</v>
      </c>
      <c r="F2678" s="97" t="e">
        <f>+VLOOKUP(D2678,POA!$A$3:$AU$103,9,FALSE)</f>
        <v>#N/A</v>
      </c>
      <c r="G2678" s="97" t="e">
        <f>+VLOOKUP(D2678,POA!$A$3:$AU$103,3,FALSE)</f>
        <v>#N/A</v>
      </c>
      <c r="H2678" s="94" t="e">
        <f>+VLOOKUP(D2678,POA!$A$3:$AU$103,12,FALSE)</f>
        <v>#N/A</v>
      </c>
      <c r="I2678" s="98" t="e">
        <f>+VLOOKUP(D2678,POA!$A$3:$AU$103,15,FALSE)</f>
        <v>#N/A</v>
      </c>
      <c r="J2678" s="94" t="e">
        <f>+VLOOKUP(D2678,POA!$A$3:$AU$103,14,FALSE)</f>
        <v>#N/A</v>
      </c>
      <c r="K2678" s="44"/>
      <c r="L2678" s="100"/>
      <c r="M2678" s="101"/>
      <c r="N2678" s="79"/>
      <c r="O2678" s="102"/>
    </row>
    <row r="2679" spans="1:15" s="20" customFormat="1" ht="15" customHeight="1">
      <c r="A2679" s="46"/>
      <c r="B2679" s="45"/>
      <c r="C2679" s="47"/>
      <c r="D2679" s="46"/>
      <c r="E2679" s="97" t="e">
        <f>+VLOOKUP(D2679,POA!$A$3:$AU$103,7,FALSE)</f>
        <v>#N/A</v>
      </c>
      <c r="F2679" s="97" t="e">
        <f>+VLOOKUP(D2679,POA!$A$3:$AU$103,9,FALSE)</f>
        <v>#N/A</v>
      </c>
      <c r="G2679" s="97" t="e">
        <f>+VLOOKUP(D2679,POA!$A$3:$AU$103,3,FALSE)</f>
        <v>#N/A</v>
      </c>
      <c r="H2679" s="94" t="e">
        <f>+VLOOKUP(D2679,POA!$A$3:$AU$103,12,FALSE)</f>
        <v>#N/A</v>
      </c>
      <c r="I2679" s="98" t="e">
        <f>+VLOOKUP(D2679,POA!$A$3:$AU$103,15,FALSE)</f>
        <v>#N/A</v>
      </c>
      <c r="J2679" s="94" t="e">
        <f>+VLOOKUP(D2679,POA!$A$3:$AU$103,14,FALSE)</f>
        <v>#N/A</v>
      </c>
      <c r="K2679" s="44"/>
      <c r="L2679" s="100"/>
      <c r="M2679" s="101"/>
      <c r="N2679" s="79"/>
      <c r="O2679" s="102"/>
    </row>
    <row r="2680" spans="1:15" s="20" customFormat="1" ht="15" customHeight="1">
      <c r="A2680" s="46"/>
      <c r="B2680" s="45"/>
      <c r="C2680" s="47"/>
      <c r="D2680" s="46"/>
      <c r="E2680" s="97" t="e">
        <f>+VLOOKUP(D2680,POA!$A$3:$AU$103,7,FALSE)</f>
        <v>#N/A</v>
      </c>
      <c r="F2680" s="97" t="e">
        <f>+VLOOKUP(D2680,POA!$A$3:$AU$103,9,FALSE)</f>
        <v>#N/A</v>
      </c>
      <c r="G2680" s="97" t="e">
        <f>+VLOOKUP(D2680,POA!$A$3:$AU$103,3,FALSE)</f>
        <v>#N/A</v>
      </c>
      <c r="H2680" s="94" t="e">
        <f>+VLOOKUP(D2680,POA!$A$3:$AU$103,12,FALSE)</f>
        <v>#N/A</v>
      </c>
      <c r="I2680" s="98" t="e">
        <f>+VLOOKUP(D2680,POA!$A$3:$AU$103,15,FALSE)</f>
        <v>#N/A</v>
      </c>
      <c r="J2680" s="94" t="e">
        <f>+VLOOKUP(D2680,POA!$A$3:$AU$103,14,FALSE)</f>
        <v>#N/A</v>
      </c>
      <c r="K2680" s="44"/>
      <c r="L2680" s="100"/>
      <c r="M2680" s="101"/>
      <c r="N2680" s="79"/>
      <c r="O2680" s="102"/>
    </row>
    <row r="2681" spans="1:15" s="20" customFormat="1" ht="15" customHeight="1">
      <c r="A2681" s="46"/>
      <c r="B2681" s="45"/>
      <c r="C2681" s="47"/>
      <c r="D2681" s="46"/>
      <c r="E2681" s="97" t="e">
        <f>+VLOOKUP(D2681,POA!$A$3:$AU$103,7,FALSE)</f>
        <v>#N/A</v>
      </c>
      <c r="F2681" s="97" t="e">
        <f>+VLOOKUP(D2681,POA!$A$3:$AU$103,9,FALSE)</f>
        <v>#N/A</v>
      </c>
      <c r="G2681" s="97" t="e">
        <f>+VLOOKUP(D2681,POA!$A$3:$AU$103,3,FALSE)</f>
        <v>#N/A</v>
      </c>
      <c r="H2681" s="94" t="e">
        <f>+VLOOKUP(D2681,POA!$A$3:$AU$103,12,FALSE)</f>
        <v>#N/A</v>
      </c>
      <c r="I2681" s="98" t="e">
        <f>+VLOOKUP(D2681,POA!$A$3:$AU$103,15,FALSE)</f>
        <v>#N/A</v>
      </c>
      <c r="J2681" s="94" t="e">
        <f>+VLOOKUP(D2681,POA!$A$3:$AU$103,14,FALSE)</f>
        <v>#N/A</v>
      </c>
      <c r="K2681" s="44"/>
      <c r="L2681" s="100"/>
      <c r="M2681" s="101"/>
      <c r="N2681" s="79"/>
      <c r="O2681" s="102"/>
    </row>
    <row r="2682" spans="1:15" s="20" customFormat="1" ht="15" customHeight="1">
      <c r="A2682" s="46"/>
      <c r="B2682" s="45"/>
      <c r="C2682" s="47"/>
      <c r="D2682" s="46"/>
      <c r="E2682" s="97" t="e">
        <f>+VLOOKUP(D2682,POA!$A$3:$AU$103,7,FALSE)</f>
        <v>#N/A</v>
      </c>
      <c r="F2682" s="97" t="e">
        <f>+VLOOKUP(D2682,POA!$A$3:$AU$103,9,FALSE)</f>
        <v>#N/A</v>
      </c>
      <c r="G2682" s="97" t="e">
        <f>+VLOOKUP(D2682,POA!$A$3:$AU$103,3,FALSE)</f>
        <v>#N/A</v>
      </c>
      <c r="H2682" s="94" t="e">
        <f>+VLOOKUP(D2682,POA!$A$3:$AU$103,12,FALSE)</f>
        <v>#N/A</v>
      </c>
      <c r="I2682" s="98" t="e">
        <f>+VLOOKUP(D2682,POA!$A$3:$AU$103,15,FALSE)</f>
        <v>#N/A</v>
      </c>
      <c r="J2682" s="94" t="e">
        <f>+VLOOKUP(D2682,POA!$A$3:$AU$103,14,FALSE)</f>
        <v>#N/A</v>
      </c>
      <c r="K2682" s="44"/>
      <c r="L2682" s="100"/>
      <c r="M2682" s="101"/>
      <c r="N2682" s="79"/>
      <c r="O2682" s="102"/>
    </row>
    <row r="2683" spans="1:15" s="20" customFormat="1" ht="15" customHeight="1">
      <c r="A2683" s="46"/>
      <c r="B2683" s="45"/>
      <c r="C2683" s="47"/>
      <c r="D2683" s="46"/>
      <c r="E2683" s="97" t="e">
        <f>+VLOOKUP(D2683,POA!$A$3:$AU$103,7,FALSE)</f>
        <v>#N/A</v>
      </c>
      <c r="F2683" s="97" t="e">
        <f>+VLOOKUP(D2683,POA!$A$3:$AU$103,9,FALSE)</f>
        <v>#N/A</v>
      </c>
      <c r="G2683" s="97" t="e">
        <f>+VLOOKUP(D2683,POA!$A$3:$AU$103,3,FALSE)</f>
        <v>#N/A</v>
      </c>
      <c r="H2683" s="94" t="e">
        <f>+VLOOKUP(D2683,POA!$A$3:$AU$103,12,FALSE)</f>
        <v>#N/A</v>
      </c>
      <c r="I2683" s="98" t="e">
        <f>+VLOOKUP(D2683,POA!$A$3:$AU$103,15,FALSE)</f>
        <v>#N/A</v>
      </c>
      <c r="J2683" s="94" t="e">
        <f>+VLOOKUP(D2683,POA!$A$3:$AU$103,14,FALSE)</f>
        <v>#N/A</v>
      </c>
      <c r="K2683" s="44"/>
      <c r="L2683" s="100"/>
      <c r="M2683" s="101"/>
      <c r="N2683" s="79"/>
      <c r="O2683" s="102"/>
    </row>
    <row r="2684" spans="1:15" s="20" customFormat="1" ht="15" customHeight="1">
      <c r="A2684" s="46"/>
      <c r="B2684" s="45"/>
      <c r="C2684" s="47"/>
      <c r="D2684" s="46"/>
      <c r="E2684" s="97" t="e">
        <f>+VLOOKUP(D2684,POA!$A$3:$AU$103,7,FALSE)</f>
        <v>#N/A</v>
      </c>
      <c r="F2684" s="97" t="e">
        <f>+VLOOKUP(D2684,POA!$A$3:$AU$103,9,FALSE)</f>
        <v>#N/A</v>
      </c>
      <c r="G2684" s="97" t="e">
        <f>+VLOOKUP(D2684,POA!$A$3:$AU$103,3,FALSE)</f>
        <v>#N/A</v>
      </c>
      <c r="H2684" s="94" t="e">
        <f>+VLOOKUP(D2684,POA!$A$3:$AU$103,12,FALSE)</f>
        <v>#N/A</v>
      </c>
      <c r="I2684" s="98" t="e">
        <f>+VLOOKUP(D2684,POA!$A$3:$AU$103,15,FALSE)</f>
        <v>#N/A</v>
      </c>
      <c r="J2684" s="94" t="e">
        <f>+VLOOKUP(D2684,POA!$A$3:$AU$103,14,FALSE)</f>
        <v>#N/A</v>
      </c>
      <c r="K2684" s="44"/>
      <c r="L2684" s="100"/>
      <c r="M2684" s="101"/>
      <c r="N2684" s="79"/>
      <c r="O2684" s="102"/>
    </row>
    <row r="2685" spans="1:15" s="20" customFormat="1" ht="15" customHeight="1">
      <c r="A2685" s="46"/>
      <c r="B2685" s="45"/>
      <c r="C2685" s="47"/>
      <c r="D2685" s="46"/>
      <c r="E2685" s="97" t="e">
        <f>+VLOOKUP(D2685,POA!$A$3:$AU$103,7,FALSE)</f>
        <v>#N/A</v>
      </c>
      <c r="F2685" s="97" t="e">
        <f>+VLOOKUP(D2685,POA!$A$3:$AU$103,9,FALSE)</f>
        <v>#N/A</v>
      </c>
      <c r="G2685" s="97" t="e">
        <f>+VLOOKUP(D2685,POA!$A$3:$AU$103,3,FALSE)</f>
        <v>#N/A</v>
      </c>
      <c r="H2685" s="94" t="e">
        <f>+VLOOKUP(D2685,POA!$A$3:$AU$103,12,FALSE)</f>
        <v>#N/A</v>
      </c>
      <c r="I2685" s="98" t="e">
        <f>+VLOOKUP(D2685,POA!$A$3:$AU$103,15,FALSE)</f>
        <v>#N/A</v>
      </c>
      <c r="J2685" s="94" t="e">
        <f>+VLOOKUP(D2685,POA!$A$3:$AU$103,14,FALSE)</f>
        <v>#N/A</v>
      </c>
      <c r="K2685" s="44"/>
      <c r="L2685" s="100"/>
      <c r="M2685" s="101"/>
      <c r="N2685" s="79"/>
      <c r="O2685" s="102"/>
    </row>
    <row r="2686" spans="1:15" s="20" customFormat="1" ht="15" customHeight="1">
      <c r="A2686" s="46"/>
      <c r="B2686" s="45"/>
      <c r="C2686" s="47"/>
      <c r="D2686" s="46"/>
      <c r="E2686" s="97" t="e">
        <f>+VLOOKUP(D2686,POA!$A$3:$AU$103,7,FALSE)</f>
        <v>#N/A</v>
      </c>
      <c r="F2686" s="97" t="e">
        <f>+VLOOKUP(D2686,POA!$A$3:$AU$103,9,FALSE)</f>
        <v>#N/A</v>
      </c>
      <c r="G2686" s="97" t="e">
        <f>+VLOOKUP(D2686,POA!$A$3:$AU$103,3,FALSE)</f>
        <v>#N/A</v>
      </c>
      <c r="H2686" s="94" t="e">
        <f>+VLOOKUP(D2686,POA!$A$3:$AU$103,12,FALSE)</f>
        <v>#N/A</v>
      </c>
      <c r="I2686" s="98" t="e">
        <f>+VLOOKUP(D2686,POA!$A$3:$AU$103,15,FALSE)</f>
        <v>#N/A</v>
      </c>
      <c r="J2686" s="94" t="e">
        <f>+VLOOKUP(D2686,POA!$A$3:$AU$103,14,FALSE)</f>
        <v>#N/A</v>
      </c>
      <c r="K2686" s="44"/>
      <c r="L2686" s="100"/>
      <c r="M2686" s="101"/>
      <c r="N2686" s="79"/>
      <c r="O2686" s="102"/>
    </row>
    <row r="2687" spans="1:15" s="20" customFormat="1" ht="15" customHeight="1">
      <c r="A2687" s="46"/>
      <c r="B2687" s="45"/>
      <c r="C2687" s="47"/>
      <c r="D2687" s="46"/>
      <c r="E2687" s="97" t="e">
        <f>+VLOOKUP(D2687,POA!$A$3:$AU$103,7,FALSE)</f>
        <v>#N/A</v>
      </c>
      <c r="F2687" s="97" t="e">
        <f>+VLOOKUP(D2687,POA!$A$3:$AU$103,9,FALSE)</f>
        <v>#N/A</v>
      </c>
      <c r="G2687" s="97" t="e">
        <f>+VLOOKUP(D2687,POA!$A$3:$AU$103,3,FALSE)</f>
        <v>#N/A</v>
      </c>
      <c r="H2687" s="94" t="e">
        <f>+VLOOKUP(D2687,POA!$A$3:$AU$103,12,FALSE)</f>
        <v>#N/A</v>
      </c>
      <c r="I2687" s="98" t="e">
        <f>+VLOOKUP(D2687,POA!$A$3:$AU$103,15,FALSE)</f>
        <v>#N/A</v>
      </c>
      <c r="J2687" s="94" t="e">
        <f>+VLOOKUP(D2687,POA!$A$3:$AU$103,14,FALSE)</f>
        <v>#N/A</v>
      </c>
      <c r="K2687" s="44"/>
      <c r="L2687" s="100"/>
      <c r="M2687" s="101"/>
      <c r="N2687" s="79"/>
      <c r="O2687" s="102"/>
    </row>
    <row r="2688" spans="1:15" s="20" customFormat="1" ht="15" customHeight="1">
      <c r="A2688" s="46"/>
      <c r="B2688" s="45"/>
      <c r="C2688" s="47"/>
      <c r="D2688" s="46"/>
      <c r="E2688" s="97" t="e">
        <f>+VLOOKUP(D2688,POA!$A$3:$AU$103,7,FALSE)</f>
        <v>#N/A</v>
      </c>
      <c r="F2688" s="97" t="e">
        <f>+VLOOKUP(D2688,POA!$A$3:$AU$103,9,FALSE)</f>
        <v>#N/A</v>
      </c>
      <c r="G2688" s="97" t="e">
        <f>+VLOOKUP(D2688,POA!$A$3:$AU$103,3,FALSE)</f>
        <v>#N/A</v>
      </c>
      <c r="H2688" s="94" t="e">
        <f>+VLOOKUP(D2688,POA!$A$3:$AU$103,12,FALSE)</f>
        <v>#N/A</v>
      </c>
      <c r="I2688" s="98" t="e">
        <f>+VLOOKUP(D2688,POA!$A$3:$AU$103,15,FALSE)</f>
        <v>#N/A</v>
      </c>
      <c r="J2688" s="94" t="e">
        <f>+VLOOKUP(D2688,POA!$A$3:$AU$103,14,FALSE)</f>
        <v>#N/A</v>
      </c>
      <c r="K2688" s="44"/>
      <c r="L2688" s="100"/>
      <c r="M2688" s="101"/>
      <c r="N2688" s="79"/>
      <c r="O2688" s="102"/>
    </row>
    <row r="2689" spans="1:15" s="20" customFormat="1" ht="15" customHeight="1">
      <c r="A2689" s="46"/>
      <c r="B2689" s="45"/>
      <c r="C2689" s="47"/>
      <c r="D2689" s="46"/>
      <c r="E2689" s="97" t="e">
        <f>+VLOOKUP(D2689,POA!$A$3:$AU$103,7,FALSE)</f>
        <v>#N/A</v>
      </c>
      <c r="F2689" s="97" t="e">
        <f>+VLOOKUP(D2689,POA!$A$3:$AU$103,9,FALSE)</f>
        <v>#N/A</v>
      </c>
      <c r="G2689" s="97" t="e">
        <f>+VLOOKUP(D2689,POA!$A$3:$AU$103,3,FALSE)</f>
        <v>#N/A</v>
      </c>
      <c r="H2689" s="94" t="e">
        <f>+VLOOKUP(D2689,POA!$A$3:$AU$103,12,FALSE)</f>
        <v>#N/A</v>
      </c>
      <c r="I2689" s="98" t="e">
        <f>+VLOOKUP(D2689,POA!$A$3:$AU$103,15,FALSE)</f>
        <v>#N/A</v>
      </c>
      <c r="J2689" s="94" t="e">
        <f>+VLOOKUP(D2689,POA!$A$3:$AU$103,14,FALSE)</f>
        <v>#N/A</v>
      </c>
      <c r="K2689" s="44"/>
      <c r="L2689" s="100"/>
      <c r="M2689" s="101"/>
      <c r="N2689" s="79"/>
      <c r="O2689" s="102"/>
    </row>
    <row r="2690" spans="1:15" s="20" customFormat="1" ht="15" customHeight="1">
      <c r="A2690" s="46"/>
      <c r="B2690" s="45"/>
      <c r="C2690" s="47"/>
      <c r="D2690" s="46"/>
      <c r="E2690" s="97" t="e">
        <f>+VLOOKUP(D2690,POA!$A$3:$AU$103,7,FALSE)</f>
        <v>#N/A</v>
      </c>
      <c r="F2690" s="97" t="e">
        <f>+VLOOKUP(D2690,POA!$A$3:$AU$103,9,FALSE)</f>
        <v>#N/A</v>
      </c>
      <c r="G2690" s="97" t="e">
        <f>+VLOOKUP(D2690,POA!$A$3:$AU$103,3,FALSE)</f>
        <v>#N/A</v>
      </c>
      <c r="H2690" s="94" t="e">
        <f>+VLOOKUP(D2690,POA!$A$3:$AU$103,12,FALSE)</f>
        <v>#N/A</v>
      </c>
      <c r="I2690" s="98" t="e">
        <f>+VLOOKUP(D2690,POA!$A$3:$AU$103,15,FALSE)</f>
        <v>#N/A</v>
      </c>
      <c r="J2690" s="94" t="e">
        <f>+VLOOKUP(D2690,POA!$A$3:$AU$103,14,FALSE)</f>
        <v>#N/A</v>
      </c>
      <c r="K2690" s="44"/>
      <c r="L2690" s="100"/>
      <c r="M2690" s="101"/>
      <c r="N2690" s="79"/>
      <c r="O2690" s="102"/>
    </row>
    <row r="2691" spans="1:15" s="20" customFormat="1" ht="15" customHeight="1">
      <c r="A2691" s="46"/>
      <c r="B2691" s="45"/>
      <c r="C2691" s="47"/>
      <c r="D2691" s="46"/>
      <c r="E2691" s="97" t="e">
        <f>+VLOOKUP(D2691,POA!$A$3:$AU$103,7,FALSE)</f>
        <v>#N/A</v>
      </c>
      <c r="F2691" s="97" t="e">
        <f>+VLOOKUP(D2691,POA!$A$3:$AU$103,9,FALSE)</f>
        <v>#N/A</v>
      </c>
      <c r="G2691" s="97" t="e">
        <f>+VLOOKUP(D2691,POA!$A$3:$AU$103,3,FALSE)</f>
        <v>#N/A</v>
      </c>
      <c r="H2691" s="94" t="e">
        <f>+VLOOKUP(D2691,POA!$A$3:$AU$103,12,FALSE)</f>
        <v>#N/A</v>
      </c>
      <c r="I2691" s="98" t="e">
        <f>+VLOOKUP(D2691,POA!$A$3:$AU$103,15,FALSE)</f>
        <v>#N/A</v>
      </c>
      <c r="J2691" s="94" t="e">
        <f>+VLOOKUP(D2691,POA!$A$3:$AU$103,14,FALSE)</f>
        <v>#N/A</v>
      </c>
      <c r="K2691" s="44"/>
      <c r="L2691" s="100"/>
      <c r="M2691" s="101"/>
      <c r="N2691" s="79"/>
      <c r="O2691" s="102"/>
    </row>
    <row r="2692" spans="1:15" s="20" customFormat="1" ht="15" customHeight="1">
      <c r="A2692" s="46"/>
      <c r="B2692" s="45"/>
      <c r="C2692" s="47"/>
      <c r="D2692" s="46"/>
      <c r="E2692" s="97" t="e">
        <f>+VLOOKUP(D2692,POA!$A$3:$AU$103,7,FALSE)</f>
        <v>#N/A</v>
      </c>
      <c r="F2692" s="97" t="e">
        <f>+VLOOKUP(D2692,POA!$A$3:$AU$103,9,FALSE)</f>
        <v>#N/A</v>
      </c>
      <c r="G2692" s="97" t="e">
        <f>+VLOOKUP(D2692,POA!$A$3:$AU$103,3,FALSE)</f>
        <v>#N/A</v>
      </c>
      <c r="H2692" s="94" t="e">
        <f>+VLOOKUP(D2692,POA!$A$3:$AU$103,12,FALSE)</f>
        <v>#N/A</v>
      </c>
      <c r="I2692" s="98" t="e">
        <f>+VLOOKUP(D2692,POA!$A$3:$AU$103,15,FALSE)</f>
        <v>#N/A</v>
      </c>
      <c r="J2692" s="94" t="e">
        <f>+VLOOKUP(D2692,POA!$A$3:$AU$103,14,FALSE)</f>
        <v>#N/A</v>
      </c>
      <c r="K2692" s="44"/>
      <c r="L2692" s="100"/>
      <c r="M2692" s="101"/>
      <c r="N2692" s="79"/>
      <c r="O2692" s="102"/>
    </row>
    <row r="2693" spans="1:15" s="20" customFormat="1" ht="15" customHeight="1">
      <c r="A2693" s="46"/>
      <c r="B2693" s="45"/>
      <c r="C2693" s="47"/>
      <c r="D2693" s="46"/>
      <c r="E2693" s="97" t="e">
        <f>+VLOOKUP(D2693,POA!$A$3:$AU$103,7,FALSE)</f>
        <v>#N/A</v>
      </c>
      <c r="F2693" s="97" t="e">
        <f>+VLOOKUP(D2693,POA!$A$3:$AU$103,9,FALSE)</f>
        <v>#N/A</v>
      </c>
      <c r="G2693" s="97" t="e">
        <f>+VLOOKUP(D2693,POA!$A$3:$AU$103,3,FALSE)</f>
        <v>#N/A</v>
      </c>
      <c r="H2693" s="94" t="e">
        <f>+VLOOKUP(D2693,POA!$A$3:$AU$103,12,FALSE)</f>
        <v>#N/A</v>
      </c>
      <c r="I2693" s="98" t="e">
        <f>+VLOOKUP(D2693,POA!$A$3:$AU$103,15,FALSE)</f>
        <v>#N/A</v>
      </c>
      <c r="J2693" s="94" t="e">
        <f>+VLOOKUP(D2693,POA!$A$3:$AU$103,14,FALSE)</f>
        <v>#N/A</v>
      </c>
      <c r="K2693" s="44"/>
      <c r="L2693" s="100"/>
      <c r="M2693" s="101"/>
      <c r="N2693" s="79"/>
      <c r="O2693" s="102"/>
    </row>
    <row r="2694" spans="1:15" s="20" customFormat="1" ht="15" customHeight="1">
      <c r="A2694" s="46"/>
      <c r="B2694" s="45"/>
      <c r="C2694" s="47"/>
      <c r="D2694" s="46"/>
      <c r="E2694" s="97" t="e">
        <f>+VLOOKUP(D2694,POA!$A$3:$AU$103,7,FALSE)</f>
        <v>#N/A</v>
      </c>
      <c r="F2694" s="97" t="e">
        <f>+VLOOKUP(D2694,POA!$A$3:$AU$103,9,FALSE)</f>
        <v>#N/A</v>
      </c>
      <c r="G2694" s="97" t="e">
        <f>+VLOOKUP(D2694,POA!$A$3:$AU$103,3,FALSE)</f>
        <v>#N/A</v>
      </c>
      <c r="H2694" s="94" t="e">
        <f>+VLOOKUP(D2694,POA!$A$3:$AU$103,12,FALSE)</f>
        <v>#N/A</v>
      </c>
      <c r="I2694" s="98" t="e">
        <f>+VLOOKUP(D2694,POA!$A$3:$AU$103,15,FALSE)</f>
        <v>#N/A</v>
      </c>
      <c r="J2694" s="94" t="e">
        <f>+VLOOKUP(D2694,POA!$A$3:$AU$103,14,FALSE)</f>
        <v>#N/A</v>
      </c>
      <c r="K2694" s="44"/>
      <c r="L2694" s="100"/>
      <c r="M2694" s="101"/>
      <c r="N2694" s="79"/>
      <c r="O2694" s="102"/>
    </row>
    <row r="2695" spans="1:15" s="20" customFormat="1" ht="15" customHeight="1">
      <c r="A2695" s="46"/>
      <c r="B2695" s="45"/>
      <c r="C2695" s="47"/>
      <c r="D2695" s="46"/>
      <c r="E2695" s="97" t="e">
        <f>+VLOOKUP(D2695,POA!$A$3:$AU$103,7,FALSE)</f>
        <v>#N/A</v>
      </c>
      <c r="F2695" s="97" t="e">
        <f>+VLOOKUP(D2695,POA!$A$3:$AU$103,9,FALSE)</f>
        <v>#N/A</v>
      </c>
      <c r="G2695" s="97" t="e">
        <f>+VLOOKUP(D2695,POA!$A$3:$AU$103,3,FALSE)</f>
        <v>#N/A</v>
      </c>
      <c r="H2695" s="94" t="e">
        <f>+VLOOKUP(D2695,POA!$A$3:$AU$103,12,FALSE)</f>
        <v>#N/A</v>
      </c>
      <c r="I2695" s="98" t="e">
        <f>+VLOOKUP(D2695,POA!$A$3:$AU$103,15,FALSE)</f>
        <v>#N/A</v>
      </c>
      <c r="J2695" s="94" t="e">
        <f>+VLOOKUP(D2695,POA!$A$3:$AU$103,14,FALSE)</f>
        <v>#N/A</v>
      </c>
      <c r="K2695" s="44"/>
      <c r="L2695" s="100"/>
      <c r="M2695" s="101"/>
      <c r="N2695" s="79"/>
      <c r="O2695" s="102"/>
    </row>
    <row r="2696" spans="1:15" s="20" customFormat="1" ht="15" customHeight="1">
      <c r="A2696" s="46"/>
      <c r="B2696" s="45"/>
      <c r="C2696" s="47"/>
      <c r="D2696" s="46"/>
      <c r="E2696" s="97" t="e">
        <f>+VLOOKUP(D2696,POA!$A$3:$AU$103,7,FALSE)</f>
        <v>#N/A</v>
      </c>
      <c r="F2696" s="97" t="e">
        <f>+VLOOKUP(D2696,POA!$A$3:$AU$103,9,FALSE)</f>
        <v>#N/A</v>
      </c>
      <c r="G2696" s="97" t="e">
        <f>+VLOOKUP(D2696,POA!$A$3:$AU$103,3,FALSE)</f>
        <v>#N/A</v>
      </c>
      <c r="H2696" s="94" t="e">
        <f>+VLOOKUP(D2696,POA!$A$3:$AU$103,12,FALSE)</f>
        <v>#N/A</v>
      </c>
      <c r="I2696" s="98" t="e">
        <f>+VLOOKUP(D2696,POA!$A$3:$AU$103,15,FALSE)</f>
        <v>#N/A</v>
      </c>
      <c r="J2696" s="94" t="e">
        <f>+VLOOKUP(D2696,POA!$A$3:$AU$103,14,FALSE)</f>
        <v>#N/A</v>
      </c>
      <c r="K2696" s="44"/>
      <c r="L2696" s="100"/>
      <c r="M2696" s="101"/>
      <c r="N2696" s="79"/>
      <c r="O2696" s="102"/>
    </row>
    <row r="2697" spans="1:15" s="20" customFormat="1" ht="15" customHeight="1">
      <c r="A2697" s="46"/>
      <c r="B2697" s="45"/>
      <c r="C2697" s="47"/>
      <c r="D2697" s="46"/>
      <c r="E2697" s="97" t="e">
        <f>+VLOOKUP(D2697,POA!$A$3:$AU$103,7,FALSE)</f>
        <v>#N/A</v>
      </c>
      <c r="F2697" s="97" t="e">
        <f>+VLOOKUP(D2697,POA!$A$3:$AU$103,9,FALSE)</f>
        <v>#N/A</v>
      </c>
      <c r="G2697" s="97" t="e">
        <f>+VLOOKUP(D2697,POA!$A$3:$AU$103,3,FALSE)</f>
        <v>#N/A</v>
      </c>
      <c r="H2697" s="94" t="e">
        <f>+VLOOKUP(D2697,POA!$A$3:$AU$103,12,FALSE)</f>
        <v>#N/A</v>
      </c>
      <c r="I2697" s="98" t="e">
        <f>+VLOOKUP(D2697,POA!$A$3:$AU$103,15,FALSE)</f>
        <v>#N/A</v>
      </c>
      <c r="J2697" s="94" t="e">
        <f>+VLOOKUP(D2697,POA!$A$3:$AU$103,14,FALSE)</f>
        <v>#N/A</v>
      </c>
      <c r="K2697" s="44"/>
      <c r="L2697" s="100"/>
      <c r="M2697" s="101"/>
      <c r="N2697" s="79"/>
      <c r="O2697" s="102"/>
    </row>
    <row r="2698" spans="1:15" s="20" customFormat="1" ht="15" customHeight="1">
      <c r="A2698" s="46"/>
      <c r="B2698" s="45"/>
      <c r="C2698" s="47"/>
      <c r="D2698" s="46"/>
      <c r="E2698" s="97" t="e">
        <f>+VLOOKUP(D2698,POA!$A$3:$AU$103,7,FALSE)</f>
        <v>#N/A</v>
      </c>
      <c r="F2698" s="97" t="e">
        <f>+VLOOKUP(D2698,POA!$A$3:$AU$103,9,FALSE)</f>
        <v>#N/A</v>
      </c>
      <c r="G2698" s="97" t="e">
        <f>+VLOOKUP(D2698,POA!$A$3:$AU$103,3,FALSE)</f>
        <v>#N/A</v>
      </c>
      <c r="H2698" s="94" t="e">
        <f>+VLOOKUP(D2698,POA!$A$3:$AU$103,12,FALSE)</f>
        <v>#N/A</v>
      </c>
      <c r="I2698" s="98" t="e">
        <f>+VLOOKUP(D2698,POA!$A$3:$AU$103,15,FALSE)</f>
        <v>#N/A</v>
      </c>
      <c r="J2698" s="94" t="e">
        <f>+VLOOKUP(D2698,POA!$A$3:$AU$103,14,FALSE)</f>
        <v>#N/A</v>
      </c>
      <c r="K2698" s="44"/>
      <c r="L2698" s="100"/>
      <c r="M2698" s="101"/>
      <c r="N2698" s="79"/>
      <c r="O2698" s="102"/>
    </row>
    <row r="2699" spans="1:15" s="20" customFormat="1" ht="15" customHeight="1">
      <c r="A2699" s="46"/>
      <c r="B2699" s="45"/>
      <c r="C2699" s="47"/>
      <c r="D2699" s="46"/>
      <c r="E2699" s="97" t="e">
        <f>+VLOOKUP(D2699,POA!$A$3:$AU$103,7,FALSE)</f>
        <v>#N/A</v>
      </c>
      <c r="F2699" s="97" t="e">
        <f>+VLOOKUP(D2699,POA!$A$3:$AU$103,9,FALSE)</f>
        <v>#N/A</v>
      </c>
      <c r="G2699" s="97" t="e">
        <f>+VLOOKUP(D2699,POA!$A$3:$AU$103,3,FALSE)</f>
        <v>#N/A</v>
      </c>
      <c r="H2699" s="94" t="e">
        <f>+VLOOKUP(D2699,POA!$A$3:$AU$103,12,FALSE)</f>
        <v>#N/A</v>
      </c>
      <c r="I2699" s="98" t="e">
        <f>+VLOOKUP(D2699,POA!$A$3:$AU$103,15,FALSE)</f>
        <v>#N/A</v>
      </c>
      <c r="J2699" s="94" t="e">
        <f>+VLOOKUP(D2699,POA!$A$3:$AU$103,14,FALSE)</f>
        <v>#N/A</v>
      </c>
      <c r="K2699" s="44"/>
      <c r="L2699" s="100"/>
      <c r="M2699" s="101"/>
      <c r="N2699" s="79"/>
      <c r="O2699" s="102"/>
    </row>
    <row r="2700" spans="1:15" s="20" customFormat="1" ht="15" customHeight="1">
      <c r="A2700" s="46"/>
      <c r="B2700" s="45"/>
      <c r="C2700" s="47"/>
      <c r="D2700" s="46"/>
      <c r="E2700" s="97" t="e">
        <f>+VLOOKUP(D2700,POA!$A$3:$AU$103,7,FALSE)</f>
        <v>#N/A</v>
      </c>
      <c r="F2700" s="97" t="e">
        <f>+VLOOKUP(D2700,POA!$A$3:$AU$103,9,FALSE)</f>
        <v>#N/A</v>
      </c>
      <c r="G2700" s="97" t="e">
        <f>+VLOOKUP(D2700,POA!$A$3:$AU$103,3,FALSE)</f>
        <v>#N/A</v>
      </c>
      <c r="H2700" s="94" t="e">
        <f>+VLOOKUP(D2700,POA!$A$3:$AU$103,12,FALSE)</f>
        <v>#N/A</v>
      </c>
      <c r="I2700" s="98" t="e">
        <f>+VLOOKUP(D2700,POA!$A$3:$AU$103,15,FALSE)</f>
        <v>#N/A</v>
      </c>
      <c r="J2700" s="94" t="e">
        <f>+VLOOKUP(D2700,POA!$A$3:$AU$103,14,FALSE)</f>
        <v>#N/A</v>
      </c>
      <c r="K2700" s="44"/>
      <c r="L2700" s="100"/>
      <c r="M2700" s="101"/>
      <c r="N2700" s="79"/>
      <c r="O2700" s="102"/>
    </row>
    <row r="2701" spans="1:15" s="20" customFormat="1" ht="15" customHeight="1">
      <c r="A2701" s="46"/>
      <c r="B2701" s="45"/>
      <c r="C2701" s="47"/>
      <c r="D2701" s="46"/>
      <c r="E2701" s="97" t="e">
        <f>+VLOOKUP(D2701,POA!$A$3:$AU$103,7,FALSE)</f>
        <v>#N/A</v>
      </c>
      <c r="F2701" s="97" t="e">
        <f>+VLOOKUP(D2701,POA!$A$3:$AU$103,9,FALSE)</f>
        <v>#N/A</v>
      </c>
      <c r="G2701" s="97" t="e">
        <f>+VLOOKUP(D2701,POA!$A$3:$AU$103,3,FALSE)</f>
        <v>#N/A</v>
      </c>
      <c r="H2701" s="94" t="e">
        <f>+VLOOKUP(D2701,POA!$A$3:$AU$103,12,FALSE)</f>
        <v>#N/A</v>
      </c>
      <c r="I2701" s="98" t="e">
        <f>+VLOOKUP(D2701,POA!$A$3:$AU$103,15,FALSE)</f>
        <v>#N/A</v>
      </c>
      <c r="J2701" s="94" t="e">
        <f>+VLOOKUP(D2701,POA!$A$3:$AU$103,14,FALSE)</f>
        <v>#N/A</v>
      </c>
      <c r="K2701" s="44"/>
      <c r="L2701" s="100"/>
      <c r="M2701" s="101"/>
      <c r="N2701" s="79"/>
      <c r="O2701" s="102"/>
    </row>
    <row r="2702" spans="1:15" s="20" customFormat="1" ht="15" customHeight="1">
      <c r="A2702" s="46"/>
      <c r="B2702" s="45"/>
      <c r="C2702" s="47"/>
      <c r="D2702" s="46"/>
      <c r="E2702" s="97" t="e">
        <f>+VLOOKUP(D2702,POA!$A$3:$AU$103,7,FALSE)</f>
        <v>#N/A</v>
      </c>
      <c r="F2702" s="97" t="e">
        <f>+VLOOKUP(D2702,POA!$A$3:$AU$103,9,FALSE)</f>
        <v>#N/A</v>
      </c>
      <c r="G2702" s="97" t="e">
        <f>+VLOOKUP(D2702,POA!$A$3:$AU$103,3,FALSE)</f>
        <v>#N/A</v>
      </c>
      <c r="H2702" s="94" t="e">
        <f>+VLOOKUP(D2702,POA!$A$3:$AU$103,12,FALSE)</f>
        <v>#N/A</v>
      </c>
      <c r="I2702" s="98" t="e">
        <f>+VLOOKUP(D2702,POA!$A$3:$AU$103,15,FALSE)</f>
        <v>#N/A</v>
      </c>
      <c r="J2702" s="94" t="e">
        <f>+VLOOKUP(D2702,POA!$A$3:$AU$103,14,FALSE)</f>
        <v>#N/A</v>
      </c>
      <c r="K2702" s="44"/>
      <c r="L2702" s="100"/>
      <c r="M2702" s="101"/>
      <c r="N2702" s="79"/>
      <c r="O2702" s="102"/>
    </row>
    <row r="2703" spans="1:15" s="20" customFormat="1" ht="15" customHeight="1">
      <c r="A2703" s="46"/>
      <c r="B2703" s="45"/>
      <c r="C2703" s="47"/>
      <c r="D2703" s="46"/>
      <c r="E2703" s="97" t="e">
        <f>+VLOOKUP(D2703,POA!$A$3:$AU$103,7,FALSE)</f>
        <v>#N/A</v>
      </c>
      <c r="F2703" s="97" t="e">
        <f>+VLOOKUP(D2703,POA!$A$3:$AU$103,9,FALSE)</f>
        <v>#N/A</v>
      </c>
      <c r="G2703" s="97" t="e">
        <f>+VLOOKUP(D2703,POA!$A$3:$AU$103,3,FALSE)</f>
        <v>#N/A</v>
      </c>
      <c r="H2703" s="94" t="e">
        <f>+VLOOKUP(D2703,POA!$A$3:$AU$103,12,FALSE)</f>
        <v>#N/A</v>
      </c>
      <c r="I2703" s="98" t="e">
        <f>+VLOOKUP(D2703,POA!$A$3:$AU$103,15,FALSE)</f>
        <v>#N/A</v>
      </c>
      <c r="J2703" s="94" t="e">
        <f>+VLOOKUP(D2703,POA!$A$3:$AU$103,14,FALSE)</f>
        <v>#N/A</v>
      </c>
      <c r="K2703" s="44"/>
      <c r="L2703" s="100"/>
      <c r="M2703" s="101"/>
      <c r="N2703" s="79"/>
      <c r="O2703" s="102"/>
    </row>
    <row r="2704" spans="1:15" s="20" customFormat="1" ht="15" customHeight="1">
      <c r="A2704" s="46"/>
      <c r="B2704" s="45"/>
      <c r="C2704" s="47"/>
      <c r="D2704" s="46"/>
      <c r="E2704" s="97" t="e">
        <f>+VLOOKUP(D2704,POA!$A$3:$AU$103,7,FALSE)</f>
        <v>#N/A</v>
      </c>
      <c r="F2704" s="97" t="e">
        <f>+VLOOKUP(D2704,POA!$A$3:$AU$103,9,FALSE)</f>
        <v>#N/A</v>
      </c>
      <c r="G2704" s="97" t="e">
        <f>+VLOOKUP(D2704,POA!$A$3:$AU$103,3,FALSE)</f>
        <v>#N/A</v>
      </c>
      <c r="H2704" s="94" t="e">
        <f>+VLOOKUP(D2704,POA!$A$3:$AU$103,12,FALSE)</f>
        <v>#N/A</v>
      </c>
      <c r="I2704" s="98" t="e">
        <f>+VLOOKUP(D2704,POA!$A$3:$AU$103,15,FALSE)</f>
        <v>#N/A</v>
      </c>
      <c r="J2704" s="94" t="e">
        <f>+VLOOKUP(D2704,POA!$A$3:$AU$103,14,FALSE)</f>
        <v>#N/A</v>
      </c>
      <c r="K2704" s="44"/>
      <c r="L2704" s="100"/>
      <c r="M2704" s="101"/>
      <c r="N2704" s="79"/>
      <c r="O2704" s="102"/>
    </row>
    <row r="2705" spans="1:15" s="20" customFormat="1" ht="15" customHeight="1">
      <c r="A2705" s="46"/>
      <c r="B2705" s="45"/>
      <c r="C2705" s="47"/>
      <c r="D2705" s="46"/>
      <c r="E2705" s="97" t="e">
        <f>+VLOOKUP(D2705,POA!$A$3:$AU$103,7,FALSE)</f>
        <v>#N/A</v>
      </c>
      <c r="F2705" s="97" t="e">
        <f>+VLOOKUP(D2705,POA!$A$3:$AU$103,9,FALSE)</f>
        <v>#N/A</v>
      </c>
      <c r="G2705" s="97" t="e">
        <f>+VLOOKUP(D2705,POA!$A$3:$AU$103,3,FALSE)</f>
        <v>#N/A</v>
      </c>
      <c r="H2705" s="94" t="e">
        <f>+VLOOKUP(D2705,POA!$A$3:$AU$103,12,FALSE)</f>
        <v>#N/A</v>
      </c>
      <c r="I2705" s="98" t="e">
        <f>+VLOOKUP(D2705,POA!$A$3:$AU$103,15,FALSE)</f>
        <v>#N/A</v>
      </c>
      <c r="J2705" s="94" t="e">
        <f>+VLOOKUP(D2705,POA!$A$3:$AU$103,14,FALSE)</f>
        <v>#N/A</v>
      </c>
      <c r="K2705" s="44"/>
      <c r="L2705" s="100"/>
      <c r="M2705" s="101"/>
      <c r="N2705" s="79"/>
      <c r="O2705" s="102"/>
    </row>
    <row r="2706" spans="1:15" s="20" customFormat="1" ht="15" customHeight="1">
      <c r="A2706" s="46"/>
      <c r="B2706" s="45"/>
      <c r="C2706" s="47"/>
      <c r="D2706" s="46"/>
      <c r="E2706" s="97" t="e">
        <f>+VLOOKUP(D2706,POA!$A$3:$AU$103,7,FALSE)</f>
        <v>#N/A</v>
      </c>
      <c r="F2706" s="97" t="e">
        <f>+VLOOKUP(D2706,POA!$A$3:$AU$103,9,FALSE)</f>
        <v>#N/A</v>
      </c>
      <c r="G2706" s="97" t="e">
        <f>+VLOOKUP(D2706,POA!$A$3:$AU$103,3,FALSE)</f>
        <v>#N/A</v>
      </c>
      <c r="H2706" s="94" t="e">
        <f>+VLOOKUP(D2706,POA!$A$3:$AU$103,12,FALSE)</f>
        <v>#N/A</v>
      </c>
      <c r="I2706" s="98" t="e">
        <f>+VLOOKUP(D2706,POA!$A$3:$AU$103,15,FALSE)</f>
        <v>#N/A</v>
      </c>
      <c r="J2706" s="94" t="e">
        <f>+VLOOKUP(D2706,POA!$A$3:$AU$103,14,FALSE)</f>
        <v>#N/A</v>
      </c>
      <c r="K2706" s="44"/>
      <c r="L2706" s="100"/>
      <c r="M2706" s="101"/>
      <c r="N2706" s="79"/>
      <c r="O2706" s="102"/>
    </row>
    <row r="2707" spans="1:15" s="20" customFormat="1" ht="15" customHeight="1">
      <c r="A2707" s="46"/>
      <c r="B2707" s="45"/>
      <c r="C2707" s="47"/>
      <c r="D2707" s="46"/>
      <c r="E2707" s="97" t="e">
        <f>+VLOOKUP(D2707,POA!$A$3:$AU$103,7,FALSE)</f>
        <v>#N/A</v>
      </c>
      <c r="F2707" s="97" t="e">
        <f>+VLOOKUP(D2707,POA!$A$3:$AU$103,9,FALSE)</f>
        <v>#N/A</v>
      </c>
      <c r="G2707" s="97" t="e">
        <f>+VLOOKUP(D2707,POA!$A$3:$AU$103,3,FALSE)</f>
        <v>#N/A</v>
      </c>
      <c r="H2707" s="94" t="e">
        <f>+VLOOKUP(D2707,POA!$A$3:$AU$103,12,FALSE)</f>
        <v>#N/A</v>
      </c>
      <c r="I2707" s="98" t="e">
        <f>+VLOOKUP(D2707,POA!$A$3:$AU$103,15,FALSE)</f>
        <v>#N/A</v>
      </c>
      <c r="J2707" s="94" t="e">
        <f>+VLOOKUP(D2707,POA!$A$3:$AU$103,14,FALSE)</f>
        <v>#N/A</v>
      </c>
      <c r="K2707" s="44"/>
      <c r="L2707" s="100"/>
      <c r="M2707" s="101"/>
      <c r="N2707" s="79"/>
      <c r="O2707" s="102"/>
    </row>
    <row r="2708" spans="1:15" s="20" customFormat="1" ht="15" customHeight="1">
      <c r="A2708" s="46"/>
      <c r="B2708" s="45"/>
      <c r="C2708" s="47"/>
      <c r="D2708" s="46"/>
      <c r="E2708" s="97" t="e">
        <f>+VLOOKUP(D2708,POA!$A$3:$AU$103,7,FALSE)</f>
        <v>#N/A</v>
      </c>
      <c r="F2708" s="97" t="e">
        <f>+VLOOKUP(D2708,POA!$A$3:$AU$103,9,FALSE)</f>
        <v>#N/A</v>
      </c>
      <c r="G2708" s="97" t="e">
        <f>+VLOOKUP(D2708,POA!$A$3:$AU$103,3,FALSE)</f>
        <v>#N/A</v>
      </c>
      <c r="H2708" s="94" t="e">
        <f>+VLOOKUP(D2708,POA!$A$3:$AU$103,12,FALSE)</f>
        <v>#N/A</v>
      </c>
      <c r="I2708" s="98" t="e">
        <f>+VLOOKUP(D2708,POA!$A$3:$AU$103,15,FALSE)</f>
        <v>#N/A</v>
      </c>
      <c r="J2708" s="94" t="e">
        <f>+VLOOKUP(D2708,POA!$A$3:$AU$103,14,FALSE)</f>
        <v>#N/A</v>
      </c>
      <c r="K2708" s="44"/>
      <c r="L2708" s="100"/>
      <c r="M2708" s="101"/>
      <c r="N2708" s="79"/>
      <c r="O2708" s="102"/>
    </row>
    <row r="2709" spans="1:15" s="20" customFormat="1" ht="15" customHeight="1">
      <c r="A2709" s="46"/>
      <c r="B2709" s="45"/>
      <c r="C2709" s="47"/>
      <c r="D2709" s="46"/>
      <c r="E2709" s="97" t="e">
        <f>+VLOOKUP(D2709,POA!$A$3:$AU$103,7,FALSE)</f>
        <v>#N/A</v>
      </c>
      <c r="F2709" s="97" t="e">
        <f>+VLOOKUP(D2709,POA!$A$3:$AU$103,9,FALSE)</f>
        <v>#N/A</v>
      </c>
      <c r="G2709" s="97" t="e">
        <f>+VLOOKUP(D2709,POA!$A$3:$AU$103,3,FALSE)</f>
        <v>#N/A</v>
      </c>
      <c r="H2709" s="94" t="e">
        <f>+VLOOKUP(D2709,POA!$A$3:$AU$103,12,FALSE)</f>
        <v>#N/A</v>
      </c>
      <c r="I2709" s="98" t="e">
        <f>+VLOOKUP(D2709,POA!$A$3:$AU$103,15,FALSE)</f>
        <v>#N/A</v>
      </c>
      <c r="J2709" s="94" t="e">
        <f>+VLOOKUP(D2709,POA!$A$3:$AU$103,14,FALSE)</f>
        <v>#N/A</v>
      </c>
      <c r="K2709" s="44"/>
      <c r="L2709" s="100"/>
      <c r="M2709" s="101"/>
      <c r="N2709" s="79"/>
      <c r="O2709" s="102"/>
    </row>
    <row r="2710" spans="1:15" s="20" customFormat="1" ht="15" customHeight="1">
      <c r="A2710" s="46"/>
      <c r="B2710" s="45"/>
      <c r="C2710" s="47"/>
      <c r="D2710" s="46"/>
      <c r="E2710" s="97" t="e">
        <f>+VLOOKUP(D2710,POA!$A$3:$AU$103,7,FALSE)</f>
        <v>#N/A</v>
      </c>
      <c r="F2710" s="97" t="e">
        <f>+VLOOKUP(D2710,POA!$A$3:$AU$103,9,FALSE)</f>
        <v>#N/A</v>
      </c>
      <c r="G2710" s="97" t="e">
        <f>+VLOOKUP(D2710,POA!$A$3:$AU$103,3,FALSE)</f>
        <v>#N/A</v>
      </c>
      <c r="H2710" s="94" t="e">
        <f>+VLOOKUP(D2710,POA!$A$3:$AU$103,12,FALSE)</f>
        <v>#N/A</v>
      </c>
      <c r="I2710" s="98" t="e">
        <f>+VLOOKUP(D2710,POA!$A$3:$AU$103,15,FALSE)</f>
        <v>#N/A</v>
      </c>
      <c r="J2710" s="94" t="e">
        <f>+VLOOKUP(D2710,POA!$A$3:$AU$103,14,FALSE)</f>
        <v>#N/A</v>
      </c>
      <c r="K2710" s="44"/>
      <c r="L2710" s="100"/>
      <c r="M2710" s="101"/>
      <c r="N2710" s="79"/>
      <c r="O2710" s="102"/>
    </row>
    <row r="2711" spans="1:15" s="20" customFormat="1" ht="15" customHeight="1">
      <c r="A2711" s="46"/>
      <c r="B2711" s="45"/>
      <c r="C2711" s="47"/>
      <c r="D2711" s="46"/>
      <c r="E2711" s="97" t="e">
        <f>+VLOOKUP(D2711,POA!$A$3:$AU$103,7,FALSE)</f>
        <v>#N/A</v>
      </c>
      <c r="F2711" s="97" t="e">
        <f>+VLOOKUP(D2711,POA!$A$3:$AU$103,9,FALSE)</f>
        <v>#N/A</v>
      </c>
      <c r="G2711" s="97" t="e">
        <f>+VLOOKUP(D2711,POA!$A$3:$AU$103,3,FALSE)</f>
        <v>#N/A</v>
      </c>
      <c r="H2711" s="94" t="e">
        <f>+VLOOKUP(D2711,POA!$A$3:$AU$103,12,FALSE)</f>
        <v>#N/A</v>
      </c>
      <c r="I2711" s="98" t="e">
        <f>+VLOOKUP(D2711,POA!$A$3:$AU$103,15,FALSE)</f>
        <v>#N/A</v>
      </c>
      <c r="J2711" s="94" t="e">
        <f>+VLOOKUP(D2711,POA!$A$3:$AU$103,14,FALSE)</f>
        <v>#N/A</v>
      </c>
      <c r="K2711" s="44"/>
      <c r="L2711" s="100"/>
      <c r="M2711" s="101"/>
      <c r="N2711" s="79"/>
      <c r="O2711" s="102"/>
    </row>
    <row r="2712" spans="1:15" s="20" customFormat="1" ht="15" customHeight="1">
      <c r="A2712" s="46"/>
      <c r="B2712" s="45"/>
      <c r="C2712" s="47"/>
      <c r="D2712" s="46"/>
      <c r="E2712" s="97" t="e">
        <f>+VLOOKUP(D2712,POA!$A$3:$AU$103,7,FALSE)</f>
        <v>#N/A</v>
      </c>
      <c r="F2712" s="97" t="e">
        <f>+VLOOKUP(D2712,POA!$A$3:$AU$103,9,FALSE)</f>
        <v>#N/A</v>
      </c>
      <c r="G2712" s="97" t="e">
        <f>+VLOOKUP(D2712,POA!$A$3:$AU$103,3,FALSE)</f>
        <v>#N/A</v>
      </c>
      <c r="H2712" s="94" t="e">
        <f>+VLOOKUP(D2712,POA!$A$3:$AU$103,12,FALSE)</f>
        <v>#N/A</v>
      </c>
      <c r="I2712" s="98" t="e">
        <f>+VLOOKUP(D2712,POA!$A$3:$AU$103,15,FALSE)</f>
        <v>#N/A</v>
      </c>
      <c r="J2712" s="94" t="e">
        <f>+VLOOKUP(D2712,POA!$A$3:$AU$103,14,FALSE)</f>
        <v>#N/A</v>
      </c>
      <c r="K2712" s="44"/>
      <c r="L2712" s="100"/>
      <c r="M2712" s="101"/>
      <c r="N2712" s="79"/>
      <c r="O2712" s="102"/>
    </row>
    <row r="2713" spans="1:15" s="20" customFormat="1" ht="15" customHeight="1">
      <c r="A2713" s="46"/>
      <c r="B2713" s="45"/>
      <c r="C2713" s="47"/>
      <c r="D2713" s="46"/>
      <c r="E2713" s="97" t="e">
        <f>+VLOOKUP(D2713,POA!$A$3:$AU$103,7,FALSE)</f>
        <v>#N/A</v>
      </c>
      <c r="F2713" s="97" t="e">
        <f>+VLOOKUP(D2713,POA!$A$3:$AU$103,9,FALSE)</f>
        <v>#N/A</v>
      </c>
      <c r="G2713" s="97" t="e">
        <f>+VLOOKUP(D2713,POA!$A$3:$AU$103,3,FALSE)</f>
        <v>#N/A</v>
      </c>
      <c r="H2713" s="94" t="e">
        <f>+VLOOKUP(D2713,POA!$A$3:$AU$103,12,FALSE)</f>
        <v>#N/A</v>
      </c>
      <c r="I2713" s="98" t="e">
        <f>+VLOOKUP(D2713,POA!$A$3:$AU$103,15,FALSE)</f>
        <v>#N/A</v>
      </c>
      <c r="J2713" s="94" t="e">
        <f>+VLOOKUP(D2713,POA!$A$3:$AU$103,14,FALSE)</f>
        <v>#N/A</v>
      </c>
      <c r="K2713" s="44"/>
      <c r="L2713" s="100"/>
      <c r="M2713" s="101"/>
      <c r="N2713" s="79"/>
      <c r="O2713" s="102"/>
    </row>
    <row r="2714" spans="1:15" s="20" customFormat="1" ht="15" customHeight="1">
      <c r="A2714" s="46"/>
      <c r="B2714" s="45"/>
      <c r="C2714" s="47"/>
      <c r="D2714" s="46"/>
      <c r="E2714" s="97" t="e">
        <f>+VLOOKUP(D2714,POA!$A$3:$AU$103,7,FALSE)</f>
        <v>#N/A</v>
      </c>
      <c r="F2714" s="97" t="e">
        <f>+VLOOKUP(D2714,POA!$A$3:$AU$103,9,FALSE)</f>
        <v>#N/A</v>
      </c>
      <c r="G2714" s="97" t="e">
        <f>+VLOOKUP(D2714,POA!$A$3:$AU$103,3,FALSE)</f>
        <v>#N/A</v>
      </c>
      <c r="H2714" s="94" t="e">
        <f>+VLOOKUP(D2714,POA!$A$3:$AU$103,12,FALSE)</f>
        <v>#N/A</v>
      </c>
      <c r="I2714" s="98" t="e">
        <f>+VLOOKUP(D2714,POA!$A$3:$AU$103,15,FALSE)</f>
        <v>#N/A</v>
      </c>
      <c r="J2714" s="94" t="e">
        <f>+VLOOKUP(D2714,POA!$A$3:$AU$103,14,FALSE)</f>
        <v>#N/A</v>
      </c>
      <c r="K2714" s="44"/>
      <c r="L2714" s="100"/>
      <c r="M2714" s="101"/>
      <c r="N2714" s="79"/>
      <c r="O2714" s="102"/>
    </row>
    <row r="2715" spans="1:15" s="20" customFormat="1" ht="15" customHeight="1">
      <c r="A2715" s="46"/>
      <c r="B2715" s="45"/>
      <c r="C2715" s="47"/>
      <c r="D2715" s="46"/>
      <c r="E2715" s="97" t="e">
        <f>+VLOOKUP(D2715,POA!$A$3:$AU$103,7,FALSE)</f>
        <v>#N/A</v>
      </c>
      <c r="F2715" s="97" t="e">
        <f>+VLOOKUP(D2715,POA!$A$3:$AU$103,9,FALSE)</f>
        <v>#N/A</v>
      </c>
      <c r="G2715" s="97" t="e">
        <f>+VLOOKUP(D2715,POA!$A$3:$AU$103,3,FALSE)</f>
        <v>#N/A</v>
      </c>
      <c r="H2715" s="94" t="e">
        <f>+VLOOKUP(D2715,POA!$A$3:$AU$103,12,FALSE)</f>
        <v>#N/A</v>
      </c>
      <c r="I2715" s="98" t="e">
        <f>+VLOOKUP(D2715,POA!$A$3:$AU$103,15,FALSE)</f>
        <v>#N/A</v>
      </c>
      <c r="J2715" s="94" t="e">
        <f>+VLOOKUP(D2715,POA!$A$3:$AU$103,14,FALSE)</f>
        <v>#N/A</v>
      </c>
      <c r="K2715" s="44"/>
      <c r="L2715" s="100"/>
      <c r="M2715" s="101"/>
      <c r="N2715" s="79"/>
      <c r="O2715" s="102"/>
    </row>
    <row r="2716" spans="1:15" s="20" customFormat="1" ht="15" customHeight="1">
      <c r="A2716" s="46"/>
      <c r="B2716" s="45"/>
      <c r="C2716" s="47"/>
      <c r="D2716" s="46"/>
      <c r="E2716" s="97" t="e">
        <f>+VLOOKUP(D2716,POA!$A$3:$AU$103,7,FALSE)</f>
        <v>#N/A</v>
      </c>
      <c r="F2716" s="97" t="e">
        <f>+VLOOKUP(D2716,POA!$A$3:$AU$103,9,FALSE)</f>
        <v>#N/A</v>
      </c>
      <c r="G2716" s="97" t="e">
        <f>+VLOOKUP(D2716,POA!$A$3:$AU$103,3,FALSE)</f>
        <v>#N/A</v>
      </c>
      <c r="H2716" s="94" t="e">
        <f>+VLOOKUP(D2716,POA!$A$3:$AU$103,12,FALSE)</f>
        <v>#N/A</v>
      </c>
      <c r="I2716" s="98" t="e">
        <f>+VLOOKUP(D2716,POA!$A$3:$AU$103,15,FALSE)</f>
        <v>#N/A</v>
      </c>
      <c r="J2716" s="94" t="e">
        <f>+VLOOKUP(D2716,POA!$A$3:$AU$103,14,FALSE)</f>
        <v>#N/A</v>
      </c>
      <c r="K2716" s="44"/>
      <c r="L2716" s="100"/>
      <c r="M2716" s="101"/>
      <c r="N2716" s="79"/>
      <c r="O2716" s="102"/>
    </row>
    <row r="2717" spans="1:15" s="20" customFormat="1" ht="15" customHeight="1">
      <c r="A2717" s="46"/>
      <c r="B2717" s="45"/>
      <c r="C2717" s="47"/>
      <c r="D2717" s="46"/>
      <c r="E2717" s="97" t="e">
        <f>+VLOOKUP(D2717,POA!$A$3:$AU$103,7,FALSE)</f>
        <v>#N/A</v>
      </c>
      <c r="F2717" s="97" t="e">
        <f>+VLOOKUP(D2717,POA!$A$3:$AU$103,9,FALSE)</f>
        <v>#N/A</v>
      </c>
      <c r="G2717" s="97" t="e">
        <f>+VLOOKUP(D2717,POA!$A$3:$AU$103,3,FALSE)</f>
        <v>#N/A</v>
      </c>
      <c r="H2717" s="94" t="e">
        <f>+VLOOKUP(D2717,POA!$A$3:$AU$103,12,FALSE)</f>
        <v>#N/A</v>
      </c>
      <c r="I2717" s="98" t="e">
        <f>+VLOOKUP(D2717,POA!$A$3:$AU$103,15,FALSE)</f>
        <v>#N/A</v>
      </c>
      <c r="J2717" s="94" t="e">
        <f>+VLOOKUP(D2717,POA!$A$3:$AU$103,14,FALSE)</f>
        <v>#N/A</v>
      </c>
      <c r="K2717" s="44"/>
      <c r="L2717" s="100"/>
      <c r="M2717" s="101"/>
      <c r="N2717" s="79"/>
      <c r="O2717" s="102"/>
    </row>
    <row r="2718" spans="1:15" s="20" customFormat="1" ht="15" customHeight="1">
      <c r="A2718" s="46"/>
      <c r="B2718" s="45"/>
      <c r="C2718" s="47"/>
      <c r="D2718" s="46"/>
      <c r="E2718" s="97" t="e">
        <f>+VLOOKUP(D2718,POA!$A$3:$AU$103,7,FALSE)</f>
        <v>#N/A</v>
      </c>
      <c r="F2718" s="97" t="e">
        <f>+VLOOKUP(D2718,POA!$A$3:$AU$103,9,FALSE)</f>
        <v>#N/A</v>
      </c>
      <c r="G2718" s="97" t="e">
        <f>+VLOOKUP(D2718,POA!$A$3:$AU$103,3,FALSE)</f>
        <v>#N/A</v>
      </c>
      <c r="H2718" s="94" t="e">
        <f>+VLOOKUP(D2718,POA!$A$3:$AU$103,12,FALSE)</f>
        <v>#N/A</v>
      </c>
      <c r="I2718" s="98" t="e">
        <f>+VLOOKUP(D2718,POA!$A$3:$AU$103,15,FALSE)</f>
        <v>#N/A</v>
      </c>
      <c r="J2718" s="94" t="e">
        <f>+VLOOKUP(D2718,POA!$A$3:$AU$103,14,FALSE)</f>
        <v>#N/A</v>
      </c>
      <c r="K2718" s="44"/>
      <c r="L2718" s="100"/>
      <c r="M2718" s="101"/>
      <c r="N2718" s="79"/>
      <c r="O2718" s="102"/>
    </row>
    <row r="2719" spans="1:15" s="20" customFormat="1" ht="15" customHeight="1">
      <c r="A2719" s="46"/>
      <c r="B2719" s="45"/>
      <c r="C2719" s="47"/>
      <c r="D2719" s="46"/>
      <c r="E2719" s="97" t="e">
        <f>+VLOOKUP(D2719,POA!$A$3:$AU$103,7,FALSE)</f>
        <v>#N/A</v>
      </c>
      <c r="F2719" s="97" t="e">
        <f>+VLOOKUP(D2719,POA!$A$3:$AU$103,9,FALSE)</f>
        <v>#N/A</v>
      </c>
      <c r="G2719" s="97" t="e">
        <f>+VLOOKUP(D2719,POA!$A$3:$AU$103,3,FALSE)</f>
        <v>#N/A</v>
      </c>
      <c r="H2719" s="94" t="e">
        <f>+VLOOKUP(D2719,POA!$A$3:$AU$103,12,FALSE)</f>
        <v>#N/A</v>
      </c>
      <c r="I2719" s="98" t="e">
        <f>+VLOOKUP(D2719,POA!$A$3:$AU$103,15,FALSE)</f>
        <v>#N/A</v>
      </c>
      <c r="J2719" s="94" t="e">
        <f>+VLOOKUP(D2719,POA!$A$3:$AU$103,14,FALSE)</f>
        <v>#N/A</v>
      </c>
      <c r="K2719" s="44"/>
      <c r="L2719" s="100"/>
      <c r="M2719" s="101"/>
      <c r="N2719" s="79"/>
      <c r="O2719" s="102"/>
    </row>
    <row r="2720" spans="1:15" s="20" customFormat="1" ht="15" customHeight="1">
      <c r="A2720" s="46"/>
      <c r="B2720" s="45"/>
      <c r="C2720" s="47"/>
      <c r="D2720" s="46"/>
      <c r="E2720" s="97" t="e">
        <f>+VLOOKUP(D2720,POA!$A$3:$AU$103,7,FALSE)</f>
        <v>#N/A</v>
      </c>
      <c r="F2720" s="97" t="e">
        <f>+VLOOKUP(D2720,POA!$A$3:$AU$103,9,FALSE)</f>
        <v>#N/A</v>
      </c>
      <c r="G2720" s="97" t="e">
        <f>+VLOOKUP(D2720,POA!$A$3:$AU$103,3,FALSE)</f>
        <v>#N/A</v>
      </c>
      <c r="H2720" s="94" t="e">
        <f>+VLOOKUP(D2720,POA!$A$3:$AU$103,12,FALSE)</f>
        <v>#N/A</v>
      </c>
      <c r="I2720" s="98" t="e">
        <f>+VLOOKUP(D2720,POA!$A$3:$AU$103,15,FALSE)</f>
        <v>#N/A</v>
      </c>
      <c r="J2720" s="94" t="e">
        <f>+VLOOKUP(D2720,POA!$A$3:$AU$103,14,FALSE)</f>
        <v>#N/A</v>
      </c>
      <c r="K2720" s="44"/>
      <c r="L2720" s="100"/>
      <c r="M2720" s="101"/>
      <c r="N2720" s="79"/>
      <c r="O2720" s="102"/>
    </row>
    <row r="2721" spans="1:15" s="20" customFormat="1" ht="15" customHeight="1">
      <c r="A2721" s="46"/>
      <c r="B2721" s="45"/>
      <c r="C2721" s="47"/>
      <c r="D2721" s="46"/>
      <c r="E2721" s="97" t="e">
        <f>+VLOOKUP(D2721,POA!$A$3:$AU$103,7,FALSE)</f>
        <v>#N/A</v>
      </c>
      <c r="F2721" s="97" t="e">
        <f>+VLOOKUP(D2721,POA!$A$3:$AU$103,9,FALSE)</f>
        <v>#N/A</v>
      </c>
      <c r="G2721" s="97" t="e">
        <f>+VLOOKUP(D2721,POA!$A$3:$AU$103,3,FALSE)</f>
        <v>#N/A</v>
      </c>
      <c r="H2721" s="94" t="e">
        <f>+VLOOKUP(D2721,POA!$A$3:$AU$103,12,FALSE)</f>
        <v>#N/A</v>
      </c>
      <c r="I2721" s="98" t="e">
        <f>+VLOOKUP(D2721,POA!$A$3:$AU$103,15,FALSE)</f>
        <v>#N/A</v>
      </c>
      <c r="J2721" s="94" t="e">
        <f>+VLOOKUP(D2721,POA!$A$3:$AU$103,14,FALSE)</f>
        <v>#N/A</v>
      </c>
      <c r="K2721" s="44"/>
      <c r="L2721" s="100"/>
      <c r="M2721" s="101"/>
      <c r="N2721" s="79"/>
      <c r="O2721" s="102"/>
    </row>
    <row r="2722" spans="1:15" s="20" customFormat="1" ht="15" customHeight="1">
      <c r="A2722" s="46"/>
      <c r="B2722" s="45"/>
      <c r="C2722" s="47"/>
      <c r="D2722" s="46"/>
      <c r="E2722" s="97" t="e">
        <f>+VLOOKUP(D2722,POA!$A$3:$AU$103,7,FALSE)</f>
        <v>#N/A</v>
      </c>
      <c r="F2722" s="97" t="e">
        <f>+VLOOKUP(D2722,POA!$A$3:$AU$103,9,FALSE)</f>
        <v>#N/A</v>
      </c>
      <c r="G2722" s="97" t="e">
        <f>+VLOOKUP(D2722,POA!$A$3:$AU$103,3,FALSE)</f>
        <v>#N/A</v>
      </c>
      <c r="H2722" s="94" t="e">
        <f>+VLOOKUP(D2722,POA!$A$3:$AU$103,12,FALSE)</f>
        <v>#N/A</v>
      </c>
      <c r="I2722" s="98" t="e">
        <f>+VLOOKUP(D2722,POA!$A$3:$AU$103,15,FALSE)</f>
        <v>#N/A</v>
      </c>
      <c r="J2722" s="94" t="e">
        <f>+VLOOKUP(D2722,POA!$A$3:$AU$103,14,FALSE)</f>
        <v>#N/A</v>
      </c>
      <c r="K2722" s="44"/>
      <c r="L2722" s="100"/>
      <c r="M2722" s="101"/>
      <c r="N2722" s="79"/>
      <c r="O2722" s="102"/>
    </row>
    <row r="2723" spans="1:15" s="20" customFormat="1" ht="15" customHeight="1">
      <c r="A2723" s="46"/>
      <c r="B2723" s="45"/>
      <c r="C2723" s="47"/>
      <c r="D2723" s="46"/>
      <c r="E2723" s="97" t="e">
        <f>+VLOOKUP(D2723,POA!$A$3:$AU$103,7,FALSE)</f>
        <v>#N/A</v>
      </c>
      <c r="F2723" s="97" t="e">
        <f>+VLOOKUP(D2723,POA!$A$3:$AU$103,9,FALSE)</f>
        <v>#N/A</v>
      </c>
      <c r="G2723" s="97" t="e">
        <f>+VLOOKUP(D2723,POA!$A$3:$AU$103,3,FALSE)</f>
        <v>#N/A</v>
      </c>
      <c r="H2723" s="94" t="e">
        <f>+VLOOKUP(D2723,POA!$A$3:$AU$103,12,FALSE)</f>
        <v>#N/A</v>
      </c>
      <c r="I2723" s="98" t="e">
        <f>+VLOOKUP(D2723,POA!$A$3:$AU$103,15,FALSE)</f>
        <v>#N/A</v>
      </c>
      <c r="J2723" s="94" t="e">
        <f>+VLOOKUP(D2723,POA!$A$3:$AU$103,14,FALSE)</f>
        <v>#N/A</v>
      </c>
      <c r="K2723" s="44"/>
      <c r="L2723" s="100"/>
      <c r="M2723" s="101"/>
      <c r="N2723" s="79"/>
      <c r="O2723" s="102"/>
    </row>
    <row r="2724" spans="1:15" s="20" customFormat="1" ht="15" customHeight="1">
      <c r="A2724" s="46"/>
      <c r="B2724" s="45"/>
      <c r="C2724" s="47"/>
      <c r="D2724" s="46"/>
      <c r="E2724" s="97" t="e">
        <f>+VLOOKUP(D2724,POA!$A$3:$AU$103,7,FALSE)</f>
        <v>#N/A</v>
      </c>
      <c r="F2724" s="97" t="e">
        <f>+VLOOKUP(D2724,POA!$A$3:$AU$103,9,FALSE)</f>
        <v>#N/A</v>
      </c>
      <c r="G2724" s="97" t="e">
        <f>+VLOOKUP(D2724,POA!$A$3:$AU$103,3,FALSE)</f>
        <v>#N/A</v>
      </c>
      <c r="H2724" s="94" t="e">
        <f>+VLOOKUP(D2724,POA!$A$3:$AU$103,12,FALSE)</f>
        <v>#N/A</v>
      </c>
      <c r="I2724" s="98" t="e">
        <f>+VLOOKUP(D2724,POA!$A$3:$AU$103,15,FALSE)</f>
        <v>#N/A</v>
      </c>
      <c r="J2724" s="94" t="e">
        <f>+VLOOKUP(D2724,POA!$A$3:$AU$103,14,FALSE)</f>
        <v>#N/A</v>
      </c>
      <c r="K2724" s="44"/>
      <c r="L2724" s="100"/>
      <c r="M2724" s="101"/>
      <c r="N2724" s="79"/>
      <c r="O2724" s="102"/>
    </row>
    <row r="2725" spans="1:15" s="20" customFormat="1" ht="15" customHeight="1">
      <c r="A2725" s="46"/>
      <c r="B2725" s="45"/>
      <c r="C2725" s="47"/>
      <c r="D2725" s="46"/>
      <c r="E2725" s="97" t="e">
        <f>+VLOOKUP(D2725,POA!$A$3:$AU$103,7,FALSE)</f>
        <v>#N/A</v>
      </c>
      <c r="F2725" s="97" t="e">
        <f>+VLOOKUP(D2725,POA!$A$3:$AU$103,9,FALSE)</f>
        <v>#N/A</v>
      </c>
      <c r="G2725" s="97" t="e">
        <f>+VLOOKUP(D2725,POA!$A$3:$AU$103,3,FALSE)</f>
        <v>#N/A</v>
      </c>
      <c r="H2725" s="94" t="e">
        <f>+VLOOKUP(D2725,POA!$A$3:$AU$103,12,FALSE)</f>
        <v>#N/A</v>
      </c>
      <c r="I2725" s="98" t="e">
        <f>+VLOOKUP(D2725,POA!$A$3:$AU$103,15,FALSE)</f>
        <v>#N/A</v>
      </c>
      <c r="J2725" s="94" t="e">
        <f>+VLOOKUP(D2725,POA!$A$3:$AU$103,14,FALSE)</f>
        <v>#N/A</v>
      </c>
      <c r="K2725" s="44"/>
      <c r="L2725" s="100"/>
      <c r="M2725" s="101"/>
      <c r="N2725" s="79"/>
      <c r="O2725" s="102"/>
    </row>
    <row r="2726" spans="1:15" s="20" customFormat="1" ht="15" customHeight="1">
      <c r="A2726" s="46"/>
      <c r="B2726" s="45"/>
      <c r="C2726" s="47"/>
      <c r="D2726" s="46"/>
      <c r="E2726" s="97" t="e">
        <f>+VLOOKUP(D2726,POA!$A$3:$AU$103,7,FALSE)</f>
        <v>#N/A</v>
      </c>
      <c r="F2726" s="97" t="e">
        <f>+VLOOKUP(D2726,POA!$A$3:$AU$103,9,FALSE)</f>
        <v>#N/A</v>
      </c>
      <c r="G2726" s="97" t="e">
        <f>+VLOOKUP(D2726,POA!$A$3:$AU$103,3,FALSE)</f>
        <v>#N/A</v>
      </c>
      <c r="H2726" s="94" t="e">
        <f>+VLOOKUP(D2726,POA!$A$3:$AU$103,12,FALSE)</f>
        <v>#N/A</v>
      </c>
      <c r="I2726" s="98" t="e">
        <f>+VLOOKUP(D2726,POA!$A$3:$AU$103,15,FALSE)</f>
        <v>#N/A</v>
      </c>
      <c r="J2726" s="94" t="e">
        <f>+VLOOKUP(D2726,POA!$A$3:$AU$103,14,FALSE)</f>
        <v>#N/A</v>
      </c>
      <c r="K2726" s="44"/>
      <c r="L2726" s="100"/>
      <c r="M2726" s="101"/>
      <c r="N2726" s="79"/>
      <c r="O2726" s="102"/>
    </row>
    <row r="2727" spans="1:15" s="21" customFormat="1" ht="15.75" customHeight="1">
      <c r="A2727" s="103"/>
      <c r="B2727" s="105"/>
      <c r="C2727" s="107"/>
      <c r="D2727" s="103"/>
      <c r="E2727" s="83" t="e">
        <f>+VLOOKUP(D2727,POA!$A$3:$AU$103,7,FALSE)</f>
        <v>#N/A</v>
      </c>
      <c r="F2727" s="83" t="e">
        <f>+VLOOKUP(D2727,POA!$A$3:$AU$103,9,FALSE)</f>
        <v>#N/A</v>
      </c>
      <c r="G2727" s="97" t="e">
        <f>+VLOOKUP(D2727,POA!$A$3:$AU$103,3,FALSE)</f>
        <v>#N/A</v>
      </c>
      <c r="H2727" s="22" t="e">
        <f>+VLOOKUP(D2727,POA!$A$3:$AU$103,12,FALSE)</f>
        <v>#N/A</v>
      </c>
      <c r="I2727" s="108" t="e">
        <f>+VLOOKUP(D2727,POA!$A$3:$AU$103,15,FALSE)</f>
        <v>#N/A</v>
      </c>
      <c r="J2727" s="22" t="e">
        <f>+VLOOKUP(D2727,POA!$A$3:$AU$103,14,FALSE)</f>
        <v>#N/A</v>
      </c>
      <c r="K2727" s="104"/>
      <c r="L2727" s="100"/>
      <c r="M2727" s="101"/>
      <c r="N2727" s="79"/>
      <c r="O2727" s="106"/>
    </row>
    <row r="2728" spans="1:15" s="21" customFormat="1" ht="15" customHeight="1">
      <c r="A2728" s="103"/>
      <c r="B2728" s="105"/>
      <c r="C2728" s="107"/>
      <c r="D2728" s="103"/>
      <c r="E2728" s="83" t="e">
        <f>+VLOOKUP(D2728,POA!$A$3:$AU$103,7,FALSE)</f>
        <v>#N/A</v>
      </c>
      <c r="F2728" s="83" t="e">
        <f>+VLOOKUP(D2728,POA!$A$3:$AU$103,9,FALSE)</f>
        <v>#N/A</v>
      </c>
      <c r="G2728" s="97" t="e">
        <f>+VLOOKUP(D2728,POA!$A$3:$AU$103,3,FALSE)</f>
        <v>#N/A</v>
      </c>
      <c r="H2728" s="22" t="e">
        <f>+VLOOKUP(D2728,POA!$A$3:$AU$103,12,FALSE)</f>
        <v>#N/A</v>
      </c>
      <c r="I2728" s="108" t="e">
        <f>+VLOOKUP(D2728,POA!$A$3:$AU$103,15,FALSE)</f>
        <v>#N/A</v>
      </c>
      <c r="J2728" s="22" t="e">
        <f>+VLOOKUP(D2728,POA!$A$3:$AU$103,14,FALSE)</f>
        <v>#N/A</v>
      </c>
      <c r="K2728" s="104"/>
      <c r="L2728" s="100"/>
      <c r="M2728" s="101"/>
      <c r="N2728" s="79"/>
      <c r="O2728" s="106"/>
    </row>
    <row r="2729" spans="1:15" s="21" customFormat="1" ht="15" customHeight="1">
      <c r="A2729" s="103"/>
      <c r="B2729" s="105"/>
      <c r="C2729" s="107"/>
      <c r="D2729" s="103"/>
      <c r="E2729" s="83" t="e">
        <f>+VLOOKUP(D2729,POA!$A$3:$AU$103,7,FALSE)</f>
        <v>#N/A</v>
      </c>
      <c r="F2729" s="83" t="e">
        <f>+VLOOKUP(D2729,POA!$A$3:$AU$103,9,FALSE)</f>
        <v>#N/A</v>
      </c>
      <c r="G2729" s="97" t="e">
        <f>+VLOOKUP(D2729,POA!$A$3:$AU$103,3,FALSE)</f>
        <v>#N/A</v>
      </c>
      <c r="H2729" s="22" t="e">
        <f>+VLOOKUP(D2729,POA!$A$3:$AU$103,12,FALSE)</f>
        <v>#N/A</v>
      </c>
      <c r="I2729" s="108" t="e">
        <f>+VLOOKUP(D2729,POA!$A$3:$AU$103,15,FALSE)</f>
        <v>#N/A</v>
      </c>
      <c r="J2729" s="22" t="e">
        <f>+VLOOKUP(D2729,POA!$A$3:$AU$103,14,FALSE)</f>
        <v>#N/A</v>
      </c>
      <c r="K2729" s="104"/>
      <c r="L2729" s="100"/>
      <c r="M2729" s="101"/>
      <c r="N2729" s="79"/>
      <c r="O2729" s="106"/>
    </row>
    <row r="2730" spans="1:15" s="21" customFormat="1" ht="15" customHeight="1">
      <c r="A2730" s="103"/>
      <c r="B2730" s="105"/>
      <c r="C2730" s="107"/>
      <c r="D2730" s="103"/>
      <c r="E2730" s="83" t="e">
        <f>+VLOOKUP(D2730,POA!$A$3:$AU$103,7,FALSE)</f>
        <v>#N/A</v>
      </c>
      <c r="F2730" s="83" t="e">
        <f>+VLOOKUP(D2730,POA!$A$3:$AU$103,9,FALSE)</f>
        <v>#N/A</v>
      </c>
      <c r="G2730" s="97" t="e">
        <f>+VLOOKUP(D2730,POA!$A$3:$AU$103,3,FALSE)</f>
        <v>#N/A</v>
      </c>
      <c r="H2730" s="22" t="e">
        <f>+VLOOKUP(D2730,POA!$A$3:$AU$103,12,FALSE)</f>
        <v>#N/A</v>
      </c>
      <c r="I2730" s="108" t="e">
        <f>+VLOOKUP(D2730,POA!$A$3:$AU$103,15,FALSE)</f>
        <v>#N/A</v>
      </c>
      <c r="J2730" s="22" t="e">
        <f>+VLOOKUP(D2730,POA!$A$3:$AU$103,14,FALSE)</f>
        <v>#N/A</v>
      </c>
      <c r="K2730" s="104"/>
      <c r="L2730" s="100"/>
      <c r="M2730" s="101"/>
      <c r="N2730" s="79"/>
      <c r="O2730" s="106"/>
    </row>
    <row r="2731" spans="1:15" s="21" customFormat="1" ht="15" customHeight="1">
      <c r="A2731" s="103"/>
      <c r="B2731" s="105"/>
      <c r="C2731" s="107"/>
      <c r="D2731" s="103"/>
      <c r="E2731" s="83" t="e">
        <f>+VLOOKUP(D2731,POA!$A$3:$AU$103,7,FALSE)</f>
        <v>#N/A</v>
      </c>
      <c r="F2731" s="83" t="e">
        <f>+VLOOKUP(D2731,POA!$A$3:$AU$103,9,FALSE)</f>
        <v>#N/A</v>
      </c>
      <c r="G2731" s="97" t="e">
        <f>+VLOOKUP(D2731,POA!$A$3:$AU$103,3,FALSE)</f>
        <v>#N/A</v>
      </c>
      <c r="H2731" s="22" t="e">
        <f>+VLOOKUP(D2731,POA!$A$3:$AU$103,12,FALSE)</f>
        <v>#N/A</v>
      </c>
      <c r="I2731" s="108" t="e">
        <f>+VLOOKUP(D2731,POA!$A$3:$AU$103,15,FALSE)</f>
        <v>#N/A</v>
      </c>
      <c r="J2731" s="22" t="e">
        <f>+VLOOKUP(D2731,POA!$A$3:$AU$103,14,FALSE)</f>
        <v>#N/A</v>
      </c>
      <c r="K2731" s="104"/>
      <c r="L2731" s="100"/>
      <c r="M2731" s="101"/>
      <c r="N2731" s="79"/>
      <c r="O2731" s="106"/>
    </row>
    <row r="2732" spans="1:15" s="21" customFormat="1" ht="15" customHeight="1">
      <c r="A2732" s="103"/>
      <c r="B2732" s="105"/>
      <c r="C2732" s="107"/>
      <c r="D2732" s="103"/>
      <c r="E2732" s="83" t="e">
        <f>+VLOOKUP(D2732,POA!$A$3:$AU$103,7,FALSE)</f>
        <v>#N/A</v>
      </c>
      <c r="F2732" s="83" t="e">
        <f>+VLOOKUP(D2732,POA!$A$3:$AU$103,9,FALSE)</f>
        <v>#N/A</v>
      </c>
      <c r="G2732" s="97" t="e">
        <f>+VLOOKUP(D2732,POA!$A$3:$AU$103,3,FALSE)</f>
        <v>#N/A</v>
      </c>
      <c r="H2732" s="22" t="e">
        <f>+VLOOKUP(D2732,POA!$A$3:$AU$103,12,FALSE)</f>
        <v>#N/A</v>
      </c>
      <c r="I2732" s="108" t="e">
        <f>+VLOOKUP(D2732,POA!$A$3:$AU$103,15,FALSE)</f>
        <v>#N/A</v>
      </c>
      <c r="J2732" s="22" t="e">
        <f>+VLOOKUP(D2732,POA!$A$3:$AU$103,14,FALSE)</f>
        <v>#N/A</v>
      </c>
      <c r="K2732" s="104"/>
      <c r="L2732" s="100"/>
      <c r="M2732" s="101"/>
      <c r="N2732" s="79"/>
      <c r="O2732" s="106"/>
    </row>
    <row r="2733" spans="1:15" s="21" customFormat="1" ht="15" customHeight="1">
      <c r="A2733" s="103"/>
      <c r="B2733" s="105"/>
      <c r="C2733" s="107"/>
      <c r="D2733" s="103"/>
      <c r="E2733" s="83" t="e">
        <f>+VLOOKUP(D2733,POA!$A$3:$AU$103,7,FALSE)</f>
        <v>#N/A</v>
      </c>
      <c r="F2733" s="83" t="e">
        <f>+VLOOKUP(D2733,POA!$A$3:$AU$103,9,FALSE)</f>
        <v>#N/A</v>
      </c>
      <c r="G2733" s="97" t="e">
        <f>+VLOOKUP(D2733,POA!$A$3:$AU$103,3,FALSE)</f>
        <v>#N/A</v>
      </c>
      <c r="H2733" s="22" t="e">
        <f>+VLOOKUP(D2733,POA!$A$3:$AU$103,12,FALSE)</f>
        <v>#N/A</v>
      </c>
      <c r="I2733" s="108" t="e">
        <f>+VLOOKUP(D2733,POA!$A$3:$AU$103,15,FALSE)</f>
        <v>#N/A</v>
      </c>
      <c r="J2733" s="22" t="e">
        <f>+VLOOKUP(D2733,POA!$A$3:$AU$103,14,FALSE)</f>
        <v>#N/A</v>
      </c>
      <c r="K2733" s="104"/>
      <c r="L2733" s="100"/>
      <c r="M2733" s="101"/>
      <c r="N2733" s="79"/>
      <c r="O2733" s="106"/>
    </row>
    <row r="2734" spans="1:15" s="21" customFormat="1" ht="15" customHeight="1">
      <c r="A2734" s="103"/>
      <c r="B2734" s="105"/>
      <c r="C2734" s="107"/>
      <c r="D2734" s="103"/>
      <c r="E2734" s="83" t="e">
        <f>+VLOOKUP(D2734,POA!$A$3:$AU$103,7,FALSE)</f>
        <v>#N/A</v>
      </c>
      <c r="F2734" s="83" t="e">
        <f>+VLOOKUP(D2734,POA!$A$3:$AU$103,9,FALSE)</f>
        <v>#N/A</v>
      </c>
      <c r="G2734" s="97" t="e">
        <f>+VLOOKUP(D2734,POA!$A$3:$AU$103,3,FALSE)</f>
        <v>#N/A</v>
      </c>
      <c r="H2734" s="22" t="e">
        <f>+VLOOKUP(D2734,POA!$A$3:$AU$103,12,FALSE)</f>
        <v>#N/A</v>
      </c>
      <c r="I2734" s="108" t="e">
        <f>+VLOOKUP(D2734,POA!$A$3:$AU$103,15,FALSE)</f>
        <v>#N/A</v>
      </c>
      <c r="J2734" s="22" t="e">
        <f>+VLOOKUP(D2734,POA!$A$3:$AU$103,14,FALSE)</f>
        <v>#N/A</v>
      </c>
      <c r="K2734" s="104"/>
      <c r="L2734" s="100"/>
      <c r="M2734" s="101"/>
      <c r="N2734" s="79"/>
      <c r="O2734" s="106"/>
    </row>
    <row r="2735" spans="1:15" s="20" customFormat="1" ht="15" customHeight="1">
      <c r="A2735" s="46"/>
      <c r="B2735" s="45"/>
      <c r="C2735" s="47"/>
      <c r="D2735" s="46"/>
      <c r="E2735" s="97" t="e">
        <f>+VLOOKUP(D2735,POA!$A$3:$AU$103,7,FALSE)</f>
        <v>#N/A</v>
      </c>
      <c r="F2735" s="97" t="e">
        <f>+VLOOKUP(D2735,POA!$A$3:$AU$103,9,FALSE)</f>
        <v>#N/A</v>
      </c>
      <c r="G2735" s="97" t="e">
        <f>+VLOOKUP(D2735,POA!$A$3:$AU$103,3,FALSE)</f>
        <v>#N/A</v>
      </c>
      <c r="H2735" s="94" t="e">
        <f>+VLOOKUP(D2735,POA!$A$3:$AU$103,12,FALSE)</f>
        <v>#N/A</v>
      </c>
      <c r="I2735" s="98" t="e">
        <f>+VLOOKUP(D2735,POA!$A$3:$AU$103,15,FALSE)</f>
        <v>#N/A</v>
      </c>
      <c r="J2735" s="94" t="e">
        <f>+VLOOKUP(D2735,POA!$A$3:$AU$103,14,FALSE)</f>
        <v>#N/A</v>
      </c>
      <c r="K2735" s="117"/>
      <c r="L2735" s="100"/>
      <c r="M2735" s="101"/>
      <c r="N2735" s="79"/>
      <c r="O2735" s="102"/>
    </row>
    <row r="2736" spans="1:15" s="20" customFormat="1" ht="15" customHeight="1">
      <c r="A2736" s="46"/>
      <c r="B2736" s="45"/>
      <c r="C2736" s="47"/>
      <c r="D2736" s="46"/>
      <c r="E2736" s="97" t="e">
        <f>+VLOOKUP(D2736,POA!$A$3:$AU$103,7,FALSE)</f>
        <v>#N/A</v>
      </c>
      <c r="F2736" s="97" t="e">
        <f>+VLOOKUP(D2736,POA!$A$3:$AU$103,9,FALSE)</f>
        <v>#N/A</v>
      </c>
      <c r="G2736" s="97" t="e">
        <f>+VLOOKUP(D2736,POA!$A$3:$AU$103,3,FALSE)</f>
        <v>#N/A</v>
      </c>
      <c r="H2736" s="94" t="e">
        <f>+VLOOKUP(D2736,POA!$A$3:$AU$103,12,FALSE)</f>
        <v>#N/A</v>
      </c>
      <c r="I2736" s="98" t="e">
        <f>+VLOOKUP(D2736,POA!$A$3:$AU$103,15,FALSE)</f>
        <v>#N/A</v>
      </c>
      <c r="J2736" s="94" t="e">
        <f>+VLOOKUP(D2736,POA!$A$3:$AU$103,14,FALSE)</f>
        <v>#N/A</v>
      </c>
      <c r="K2736" s="117"/>
      <c r="L2736" s="100"/>
      <c r="M2736" s="101"/>
      <c r="N2736" s="79"/>
      <c r="O2736" s="102"/>
    </row>
    <row r="2737" spans="1:15" s="20" customFormat="1" ht="15" customHeight="1">
      <c r="A2737" s="46"/>
      <c r="B2737" s="45"/>
      <c r="C2737" s="47"/>
      <c r="D2737" s="46"/>
      <c r="E2737" s="97" t="e">
        <f>+VLOOKUP(D2737,POA!$A$3:$AU$103,7,FALSE)</f>
        <v>#N/A</v>
      </c>
      <c r="F2737" s="97" t="e">
        <f>+VLOOKUP(D2737,POA!$A$3:$AU$103,9,FALSE)</f>
        <v>#N/A</v>
      </c>
      <c r="G2737" s="97" t="e">
        <f>+VLOOKUP(D2737,POA!$A$3:$AU$103,3,FALSE)</f>
        <v>#N/A</v>
      </c>
      <c r="H2737" s="94" t="e">
        <f>+VLOOKUP(D2737,POA!$A$3:$AU$103,12,FALSE)</f>
        <v>#N/A</v>
      </c>
      <c r="I2737" s="98" t="e">
        <f>+VLOOKUP(D2737,POA!$A$3:$AU$103,15,FALSE)</f>
        <v>#N/A</v>
      </c>
      <c r="J2737" s="94" t="e">
        <f>+VLOOKUP(D2737,POA!$A$3:$AU$103,14,FALSE)</f>
        <v>#N/A</v>
      </c>
      <c r="K2737" s="44"/>
      <c r="L2737" s="100"/>
      <c r="M2737" s="101"/>
      <c r="N2737" s="79"/>
      <c r="O2737" s="102"/>
    </row>
    <row r="2738" spans="1:15" s="20" customFormat="1" ht="15" customHeight="1">
      <c r="A2738" s="46"/>
      <c r="B2738" s="45"/>
      <c r="C2738" s="47"/>
      <c r="D2738" s="46"/>
      <c r="E2738" s="97" t="e">
        <f>+VLOOKUP(D2738,POA!$A$3:$AU$103,7,FALSE)</f>
        <v>#N/A</v>
      </c>
      <c r="F2738" s="97" t="e">
        <f>+VLOOKUP(D2738,POA!$A$3:$AU$103,9,FALSE)</f>
        <v>#N/A</v>
      </c>
      <c r="G2738" s="97" t="e">
        <f>+VLOOKUP(D2738,POA!$A$3:$AU$103,3,FALSE)</f>
        <v>#N/A</v>
      </c>
      <c r="H2738" s="94" t="e">
        <f>+VLOOKUP(D2738,POA!$A$3:$AU$103,12,FALSE)</f>
        <v>#N/A</v>
      </c>
      <c r="I2738" s="98" t="e">
        <f>+VLOOKUP(D2738,POA!$A$3:$AU$103,15,FALSE)</f>
        <v>#N/A</v>
      </c>
      <c r="J2738" s="94" t="e">
        <f>+VLOOKUP(D2738,POA!$A$3:$AU$103,14,FALSE)</f>
        <v>#N/A</v>
      </c>
      <c r="K2738" s="44"/>
      <c r="L2738" s="100"/>
      <c r="M2738" s="101"/>
      <c r="N2738" s="79"/>
      <c r="O2738" s="102"/>
    </row>
    <row r="2739" spans="1:15" s="20" customFormat="1" ht="15" customHeight="1">
      <c r="A2739" s="46"/>
      <c r="B2739" s="45"/>
      <c r="C2739" s="47"/>
      <c r="D2739" s="46"/>
      <c r="E2739" s="97" t="e">
        <f>+VLOOKUP(D2739,POA!$A$3:$AU$103,7,FALSE)</f>
        <v>#N/A</v>
      </c>
      <c r="F2739" s="97" t="e">
        <f>+VLOOKUP(D2739,POA!$A$3:$AU$103,9,FALSE)</f>
        <v>#N/A</v>
      </c>
      <c r="G2739" s="97" t="e">
        <f>+VLOOKUP(D2739,POA!$A$3:$AU$103,3,FALSE)</f>
        <v>#N/A</v>
      </c>
      <c r="H2739" s="94" t="e">
        <f>+VLOOKUP(D2739,POA!$A$3:$AU$103,12,FALSE)</f>
        <v>#N/A</v>
      </c>
      <c r="I2739" s="98" t="e">
        <f>+VLOOKUP(D2739,POA!$A$3:$AU$103,15,FALSE)</f>
        <v>#N/A</v>
      </c>
      <c r="J2739" s="94" t="e">
        <f>+VLOOKUP(D2739,POA!$A$3:$AU$103,14,FALSE)</f>
        <v>#N/A</v>
      </c>
      <c r="K2739" s="44"/>
      <c r="L2739" s="100"/>
      <c r="M2739" s="101"/>
      <c r="N2739" s="79"/>
      <c r="O2739" s="102"/>
    </row>
    <row r="2740" spans="1:15" s="20" customFormat="1" ht="15" customHeight="1">
      <c r="A2740" s="46"/>
      <c r="B2740" s="45"/>
      <c r="C2740" s="47"/>
      <c r="D2740" s="46"/>
      <c r="E2740" s="97" t="e">
        <f>+VLOOKUP(D2740,POA!$A$3:$AU$103,7,FALSE)</f>
        <v>#N/A</v>
      </c>
      <c r="F2740" s="97" t="e">
        <f>+VLOOKUP(D2740,POA!$A$3:$AU$103,9,FALSE)</f>
        <v>#N/A</v>
      </c>
      <c r="G2740" s="97" t="e">
        <f>+VLOOKUP(D2740,POA!$A$3:$AU$103,3,FALSE)</f>
        <v>#N/A</v>
      </c>
      <c r="H2740" s="94" t="e">
        <f>+VLOOKUP(D2740,POA!$A$3:$AU$103,12,FALSE)</f>
        <v>#N/A</v>
      </c>
      <c r="I2740" s="98" t="e">
        <f>+VLOOKUP(D2740,POA!$A$3:$AU$103,15,FALSE)</f>
        <v>#N/A</v>
      </c>
      <c r="J2740" s="94" t="e">
        <f>+VLOOKUP(D2740,POA!$A$3:$AU$103,14,FALSE)</f>
        <v>#N/A</v>
      </c>
      <c r="K2740" s="44"/>
      <c r="L2740" s="100"/>
      <c r="M2740" s="101"/>
      <c r="N2740" s="79"/>
      <c r="O2740" s="102"/>
    </row>
    <row r="2741" spans="1:15" s="20" customFormat="1" ht="15" customHeight="1">
      <c r="A2741" s="46"/>
      <c r="B2741" s="45"/>
      <c r="C2741" s="47"/>
      <c r="D2741" s="46"/>
      <c r="E2741" s="97" t="e">
        <f>+VLOOKUP(D2741,POA!$A$3:$AU$103,7,FALSE)</f>
        <v>#N/A</v>
      </c>
      <c r="F2741" s="97" t="e">
        <f>+VLOOKUP(D2741,POA!$A$3:$AU$103,9,FALSE)</f>
        <v>#N/A</v>
      </c>
      <c r="G2741" s="97" t="e">
        <f>+VLOOKUP(D2741,POA!$A$3:$AU$103,3,FALSE)</f>
        <v>#N/A</v>
      </c>
      <c r="H2741" s="94" t="e">
        <f>+VLOOKUP(D2741,POA!$A$3:$AU$103,12,FALSE)</f>
        <v>#N/A</v>
      </c>
      <c r="I2741" s="98" t="e">
        <f>+VLOOKUP(D2741,POA!$A$3:$AU$103,15,FALSE)</f>
        <v>#N/A</v>
      </c>
      <c r="J2741" s="94" t="e">
        <f>+VLOOKUP(D2741,POA!$A$3:$AU$103,14,FALSE)</f>
        <v>#N/A</v>
      </c>
      <c r="K2741" s="44"/>
      <c r="L2741" s="100"/>
      <c r="M2741" s="101"/>
      <c r="N2741" s="79"/>
      <c r="O2741" s="102"/>
    </row>
    <row r="2742" spans="1:15" s="20" customFormat="1" ht="15" customHeight="1">
      <c r="A2742" s="46"/>
      <c r="B2742" s="45"/>
      <c r="C2742" s="47"/>
      <c r="D2742" s="46"/>
      <c r="E2742" s="97" t="e">
        <f>+VLOOKUP(D2742,POA!$A$3:$AU$103,7,FALSE)</f>
        <v>#N/A</v>
      </c>
      <c r="F2742" s="97" t="e">
        <f>+VLOOKUP(D2742,POA!$A$3:$AU$103,9,FALSE)</f>
        <v>#N/A</v>
      </c>
      <c r="G2742" s="97" t="e">
        <f>+VLOOKUP(D2742,POA!$A$3:$AU$103,3,FALSE)</f>
        <v>#N/A</v>
      </c>
      <c r="H2742" s="94" t="e">
        <f>+VLOOKUP(D2742,POA!$A$3:$AU$103,12,FALSE)</f>
        <v>#N/A</v>
      </c>
      <c r="I2742" s="98" t="e">
        <f>+VLOOKUP(D2742,POA!$A$3:$AU$103,15,FALSE)</f>
        <v>#N/A</v>
      </c>
      <c r="J2742" s="94" t="e">
        <f>+VLOOKUP(D2742,POA!$A$3:$AU$103,14,FALSE)</f>
        <v>#N/A</v>
      </c>
      <c r="K2742" s="44"/>
      <c r="L2742" s="100"/>
      <c r="M2742" s="101"/>
      <c r="N2742" s="79"/>
      <c r="O2742" s="102"/>
    </row>
    <row r="2743" spans="1:15" s="20" customFormat="1" ht="15" customHeight="1">
      <c r="A2743" s="46"/>
      <c r="B2743" s="45"/>
      <c r="C2743" s="47"/>
      <c r="D2743" s="46"/>
      <c r="E2743" s="97" t="e">
        <f>+VLOOKUP(D2743,POA!$A$3:$AU$103,7,FALSE)</f>
        <v>#N/A</v>
      </c>
      <c r="F2743" s="97" t="e">
        <f>+VLOOKUP(D2743,POA!$A$3:$AU$103,9,FALSE)</f>
        <v>#N/A</v>
      </c>
      <c r="G2743" s="97" t="e">
        <f>+VLOOKUP(D2743,POA!$A$3:$AU$103,3,FALSE)</f>
        <v>#N/A</v>
      </c>
      <c r="H2743" s="94" t="e">
        <f>+VLOOKUP(D2743,POA!$A$3:$AU$103,12,FALSE)</f>
        <v>#N/A</v>
      </c>
      <c r="I2743" s="98" t="e">
        <f>+VLOOKUP(D2743,POA!$A$3:$AU$103,15,FALSE)</f>
        <v>#N/A</v>
      </c>
      <c r="J2743" s="94" t="e">
        <f>+VLOOKUP(D2743,POA!$A$3:$AU$103,14,FALSE)</f>
        <v>#N/A</v>
      </c>
      <c r="K2743" s="44"/>
      <c r="L2743" s="100"/>
      <c r="M2743" s="101"/>
      <c r="N2743" s="79"/>
      <c r="O2743" s="102"/>
    </row>
    <row r="2744" spans="1:15" s="20" customFormat="1" ht="15" customHeight="1">
      <c r="A2744" s="46"/>
      <c r="B2744" s="45"/>
      <c r="C2744" s="47"/>
      <c r="D2744" s="46"/>
      <c r="E2744" s="97" t="e">
        <f>+VLOOKUP(D2744,POA!$A$3:$AU$103,7,FALSE)</f>
        <v>#N/A</v>
      </c>
      <c r="F2744" s="97" t="e">
        <f>+VLOOKUP(D2744,POA!$A$3:$AU$103,9,FALSE)</f>
        <v>#N/A</v>
      </c>
      <c r="G2744" s="97" t="e">
        <f>+VLOOKUP(D2744,POA!$A$3:$AU$103,3,FALSE)</f>
        <v>#N/A</v>
      </c>
      <c r="H2744" s="94" t="e">
        <f>+VLOOKUP(D2744,POA!$A$3:$AU$103,12,FALSE)</f>
        <v>#N/A</v>
      </c>
      <c r="I2744" s="98" t="e">
        <f>+VLOOKUP(D2744,POA!$A$3:$AU$103,15,FALSE)</f>
        <v>#N/A</v>
      </c>
      <c r="J2744" s="94" t="e">
        <f>+VLOOKUP(D2744,POA!$A$3:$AU$103,14,FALSE)</f>
        <v>#N/A</v>
      </c>
      <c r="K2744" s="44"/>
      <c r="L2744" s="100"/>
      <c r="M2744" s="101"/>
      <c r="N2744" s="79"/>
      <c r="O2744" s="102"/>
    </row>
    <row r="2745" spans="1:15" s="20" customFormat="1" ht="15" customHeight="1">
      <c r="A2745" s="46"/>
      <c r="B2745" s="45"/>
      <c r="C2745" s="47"/>
      <c r="D2745" s="46"/>
      <c r="E2745" s="97" t="e">
        <f>+VLOOKUP(D2745,POA!$A$3:$AU$103,7,FALSE)</f>
        <v>#N/A</v>
      </c>
      <c r="F2745" s="97" t="e">
        <f>+VLOOKUP(D2745,POA!$A$3:$AU$103,9,FALSE)</f>
        <v>#N/A</v>
      </c>
      <c r="G2745" s="97" t="e">
        <f>+VLOOKUP(D2745,POA!$A$3:$AU$103,3,FALSE)</f>
        <v>#N/A</v>
      </c>
      <c r="H2745" s="94" t="e">
        <f>+VLOOKUP(D2745,POA!$A$3:$AU$103,12,FALSE)</f>
        <v>#N/A</v>
      </c>
      <c r="I2745" s="98" t="e">
        <f>+VLOOKUP(D2745,POA!$A$3:$AU$103,15,FALSE)</f>
        <v>#N/A</v>
      </c>
      <c r="J2745" s="94" t="e">
        <f>+VLOOKUP(D2745,POA!$A$3:$AU$103,14,FALSE)</f>
        <v>#N/A</v>
      </c>
      <c r="K2745" s="44"/>
      <c r="L2745" s="100"/>
      <c r="M2745" s="101"/>
      <c r="N2745" s="79"/>
      <c r="O2745" s="102"/>
    </row>
    <row r="2746" spans="1:15" s="20" customFormat="1" ht="15" customHeight="1">
      <c r="A2746" s="46"/>
      <c r="B2746" s="45"/>
      <c r="C2746" s="47"/>
      <c r="D2746" s="46"/>
      <c r="E2746" s="97" t="e">
        <f>+VLOOKUP(D2746,POA!$A$3:$AU$103,7,FALSE)</f>
        <v>#N/A</v>
      </c>
      <c r="F2746" s="97" t="e">
        <f>+VLOOKUP(D2746,POA!$A$3:$AU$103,9,FALSE)</f>
        <v>#N/A</v>
      </c>
      <c r="G2746" s="97" t="e">
        <f>+VLOOKUP(D2746,POA!$A$3:$AU$103,3,FALSE)</f>
        <v>#N/A</v>
      </c>
      <c r="H2746" s="94" t="e">
        <f>+VLOOKUP(D2746,POA!$A$3:$AU$103,12,FALSE)</f>
        <v>#N/A</v>
      </c>
      <c r="I2746" s="98" t="e">
        <f>+VLOOKUP(D2746,POA!$A$3:$AU$103,15,FALSE)</f>
        <v>#N/A</v>
      </c>
      <c r="J2746" s="94" t="e">
        <f>+VLOOKUP(D2746,POA!$A$3:$AU$103,14,FALSE)</f>
        <v>#N/A</v>
      </c>
      <c r="K2746" s="44"/>
      <c r="L2746" s="100"/>
      <c r="M2746" s="101"/>
      <c r="N2746" s="79"/>
      <c r="O2746" s="102"/>
    </row>
    <row r="2747" spans="1:15" s="20" customFormat="1" ht="15" customHeight="1">
      <c r="A2747" s="46"/>
      <c r="B2747" s="45"/>
      <c r="C2747" s="47"/>
      <c r="D2747" s="46"/>
      <c r="E2747" s="97" t="e">
        <f>+VLOOKUP(D2747,POA!$A$3:$AU$103,7,FALSE)</f>
        <v>#N/A</v>
      </c>
      <c r="F2747" s="97" t="e">
        <f>+VLOOKUP(D2747,POA!$A$3:$AU$103,9,FALSE)</f>
        <v>#N/A</v>
      </c>
      <c r="G2747" s="97" t="e">
        <f>+VLOOKUP(D2747,POA!$A$3:$AU$103,3,FALSE)</f>
        <v>#N/A</v>
      </c>
      <c r="H2747" s="94" t="e">
        <f>+VLOOKUP(D2747,POA!$A$3:$AU$103,12,FALSE)</f>
        <v>#N/A</v>
      </c>
      <c r="I2747" s="98" t="e">
        <f>+VLOOKUP(D2747,POA!$A$3:$AU$103,15,FALSE)</f>
        <v>#N/A</v>
      </c>
      <c r="J2747" s="94" t="e">
        <f>+VLOOKUP(D2747,POA!$A$3:$AU$103,14,FALSE)</f>
        <v>#N/A</v>
      </c>
      <c r="K2747" s="44"/>
      <c r="L2747" s="100"/>
      <c r="M2747" s="101"/>
      <c r="N2747" s="79"/>
      <c r="O2747" s="102"/>
    </row>
    <row r="2748" spans="1:15" s="20" customFormat="1" ht="15" customHeight="1">
      <c r="A2748" s="46"/>
      <c r="B2748" s="45"/>
      <c r="C2748" s="47"/>
      <c r="D2748" s="46"/>
      <c r="E2748" s="97" t="e">
        <f>+VLOOKUP(D2748,POA!$A$3:$AU$103,7,FALSE)</f>
        <v>#N/A</v>
      </c>
      <c r="F2748" s="97" t="e">
        <f>+VLOOKUP(D2748,POA!$A$3:$AU$103,9,FALSE)</f>
        <v>#N/A</v>
      </c>
      <c r="G2748" s="97" t="e">
        <f>+VLOOKUP(D2748,POA!$A$3:$AU$103,3,FALSE)</f>
        <v>#N/A</v>
      </c>
      <c r="H2748" s="94" t="e">
        <f>+VLOOKUP(D2748,POA!$A$3:$AU$103,12,FALSE)</f>
        <v>#N/A</v>
      </c>
      <c r="I2748" s="98" t="e">
        <f>+VLOOKUP(D2748,POA!$A$3:$AU$103,15,FALSE)</f>
        <v>#N/A</v>
      </c>
      <c r="J2748" s="94" t="e">
        <f>+VLOOKUP(D2748,POA!$A$3:$AU$103,14,FALSE)</f>
        <v>#N/A</v>
      </c>
      <c r="K2748" s="44"/>
      <c r="L2748" s="100"/>
      <c r="M2748" s="101"/>
      <c r="N2748" s="79"/>
      <c r="O2748" s="102"/>
    </row>
    <row r="2749" spans="1:15" s="20" customFormat="1" ht="15" customHeight="1">
      <c r="A2749" s="46"/>
      <c r="B2749" s="45"/>
      <c r="C2749" s="47"/>
      <c r="D2749" s="46"/>
      <c r="E2749" s="97" t="e">
        <f>+VLOOKUP(D2749,POA!$A$3:$AU$103,7,FALSE)</f>
        <v>#N/A</v>
      </c>
      <c r="F2749" s="97" t="e">
        <f>+VLOOKUP(D2749,POA!$A$3:$AU$103,9,FALSE)</f>
        <v>#N/A</v>
      </c>
      <c r="G2749" s="97" t="e">
        <f>+VLOOKUP(D2749,POA!$A$3:$AU$103,3,FALSE)</f>
        <v>#N/A</v>
      </c>
      <c r="H2749" s="94" t="e">
        <f>+VLOOKUP(D2749,POA!$A$3:$AU$103,12,FALSE)</f>
        <v>#N/A</v>
      </c>
      <c r="I2749" s="98" t="e">
        <f>+VLOOKUP(D2749,POA!$A$3:$AU$103,15,FALSE)</f>
        <v>#N/A</v>
      </c>
      <c r="J2749" s="94" t="e">
        <f>+VLOOKUP(D2749,POA!$A$3:$AU$103,14,FALSE)</f>
        <v>#N/A</v>
      </c>
      <c r="K2749" s="44"/>
      <c r="L2749" s="100"/>
      <c r="M2749" s="101"/>
      <c r="N2749" s="79"/>
      <c r="O2749" s="102"/>
    </row>
    <row r="2750" spans="1:15" s="20" customFormat="1" ht="15" customHeight="1">
      <c r="A2750" s="46"/>
      <c r="B2750" s="45"/>
      <c r="C2750" s="47"/>
      <c r="D2750" s="46"/>
      <c r="E2750" s="97" t="e">
        <f>+VLOOKUP(D2750,POA!$A$3:$AU$103,7,FALSE)</f>
        <v>#N/A</v>
      </c>
      <c r="F2750" s="97" t="e">
        <f>+VLOOKUP(D2750,POA!$A$3:$AU$103,9,FALSE)</f>
        <v>#N/A</v>
      </c>
      <c r="G2750" s="97" t="e">
        <f>+VLOOKUP(D2750,POA!$A$3:$AU$103,3,FALSE)</f>
        <v>#N/A</v>
      </c>
      <c r="H2750" s="94" t="e">
        <f>+VLOOKUP(D2750,POA!$A$3:$AU$103,12,FALSE)</f>
        <v>#N/A</v>
      </c>
      <c r="I2750" s="98" t="e">
        <f>+VLOOKUP(D2750,POA!$A$3:$AU$103,15,FALSE)</f>
        <v>#N/A</v>
      </c>
      <c r="J2750" s="94" t="e">
        <f>+VLOOKUP(D2750,POA!$A$3:$AU$103,14,FALSE)</f>
        <v>#N/A</v>
      </c>
      <c r="K2750" s="44"/>
      <c r="L2750" s="100"/>
      <c r="M2750" s="101"/>
      <c r="N2750" s="79"/>
      <c r="O2750" s="102"/>
    </row>
    <row r="2751" spans="1:15" s="20" customFormat="1" ht="15" customHeight="1">
      <c r="A2751" s="46"/>
      <c r="B2751" s="45"/>
      <c r="C2751" s="47"/>
      <c r="D2751" s="46"/>
      <c r="E2751" s="97" t="e">
        <f>+VLOOKUP(D2751,POA!$A$3:$AU$103,7,FALSE)</f>
        <v>#N/A</v>
      </c>
      <c r="F2751" s="97" t="e">
        <f>+VLOOKUP(D2751,POA!$A$3:$AU$103,9,FALSE)</f>
        <v>#N/A</v>
      </c>
      <c r="G2751" s="97" t="e">
        <f>+VLOOKUP(D2751,POA!$A$3:$AU$103,3,FALSE)</f>
        <v>#N/A</v>
      </c>
      <c r="H2751" s="94" t="e">
        <f>+VLOOKUP(D2751,POA!$A$3:$AU$103,12,FALSE)</f>
        <v>#N/A</v>
      </c>
      <c r="I2751" s="98" t="e">
        <f>+VLOOKUP(D2751,POA!$A$3:$AU$103,15,FALSE)</f>
        <v>#N/A</v>
      </c>
      <c r="J2751" s="94" t="e">
        <f>+VLOOKUP(D2751,POA!$A$3:$AU$103,14,FALSE)</f>
        <v>#N/A</v>
      </c>
      <c r="K2751" s="44"/>
      <c r="L2751" s="100"/>
      <c r="M2751" s="101"/>
      <c r="N2751" s="79"/>
      <c r="O2751" s="102"/>
    </row>
    <row r="2752" spans="1:15" s="20" customFormat="1" ht="15" customHeight="1">
      <c r="A2752" s="46"/>
      <c r="B2752" s="45"/>
      <c r="C2752" s="47"/>
      <c r="D2752" s="46"/>
      <c r="E2752" s="97" t="e">
        <f>+VLOOKUP(D2752,POA!$A$3:$AU$103,7,FALSE)</f>
        <v>#N/A</v>
      </c>
      <c r="F2752" s="97" t="e">
        <f>+VLOOKUP(D2752,POA!$A$3:$AU$103,9,FALSE)</f>
        <v>#N/A</v>
      </c>
      <c r="G2752" s="97" t="e">
        <f>+VLOOKUP(D2752,POA!$A$3:$AU$103,3,FALSE)</f>
        <v>#N/A</v>
      </c>
      <c r="H2752" s="94" t="e">
        <f>+VLOOKUP(D2752,POA!$A$3:$AU$103,12,FALSE)</f>
        <v>#N/A</v>
      </c>
      <c r="I2752" s="98" t="e">
        <f>+VLOOKUP(D2752,POA!$A$3:$AU$103,15,FALSE)</f>
        <v>#N/A</v>
      </c>
      <c r="J2752" s="94" t="e">
        <f>+VLOOKUP(D2752,POA!$A$3:$AU$103,14,FALSE)</f>
        <v>#N/A</v>
      </c>
      <c r="K2752" s="44"/>
      <c r="L2752" s="100"/>
      <c r="M2752" s="101"/>
      <c r="N2752" s="79"/>
      <c r="O2752" s="102"/>
    </row>
    <row r="2753" spans="1:15" s="20" customFormat="1" ht="15" customHeight="1">
      <c r="A2753" s="46"/>
      <c r="B2753" s="45"/>
      <c r="C2753" s="47"/>
      <c r="D2753" s="46"/>
      <c r="E2753" s="97" t="e">
        <f>+VLOOKUP(D2753,POA!$A$3:$AU$103,7,FALSE)</f>
        <v>#N/A</v>
      </c>
      <c r="F2753" s="97" t="e">
        <f>+VLOOKUP(D2753,POA!$A$3:$AU$103,9,FALSE)</f>
        <v>#N/A</v>
      </c>
      <c r="G2753" s="97" t="e">
        <f>+VLOOKUP(D2753,POA!$A$3:$AU$103,3,FALSE)</f>
        <v>#N/A</v>
      </c>
      <c r="H2753" s="94" t="e">
        <f>+VLOOKUP(D2753,POA!$A$3:$AU$103,12,FALSE)</f>
        <v>#N/A</v>
      </c>
      <c r="I2753" s="98" t="e">
        <f>+VLOOKUP(D2753,POA!$A$3:$AU$103,15,FALSE)</f>
        <v>#N/A</v>
      </c>
      <c r="J2753" s="94" t="e">
        <f>+VLOOKUP(D2753,POA!$A$3:$AU$103,14,FALSE)</f>
        <v>#N/A</v>
      </c>
      <c r="K2753" s="44"/>
      <c r="L2753" s="100"/>
      <c r="M2753" s="101"/>
      <c r="N2753" s="79"/>
      <c r="O2753" s="102"/>
    </row>
    <row r="2754" spans="1:15" s="20" customFormat="1" ht="15" customHeight="1">
      <c r="A2754" s="46"/>
      <c r="B2754" s="45"/>
      <c r="C2754" s="47"/>
      <c r="D2754" s="46"/>
      <c r="E2754" s="97" t="e">
        <f>+VLOOKUP(D2754,POA!$A$3:$AU$103,7,FALSE)</f>
        <v>#N/A</v>
      </c>
      <c r="F2754" s="97" t="e">
        <f>+VLOOKUP(D2754,POA!$A$3:$AU$103,9,FALSE)</f>
        <v>#N/A</v>
      </c>
      <c r="G2754" s="97" t="e">
        <f>+VLOOKUP(D2754,POA!$A$3:$AU$103,3,FALSE)</f>
        <v>#N/A</v>
      </c>
      <c r="H2754" s="94" t="e">
        <f>+VLOOKUP(D2754,POA!$A$3:$AU$103,12,FALSE)</f>
        <v>#N/A</v>
      </c>
      <c r="I2754" s="98" t="e">
        <f>+VLOOKUP(D2754,POA!$A$3:$AU$103,15,FALSE)</f>
        <v>#N/A</v>
      </c>
      <c r="J2754" s="94" t="e">
        <f>+VLOOKUP(D2754,POA!$A$3:$AU$103,14,FALSE)</f>
        <v>#N/A</v>
      </c>
      <c r="K2754" s="44"/>
      <c r="L2754" s="100"/>
      <c r="M2754" s="101"/>
      <c r="N2754" s="79"/>
      <c r="O2754" s="102"/>
    </row>
    <row r="2755" spans="1:15" s="20" customFormat="1" ht="15" customHeight="1">
      <c r="A2755" s="46"/>
      <c r="B2755" s="45"/>
      <c r="C2755" s="47"/>
      <c r="D2755" s="46"/>
      <c r="E2755" s="97" t="e">
        <f>+VLOOKUP(D2755,POA!$A$3:$AU$103,7,FALSE)</f>
        <v>#N/A</v>
      </c>
      <c r="F2755" s="97" t="e">
        <f>+VLOOKUP(D2755,POA!$A$3:$AU$103,9,FALSE)</f>
        <v>#N/A</v>
      </c>
      <c r="G2755" s="97" t="e">
        <f>+VLOOKUP(D2755,POA!$A$3:$AU$103,3,FALSE)</f>
        <v>#N/A</v>
      </c>
      <c r="H2755" s="94" t="e">
        <f>+VLOOKUP(D2755,POA!$A$3:$AU$103,12,FALSE)</f>
        <v>#N/A</v>
      </c>
      <c r="I2755" s="98" t="e">
        <f>+VLOOKUP(D2755,POA!$A$3:$AU$103,15,FALSE)</f>
        <v>#N/A</v>
      </c>
      <c r="J2755" s="94" t="e">
        <f>+VLOOKUP(D2755,POA!$A$3:$AU$103,14,FALSE)</f>
        <v>#N/A</v>
      </c>
      <c r="K2755" s="44"/>
      <c r="L2755" s="100"/>
      <c r="M2755" s="101"/>
      <c r="N2755" s="79"/>
      <c r="O2755" s="102"/>
    </row>
    <row r="2756" spans="1:15" s="21" customFormat="1" ht="15" customHeight="1">
      <c r="A2756" s="103"/>
      <c r="B2756" s="45"/>
      <c r="C2756" s="107"/>
      <c r="D2756" s="103"/>
      <c r="E2756" s="83" t="e">
        <f>+VLOOKUP(D2756,POA!$A$3:$AU$103,7,FALSE)</f>
        <v>#N/A</v>
      </c>
      <c r="F2756" s="83" t="e">
        <f>+VLOOKUP(D2756,POA!$A$3:$AU$103,9,FALSE)</f>
        <v>#N/A</v>
      </c>
      <c r="G2756" s="97" t="e">
        <f>+VLOOKUP(D2756,POA!$A$3:$AU$103,3,FALSE)</f>
        <v>#N/A</v>
      </c>
      <c r="H2756" s="22" t="e">
        <f>+VLOOKUP(D2756,POA!$A$3:$AU$103,12,FALSE)</f>
        <v>#N/A</v>
      </c>
      <c r="I2756" s="108" t="e">
        <f>+VLOOKUP(D2756,POA!$A$3:$AU$103,15,FALSE)</f>
        <v>#N/A</v>
      </c>
      <c r="J2756" s="22" t="e">
        <f>+VLOOKUP(D2756,POA!$A$3:$AU$103,14,FALSE)</f>
        <v>#N/A</v>
      </c>
      <c r="K2756" s="104"/>
      <c r="L2756" s="100"/>
      <c r="M2756" s="101"/>
      <c r="N2756" s="79"/>
      <c r="O2756" s="106"/>
    </row>
    <row r="2757" spans="1:15" s="20" customFormat="1" ht="15" customHeight="1">
      <c r="A2757" s="46"/>
      <c r="B2757" s="45"/>
      <c r="C2757" s="47"/>
      <c r="D2757" s="46"/>
      <c r="E2757" s="97" t="e">
        <f>+VLOOKUP(D2757,POA!$A$3:$AU$103,7,FALSE)</f>
        <v>#N/A</v>
      </c>
      <c r="F2757" s="97" t="e">
        <f>+VLOOKUP(D2757,POA!$A$3:$AU$103,9,FALSE)</f>
        <v>#N/A</v>
      </c>
      <c r="G2757" s="97" t="e">
        <f>+VLOOKUP(D2757,POA!$A$3:$AU$103,3,FALSE)</f>
        <v>#N/A</v>
      </c>
      <c r="H2757" s="94" t="e">
        <f>+VLOOKUP(D2757,POA!$A$3:$AU$103,12,FALSE)</f>
        <v>#N/A</v>
      </c>
      <c r="I2757" s="98" t="e">
        <f>+VLOOKUP(D2757,POA!$A$3:$AU$103,15,FALSE)</f>
        <v>#N/A</v>
      </c>
      <c r="J2757" s="94" t="e">
        <f>+VLOOKUP(D2757,POA!$A$3:$AU$103,14,FALSE)</f>
        <v>#N/A</v>
      </c>
      <c r="K2757" s="44"/>
      <c r="L2757" s="100"/>
      <c r="M2757" s="101"/>
      <c r="N2757" s="79"/>
      <c r="O2757" s="102"/>
    </row>
    <row r="2758" spans="1:15" s="20" customFormat="1" ht="15" customHeight="1">
      <c r="A2758" s="46"/>
      <c r="B2758" s="45"/>
      <c r="C2758" s="47"/>
      <c r="D2758" s="46"/>
      <c r="E2758" s="97" t="e">
        <f>+VLOOKUP(D2758,POA!$A$3:$AU$103,7,FALSE)</f>
        <v>#N/A</v>
      </c>
      <c r="F2758" s="97" t="e">
        <f>+VLOOKUP(D2758,POA!$A$3:$AU$103,9,FALSE)</f>
        <v>#N/A</v>
      </c>
      <c r="G2758" s="97" t="e">
        <f>+VLOOKUP(D2758,POA!$A$3:$AU$103,3,FALSE)</f>
        <v>#N/A</v>
      </c>
      <c r="H2758" s="94" t="e">
        <f>+VLOOKUP(D2758,POA!$A$3:$AU$103,12,FALSE)</f>
        <v>#N/A</v>
      </c>
      <c r="I2758" s="98" t="e">
        <f>+VLOOKUP(D2758,POA!$A$3:$AU$103,15,FALSE)</f>
        <v>#N/A</v>
      </c>
      <c r="J2758" s="94" t="e">
        <f>+VLOOKUP(D2758,POA!$A$3:$AU$103,14,FALSE)</f>
        <v>#N/A</v>
      </c>
      <c r="K2758" s="44"/>
      <c r="L2758" s="100"/>
      <c r="M2758" s="101"/>
      <c r="N2758" s="79"/>
      <c r="O2758" s="102"/>
    </row>
    <row r="2759" spans="1:15" s="20" customFormat="1" ht="15" customHeight="1">
      <c r="A2759" s="46"/>
      <c r="B2759" s="45"/>
      <c r="C2759" s="47"/>
      <c r="D2759" s="46"/>
      <c r="E2759" s="97" t="e">
        <f>+VLOOKUP(D2759,POA!$A$3:$AU$103,7,FALSE)</f>
        <v>#N/A</v>
      </c>
      <c r="F2759" s="97" t="e">
        <f>+VLOOKUP(D2759,POA!$A$3:$AU$103,9,FALSE)</f>
        <v>#N/A</v>
      </c>
      <c r="G2759" s="97" t="e">
        <f>+VLOOKUP(D2759,POA!$A$3:$AU$103,3,FALSE)</f>
        <v>#N/A</v>
      </c>
      <c r="H2759" s="94" t="e">
        <f>+VLOOKUP(D2759,POA!$A$3:$AU$103,12,FALSE)</f>
        <v>#N/A</v>
      </c>
      <c r="I2759" s="98" t="e">
        <f>+VLOOKUP(D2759,POA!$A$3:$AU$103,15,FALSE)</f>
        <v>#N/A</v>
      </c>
      <c r="J2759" s="94" t="e">
        <f>+VLOOKUP(D2759,POA!$A$3:$AU$103,14,FALSE)</f>
        <v>#N/A</v>
      </c>
      <c r="K2759" s="44"/>
      <c r="L2759" s="100"/>
      <c r="M2759" s="101"/>
      <c r="N2759" s="79"/>
      <c r="O2759" s="102"/>
    </row>
    <row r="2760" spans="1:15" s="20" customFormat="1" ht="15" customHeight="1">
      <c r="A2760" s="46"/>
      <c r="B2760" s="45"/>
      <c r="C2760" s="47"/>
      <c r="D2760" s="46"/>
      <c r="E2760" s="97" t="e">
        <f>+VLOOKUP(D2760,POA!$A$3:$AU$103,7,FALSE)</f>
        <v>#N/A</v>
      </c>
      <c r="F2760" s="97" t="e">
        <f>+VLOOKUP(D2760,POA!$A$3:$AU$103,9,FALSE)</f>
        <v>#N/A</v>
      </c>
      <c r="G2760" s="97" t="e">
        <f>+VLOOKUP(D2760,POA!$A$3:$AU$103,3,FALSE)</f>
        <v>#N/A</v>
      </c>
      <c r="H2760" s="94" t="e">
        <f>+VLOOKUP(D2760,POA!$A$3:$AU$103,12,FALSE)</f>
        <v>#N/A</v>
      </c>
      <c r="I2760" s="98" t="e">
        <f>+VLOOKUP(D2760,POA!$A$3:$AU$103,15,FALSE)</f>
        <v>#N/A</v>
      </c>
      <c r="J2760" s="94" t="e">
        <f>+VLOOKUP(D2760,POA!$A$3:$AU$103,14,FALSE)</f>
        <v>#N/A</v>
      </c>
      <c r="K2760" s="44"/>
      <c r="L2760" s="100"/>
      <c r="M2760" s="101"/>
      <c r="N2760" s="79"/>
      <c r="O2760" s="102"/>
    </row>
    <row r="2761" spans="1:15" s="20" customFormat="1" ht="15" customHeight="1">
      <c r="A2761" s="46"/>
      <c r="B2761" s="45"/>
      <c r="C2761" s="47"/>
      <c r="D2761" s="46"/>
      <c r="E2761" s="97" t="e">
        <f>+VLOOKUP(D2761,POA!$A$3:$AU$103,7,FALSE)</f>
        <v>#N/A</v>
      </c>
      <c r="F2761" s="97" t="e">
        <f>+VLOOKUP(D2761,POA!$A$3:$AU$103,9,FALSE)</f>
        <v>#N/A</v>
      </c>
      <c r="G2761" s="97" t="e">
        <f>+VLOOKUP(D2761,POA!$A$3:$AU$103,3,FALSE)</f>
        <v>#N/A</v>
      </c>
      <c r="H2761" s="94" t="e">
        <f>+VLOOKUP(D2761,POA!$A$3:$AU$103,12,FALSE)</f>
        <v>#N/A</v>
      </c>
      <c r="I2761" s="98" t="e">
        <f>+VLOOKUP(D2761,POA!$A$3:$AU$103,15,FALSE)</f>
        <v>#N/A</v>
      </c>
      <c r="J2761" s="94" t="e">
        <f>+VLOOKUP(D2761,POA!$A$3:$AU$103,14,FALSE)</f>
        <v>#N/A</v>
      </c>
      <c r="K2761" s="44"/>
      <c r="L2761" s="100"/>
      <c r="M2761" s="101"/>
      <c r="N2761" s="79"/>
      <c r="O2761" s="102"/>
    </row>
    <row r="2762" spans="1:15" s="20" customFormat="1" ht="15" customHeight="1">
      <c r="A2762" s="46"/>
      <c r="B2762" s="45"/>
      <c r="C2762" s="47"/>
      <c r="D2762" s="46"/>
      <c r="E2762" s="97" t="e">
        <f>+VLOOKUP(D2762,POA!$A$3:$AU$103,7,FALSE)</f>
        <v>#N/A</v>
      </c>
      <c r="F2762" s="97" t="e">
        <f>+VLOOKUP(D2762,POA!$A$3:$AU$103,9,FALSE)</f>
        <v>#N/A</v>
      </c>
      <c r="G2762" s="97" t="e">
        <f>+VLOOKUP(D2762,POA!$A$3:$AU$103,3,FALSE)</f>
        <v>#N/A</v>
      </c>
      <c r="H2762" s="94" t="e">
        <f>+VLOOKUP(D2762,POA!$A$3:$AU$103,12,FALSE)</f>
        <v>#N/A</v>
      </c>
      <c r="I2762" s="98" t="e">
        <f>+VLOOKUP(D2762,POA!$A$3:$AU$103,15,FALSE)</f>
        <v>#N/A</v>
      </c>
      <c r="J2762" s="94" t="e">
        <f>+VLOOKUP(D2762,POA!$A$3:$AU$103,14,FALSE)</f>
        <v>#N/A</v>
      </c>
      <c r="K2762" s="44"/>
      <c r="L2762" s="100"/>
      <c r="M2762" s="101"/>
      <c r="N2762" s="79"/>
      <c r="O2762" s="102"/>
    </row>
    <row r="2763" spans="1:15" s="20" customFormat="1" ht="15" customHeight="1">
      <c r="A2763" s="46"/>
      <c r="B2763" s="45"/>
      <c r="C2763" s="47"/>
      <c r="D2763" s="46"/>
      <c r="E2763" s="97" t="e">
        <f>+VLOOKUP(D2763,POA!$A$3:$AU$103,7,FALSE)</f>
        <v>#N/A</v>
      </c>
      <c r="F2763" s="97" t="e">
        <f>+VLOOKUP(D2763,POA!$A$3:$AU$103,9,FALSE)</f>
        <v>#N/A</v>
      </c>
      <c r="G2763" s="97" t="e">
        <f>+VLOOKUP(D2763,POA!$A$3:$AU$103,3,FALSE)</f>
        <v>#N/A</v>
      </c>
      <c r="H2763" s="94" t="e">
        <f>+VLOOKUP(D2763,POA!$A$3:$AU$103,12,FALSE)</f>
        <v>#N/A</v>
      </c>
      <c r="I2763" s="98" t="e">
        <f>+VLOOKUP(D2763,POA!$A$3:$AU$103,15,FALSE)</f>
        <v>#N/A</v>
      </c>
      <c r="J2763" s="94" t="e">
        <f>+VLOOKUP(D2763,POA!$A$3:$AU$103,14,FALSE)</f>
        <v>#N/A</v>
      </c>
      <c r="K2763" s="44"/>
      <c r="L2763" s="100"/>
      <c r="M2763" s="101"/>
      <c r="N2763" s="79"/>
      <c r="O2763" s="102"/>
    </row>
    <row r="2764" spans="1:15" s="20" customFormat="1" ht="15" customHeight="1">
      <c r="A2764" s="46"/>
      <c r="B2764" s="45"/>
      <c r="C2764" s="47"/>
      <c r="D2764" s="46"/>
      <c r="E2764" s="97" t="e">
        <f>+VLOOKUP(D2764,POA!$A$3:$AU$103,7,FALSE)</f>
        <v>#N/A</v>
      </c>
      <c r="F2764" s="97" t="e">
        <f>+VLOOKUP(D2764,POA!$A$3:$AU$103,9,FALSE)</f>
        <v>#N/A</v>
      </c>
      <c r="G2764" s="97" t="e">
        <f>+VLOOKUP(D2764,POA!$A$3:$AU$103,3,FALSE)</f>
        <v>#N/A</v>
      </c>
      <c r="H2764" s="94" t="e">
        <f>+VLOOKUP(D2764,POA!$A$3:$AU$103,12,FALSE)</f>
        <v>#N/A</v>
      </c>
      <c r="I2764" s="98" t="e">
        <f>+VLOOKUP(D2764,POA!$A$3:$AU$103,15,FALSE)</f>
        <v>#N/A</v>
      </c>
      <c r="J2764" s="94" t="e">
        <f>+VLOOKUP(D2764,POA!$A$3:$AU$103,14,FALSE)</f>
        <v>#N/A</v>
      </c>
      <c r="K2764" s="44"/>
      <c r="L2764" s="100"/>
      <c r="M2764" s="101"/>
      <c r="N2764" s="79"/>
      <c r="O2764" s="102"/>
    </row>
    <row r="2765" spans="1:15" s="21" customFormat="1" ht="15" customHeight="1">
      <c r="A2765" s="103"/>
      <c r="B2765" s="45"/>
      <c r="C2765" s="107"/>
      <c r="D2765" s="103"/>
      <c r="E2765" s="83" t="e">
        <f>+VLOOKUP(D2765,POA!$A$3:$AU$103,7,FALSE)</f>
        <v>#N/A</v>
      </c>
      <c r="F2765" s="83" t="e">
        <f>+VLOOKUP(D2765,POA!$A$3:$AU$103,9,FALSE)</f>
        <v>#N/A</v>
      </c>
      <c r="G2765" s="97" t="e">
        <f>+VLOOKUP(D2765,POA!$A$3:$AU$103,3,FALSE)</f>
        <v>#N/A</v>
      </c>
      <c r="H2765" s="22" t="e">
        <f>+VLOOKUP(D2765,POA!$A$3:$AU$103,12,FALSE)</f>
        <v>#N/A</v>
      </c>
      <c r="I2765" s="108" t="e">
        <f>+VLOOKUP(D2765,POA!$A$3:$AU$103,15,FALSE)</f>
        <v>#N/A</v>
      </c>
      <c r="J2765" s="22" t="e">
        <f>+VLOOKUP(D2765,POA!$A$3:$AU$103,14,FALSE)</f>
        <v>#N/A</v>
      </c>
      <c r="K2765" s="104"/>
      <c r="L2765" s="100"/>
      <c r="M2765" s="101"/>
      <c r="N2765" s="79"/>
      <c r="O2765" s="106"/>
    </row>
    <row r="2766" spans="1:15" s="20" customFormat="1" ht="15" customHeight="1">
      <c r="A2766" s="46"/>
      <c r="B2766" s="45"/>
      <c r="C2766" s="47"/>
      <c r="D2766" s="46"/>
      <c r="E2766" s="97" t="e">
        <f>+VLOOKUP(D2766,POA!$A$3:$AU$103,7,FALSE)</f>
        <v>#N/A</v>
      </c>
      <c r="F2766" s="97" t="e">
        <f>+VLOOKUP(D2766,POA!$A$3:$AU$103,9,FALSE)</f>
        <v>#N/A</v>
      </c>
      <c r="G2766" s="97" t="e">
        <f>+VLOOKUP(D2766,POA!$A$3:$AU$103,3,FALSE)</f>
        <v>#N/A</v>
      </c>
      <c r="H2766" s="94" t="e">
        <f>+VLOOKUP(D2766,POA!$A$3:$AU$103,12,FALSE)</f>
        <v>#N/A</v>
      </c>
      <c r="I2766" s="98" t="e">
        <f>+VLOOKUP(D2766,POA!$A$3:$AU$103,15,FALSE)</f>
        <v>#N/A</v>
      </c>
      <c r="J2766" s="94" t="e">
        <f>+VLOOKUP(D2766,POA!$A$3:$AU$103,14,FALSE)</f>
        <v>#N/A</v>
      </c>
      <c r="K2766" s="44"/>
      <c r="L2766" s="100"/>
      <c r="M2766" s="101"/>
      <c r="N2766" s="79"/>
      <c r="O2766" s="102"/>
    </row>
    <row r="2767" spans="1:15" s="36" customFormat="1" ht="15" customHeight="1">
      <c r="A2767" s="48"/>
      <c r="B2767" s="50"/>
      <c r="C2767" s="51"/>
      <c r="D2767" s="48"/>
      <c r="E2767" s="118" t="e">
        <f>+VLOOKUP(D2767,POA!$A$3:$AU$103,7,FALSE)</f>
        <v>#N/A</v>
      </c>
      <c r="F2767" s="118" t="e">
        <f>+VLOOKUP(D2767,POA!$A$3:$AU$103,9,FALSE)</f>
        <v>#N/A</v>
      </c>
      <c r="G2767" s="97" t="e">
        <f>+VLOOKUP(D2767,POA!$A$3:$AU$103,3,FALSE)</f>
        <v>#N/A</v>
      </c>
      <c r="H2767" s="119" t="e">
        <f>+VLOOKUP(D2767,POA!$A$3:$AU$103,12,FALSE)</f>
        <v>#N/A</v>
      </c>
      <c r="I2767" s="120" t="e">
        <f>+VLOOKUP(D2767,POA!$A$3:$AU$103,15,FALSE)</f>
        <v>#N/A</v>
      </c>
      <c r="J2767" s="119" t="e">
        <f>+VLOOKUP(D2767,POA!$A$3:$AU$103,14,FALSE)</f>
        <v>#N/A</v>
      </c>
      <c r="K2767" s="49"/>
      <c r="L2767" s="100"/>
      <c r="M2767" s="101"/>
      <c r="N2767" s="79"/>
      <c r="O2767" s="121"/>
    </row>
    <row r="2768" spans="1:15" s="36" customFormat="1" ht="15" customHeight="1">
      <c r="A2768" s="48"/>
      <c r="B2768" s="50"/>
      <c r="C2768" s="51"/>
      <c r="D2768" s="48"/>
      <c r="E2768" s="118" t="e">
        <f>+VLOOKUP(D2768,POA!$A$3:$AU$103,7,FALSE)</f>
        <v>#N/A</v>
      </c>
      <c r="F2768" s="118" t="e">
        <f>+VLOOKUP(D2768,POA!$A$3:$AU$103,9,FALSE)</f>
        <v>#N/A</v>
      </c>
      <c r="G2768" s="97" t="e">
        <f>+VLOOKUP(D2768,POA!$A$3:$AU$103,3,FALSE)</f>
        <v>#N/A</v>
      </c>
      <c r="H2768" s="119" t="e">
        <f>+VLOOKUP(D2768,POA!$A$3:$AU$103,12,FALSE)</f>
        <v>#N/A</v>
      </c>
      <c r="I2768" s="120" t="e">
        <f>+VLOOKUP(D2768,POA!$A$3:$AU$103,15,FALSE)</f>
        <v>#N/A</v>
      </c>
      <c r="J2768" s="119" t="e">
        <f>+VLOOKUP(D2768,POA!$A$3:$AU$103,14,FALSE)</f>
        <v>#N/A</v>
      </c>
      <c r="K2768" s="49"/>
      <c r="L2768" s="100"/>
      <c r="M2768" s="101"/>
      <c r="N2768" s="79"/>
      <c r="O2768" s="121"/>
    </row>
    <row r="2769" spans="1:15" s="36" customFormat="1" ht="15" customHeight="1">
      <c r="A2769" s="48"/>
      <c r="B2769" s="50"/>
      <c r="C2769" s="51"/>
      <c r="D2769" s="48"/>
      <c r="E2769" s="118" t="e">
        <f>+VLOOKUP(D2769,POA!$A$3:$AU$103,7,FALSE)</f>
        <v>#N/A</v>
      </c>
      <c r="F2769" s="118" t="e">
        <f>+VLOOKUP(D2769,POA!$A$3:$AU$103,9,FALSE)</f>
        <v>#N/A</v>
      </c>
      <c r="G2769" s="97" t="e">
        <f>+VLOOKUP(D2769,POA!$A$3:$AU$103,3,FALSE)</f>
        <v>#N/A</v>
      </c>
      <c r="H2769" s="119" t="e">
        <f>+VLOOKUP(D2769,POA!$A$3:$AU$103,12,FALSE)</f>
        <v>#N/A</v>
      </c>
      <c r="I2769" s="120" t="e">
        <f>+VLOOKUP(D2769,POA!$A$3:$AU$103,15,FALSE)</f>
        <v>#N/A</v>
      </c>
      <c r="J2769" s="119" t="e">
        <f>+VLOOKUP(D2769,POA!$A$3:$AU$103,14,FALSE)</f>
        <v>#N/A</v>
      </c>
      <c r="K2769" s="49"/>
      <c r="L2769" s="100"/>
      <c r="M2769" s="101"/>
      <c r="N2769" s="79"/>
      <c r="O2769" s="121"/>
    </row>
    <row r="2770" spans="1:15" s="20" customFormat="1" ht="15" customHeight="1">
      <c r="A2770" s="46"/>
      <c r="B2770" s="45"/>
      <c r="C2770" s="47"/>
      <c r="D2770" s="46"/>
      <c r="E2770" s="97" t="e">
        <f>+VLOOKUP(D2770,POA!$A$3:$AU$103,7,FALSE)</f>
        <v>#N/A</v>
      </c>
      <c r="F2770" s="97" t="e">
        <f>+VLOOKUP(D2770,POA!$A$3:$AU$103,9,FALSE)</f>
        <v>#N/A</v>
      </c>
      <c r="G2770" s="97" t="e">
        <f>+VLOOKUP(D2770,POA!$A$3:$AU$103,3,FALSE)</f>
        <v>#N/A</v>
      </c>
      <c r="H2770" s="94" t="e">
        <f>+VLOOKUP(D2770,POA!$A$3:$AU$103,12,FALSE)</f>
        <v>#N/A</v>
      </c>
      <c r="I2770" s="98" t="e">
        <f>+VLOOKUP(D2770,POA!$A$3:$AU$103,15,FALSE)</f>
        <v>#N/A</v>
      </c>
      <c r="J2770" s="94" t="e">
        <f>+VLOOKUP(D2770,POA!$A$3:$AU$103,14,FALSE)</f>
        <v>#N/A</v>
      </c>
      <c r="K2770" s="44"/>
      <c r="L2770" s="100"/>
      <c r="M2770" s="101"/>
      <c r="N2770" s="79"/>
      <c r="O2770" s="102"/>
    </row>
    <row r="2771" spans="1:15" s="20" customFormat="1" ht="15" customHeight="1">
      <c r="A2771" s="46"/>
      <c r="B2771" s="45"/>
      <c r="C2771" s="47"/>
      <c r="D2771" s="46"/>
      <c r="E2771" s="97" t="e">
        <f>+VLOOKUP(D2771,POA!$A$3:$AU$103,7,FALSE)</f>
        <v>#N/A</v>
      </c>
      <c r="F2771" s="97" t="e">
        <f>+VLOOKUP(D2771,POA!$A$3:$AU$103,9,FALSE)</f>
        <v>#N/A</v>
      </c>
      <c r="G2771" s="97" t="e">
        <f>+VLOOKUP(D2771,POA!$A$3:$AU$103,3,FALSE)</f>
        <v>#N/A</v>
      </c>
      <c r="H2771" s="94" t="e">
        <f>+VLOOKUP(D2771,POA!$A$3:$AU$103,12,FALSE)</f>
        <v>#N/A</v>
      </c>
      <c r="I2771" s="98" t="e">
        <f>+VLOOKUP(D2771,POA!$A$3:$AU$103,15,FALSE)</f>
        <v>#N/A</v>
      </c>
      <c r="J2771" s="94" t="e">
        <f>+VLOOKUP(D2771,POA!$A$3:$AU$103,14,FALSE)</f>
        <v>#N/A</v>
      </c>
      <c r="K2771" s="44"/>
      <c r="L2771" s="100"/>
      <c r="M2771" s="101"/>
      <c r="N2771" s="79"/>
      <c r="O2771" s="102"/>
    </row>
    <row r="2772" spans="1:15" s="20" customFormat="1" ht="15" customHeight="1">
      <c r="A2772" s="46"/>
      <c r="B2772" s="45"/>
      <c r="C2772" s="47"/>
      <c r="D2772" s="46"/>
      <c r="E2772" s="97" t="e">
        <f>+VLOOKUP(D2772,POA!$A$3:$AU$103,7,FALSE)</f>
        <v>#N/A</v>
      </c>
      <c r="F2772" s="97" t="e">
        <f>+VLOOKUP(D2772,POA!$A$3:$AU$103,9,FALSE)</f>
        <v>#N/A</v>
      </c>
      <c r="G2772" s="97" t="e">
        <f>+VLOOKUP(D2772,POA!$A$3:$AU$103,3,FALSE)</f>
        <v>#N/A</v>
      </c>
      <c r="H2772" s="94" t="e">
        <f>+VLOOKUP(D2772,POA!$A$3:$AU$103,12,FALSE)</f>
        <v>#N/A</v>
      </c>
      <c r="I2772" s="98" t="e">
        <f>+VLOOKUP(D2772,POA!$A$3:$AU$103,15,FALSE)</f>
        <v>#N/A</v>
      </c>
      <c r="J2772" s="122" t="e">
        <f>+VLOOKUP(D2772,POA!$A$3:$AU$103,14,FALSE)</f>
        <v>#N/A</v>
      </c>
      <c r="K2772" s="44"/>
      <c r="L2772" s="100"/>
      <c r="M2772" s="101"/>
      <c r="N2772" s="79"/>
      <c r="O2772" s="102"/>
    </row>
    <row r="2773" spans="1:15" s="20" customFormat="1" ht="15" customHeight="1">
      <c r="A2773" s="46"/>
      <c r="B2773" s="45"/>
      <c r="C2773" s="47"/>
      <c r="D2773" s="46"/>
      <c r="E2773" s="97" t="e">
        <f>+VLOOKUP(D2773,POA!$A$3:$AU$103,7,FALSE)</f>
        <v>#N/A</v>
      </c>
      <c r="F2773" s="97" t="e">
        <f>+VLOOKUP(D2773,POA!$A$3:$AU$103,9,FALSE)</f>
        <v>#N/A</v>
      </c>
      <c r="G2773" s="97" t="e">
        <f>+VLOOKUP(D2773,POA!$A$3:$AU$103,3,FALSE)</f>
        <v>#N/A</v>
      </c>
      <c r="H2773" s="94" t="e">
        <f>+VLOOKUP(D2773,POA!$A$3:$AU$103,12,FALSE)</f>
        <v>#N/A</v>
      </c>
      <c r="I2773" s="98" t="e">
        <f>+VLOOKUP(D2773,POA!$A$3:$AU$103,15,FALSE)</f>
        <v>#N/A</v>
      </c>
      <c r="J2773" s="94" t="e">
        <f>+VLOOKUP(D2773,POA!$A$3:$AU$103,14,FALSE)</f>
        <v>#N/A</v>
      </c>
      <c r="K2773" s="44"/>
      <c r="L2773" s="100"/>
      <c r="M2773" s="101"/>
      <c r="N2773" s="79"/>
      <c r="O2773" s="102"/>
    </row>
    <row r="2774" spans="1:15" s="20" customFormat="1" ht="15" customHeight="1">
      <c r="A2774" s="46"/>
      <c r="B2774" s="45"/>
      <c r="C2774" s="47"/>
      <c r="D2774" s="46"/>
      <c r="E2774" s="97" t="e">
        <f>+VLOOKUP(D2774,POA!$A$3:$AU$103,7,FALSE)</f>
        <v>#N/A</v>
      </c>
      <c r="F2774" s="97" t="e">
        <f>+VLOOKUP(D2774,POA!$A$3:$AU$103,9,FALSE)</f>
        <v>#N/A</v>
      </c>
      <c r="G2774" s="97" t="e">
        <f>+VLOOKUP(D2774,POA!$A$3:$AU$103,3,FALSE)</f>
        <v>#N/A</v>
      </c>
      <c r="H2774" s="94" t="e">
        <f>+VLOOKUP(D2774,POA!$A$3:$AU$103,12,FALSE)</f>
        <v>#N/A</v>
      </c>
      <c r="I2774" s="98" t="e">
        <f>+VLOOKUP(D2774,POA!$A$3:$AU$103,15,FALSE)</f>
        <v>#N/A</v>
      </c>
      <c r="J2774" s="94" t="e">
        <f>+VLOOKUP(D2774,POA!$A$3:$AU$103,14,FALSE)</f>
        <v>#N/A</v>
      </c>
      <c r="K2774" s="44"/>
      <c r="L2774" s="100"/>
      <c r="M2774" s="101"/>
      <c r="N2774" s="79"/>
      <c r="O2774" s="102"/>
    </row>
    <row r="2775" spans="1:15" s="20" customFormat="1" ht="15" customHeight="1">
      <c r="A2775" s="46"/>
      <c r="B2775" s="45"/>
      <c r="C2775" s="47"/>
      <c r="D2775" s="46"/>
      <c r="E2775" s="97" t="e">
        <f>+VLOOKUP(D2775,POA!$A$3:$AU$103,7,FALSE)</f>
        <v>#N/A</v>
      </c>
      <c r="F2775" s="97" t="e">
        <f>+VLOOKUP(D2775,POA!$A$3:$AU$103,9,FALSE)</f>
        <v>#N/A</v>
      </c>
      <c r="G2775" s="97" t="e">
        <f>+VLOOKUP(D2775,POA!$A$3:$AU$103,3,FALSE)</f>
        <v>#N/A</v>
      </c>
      <c r="H2775" s="94" t="e">
        <f>+VLOOKUP(D2775,POA!$A$3:$AU$103,12,FALSE)</f>
        <v>#N/A</v>
      </c>
      <c r="I2775" s="98" t="e">
        <f>+VLOOKUP(D2775,POA!$A$3:$AU$103,15,FALSE)</f>
        <v>#N/A</v>
      </c>
      <c r="J2775" s="94" t="e">
        <f>+VLOOKUP(D2775,POA!$A$3:$AU$103,14,FALSE)</f>
        <v>#N/A</v>
      </c>
      <c r="K2775" s="44"/>
      <c r="L2775" s="100"/>
      <c r="M2775" s="101"/>
      <c r="N2775" s="79"/>
      <c r="O2775" s="102"/>
    </row>
    <row r="2776" spans="1:15" s="20" customFormat="1" ht="15" customHeight="1">
      <c r="A2776" s="46"/>
      <c r="B2776" s="45"/>
      <c r="C2776" s="47"/>
      <c r="D2776" s="46"/>
      <c r="E2776" s="97" t="e">
        <f>+VLOOKUP(D2776,POA!$A$3:$AU$103,7,FALSE)</f>
        <v>#N/A</v>
      </c>
      <c r="F2776" s="97" t="e">
        <f>+VLOOKUP(D2776,POA!$A$3:$AU$103,9,FALSE)</f>
        <v>#N/A</v>
      </c>
      <c r="G2776" s="97" t="e">
        <f>+VLOOKUP(D2776,POA!$A$3:$AU$103,3,FALSE)</f>
        <v>#N/A</v>
      </c>
      <c r="H2776" s="94" t="e">
        <f>+VLOOKUP(D2776,POA!$A$3:$AU$103,12,FALSE)</f>
        <v>#N/A</v>
      </c>
      <c r="I2776" s="98" t="e">
        <f>+VLOOKUP(D2776,POA!$A$3:$AU$103,15,FALSE)</f>
        <v>#N/A</v>
      </c>
      <c r="J2776" s="94" t="e">
        <f>+VLOOKUP(D2776,POA!$A$3:$AU$103,14,FALSE)</f>
        <v>#N/A</v>
      </c>
      <c r="K2776" s="44"/>
      <c r="L2776" s="100"/>
      <c r="M2776" s="101"/>
      <c r="N2776" s="79"/>
      <c r="O2776" s="102"/>
    </row>
    <row r="2777" spans="1:15" s="20" customFormat="1" ht="15" customHeight="1">
      <c r="A2777" s="46"/>
      <c r="B2777" s="45"/>
      <c r="C2777" s="47"/>
      <c r="D2777" s="46"/>
      <c r="E2777" s="97" t="e">
        <f>+VLOOKUP(D2777,POA!$A$3:$AU$103,7,FALSE)</f>
        <v>#N/A</v>
      </c>
      <c r="F2777" s="97" t="e">
        <f>+VLOOKUP(D2777,POA!$A$3:$AU$103,9,FALSE)</f>
        <v>#N/A</v>
      </c>
      <c r="G2777" s="97" t="e">
        <f>+VLOOKUP(D2777,POA!$A$3:$AU$103,3,FALSE)</f>
        <v>#N/A</v>
      </c>
      <c r="H2777" s="94" t="e">
        <f>+VLOOKUP(D2777,POA!$A$3:$AU$103,12,FALSE)</f>
        <v>#N/A</v>
      </c>
      <c r="I2777" s="98" t="e">
        <f>+VLOOKUP(D2777,POA!$A$3:$AU$103,15,FALSE)</f>
        <v>#N/A</v>
      </c>
      <c r="J2777" s="94" t="e">
        <f>+VLOOKUP(D2777,POA!$A$3:$AU$103,14,FALSE)</f>
        <v>#N/A</v>
      </c>
      <c r="K2777" s="44"/>
      <c r="L2777" s="100"/>
      <c r="M2777" s="101"/>
      <c r="N2777" s="79"/>
      <c r="O2777" s="102"/>
    </row>
    <row r="2778" spans="1:15" s="20" customFormat="1" ht="15" customHeight="1">
      <c r="A2778" s="46"/>
      <c r="B2778" s="45"/>
      <c r="C2778" s="47"/>
      <c r="D2778" s="46"/>
      <c r="E2778" s="97" t="e">
        <f>+VLOOKUP(D2778,POA!$A$3:$AU$103,7,FALSE)</f>
        <v>#N/A</v>
      </c>
      <c r="F2778" s="97" t="e">
        <f>+VLOOKUP(D2778,POA!$A$3:$AU$103,9,FALSE)</f>
        <v>#N/A</v>
      </c>
      <c r="G2778" s="97" t="e">
        <f>+VLOOKUP(D2778,POA!$A$3:$AU$103,3,FALSE)</f>
        <v>#N/A</v>
      </c>
      <c r="H2778" s="94" t="e">
        <f>+VLOOKUP(D2778,POA!$A$3:$AU$103,12,FALSE)</f>
        <v>#N/A</v>
      </c>
      <c r="I2778" s="98" t="e">
        <f>+VLOOKUP(D2778,POA!$A$3:$AU$103,15,FALSE)</f>
        <v>#N/A</v>
      </c>
      <c r="J2778" s="94" t="e">
        <f>+VLOOKUP(D2778,POA!$A$3:$AU$103,14,FALSE)</f>
        <v>#N/A</v>
      </c>
      <c r="K2778" s="44"/>
      <c r="L2778" s="100"/>
      <c r="M2778" s="101"/>
      <c r="N2778" s="79"/>
      <c r="O2778" s="102"/>
    </row>
    <row r="2779" spans="1:15" s="20" customFormat="1" ht="15" customHeight="1">
      <c r="A2779" s="46"/>
      <c r="B2779" s="45"/>
      <c r="C2779" s="47"/>
      <c r="D2779" s="46"/>
      <c r="E2779" s="97" t="e">
        <f>+VLOOKUP(D2779,POA!$A$3:$AU$103,7,FALSE)</f>
        <v>#N/A</v>
      </c>
      <c r="F2779" s="97" t="e">
        <f>+VLOOKUP(D2779,POA!$A$3:$AU$103,9,FALSE)</f>
        <v>#N/A</v>
      </c>
      <c r="G2779" s="97" t="e">
        <f>+VLOOKUP(D2779,POA!$A$3:$AU$103,3,FALSE)</f>
        <v>#N/A</v>
      </c>
      <c r="H2779" s="94" t="e">
        <f>+VLOOKUP(D2779,POA!$A$3:$AU$103,12,FALSE)</f>
        <v>#N/A</v>
      </c>
      <c r="I2779" s="98" t="e">
        <f>+VLOOKUP(D2779,POA!$A$3:$AU$103,15,FALSE)</f>
        <v>#N/A</v>
      </c>
      <c r="J2779" s="94" t="e">
        <f>+VLOOKUP(D2779,POA!$A$3:$AU$103,14,FALSE)</f>
        <v>#N/A</v>
      </c>
      <c r="K2779" s="44"/>
      <c r="L2779" s="100"/>
      <c r="M2779" s="101"/>
      <c r="N2779" s="79"/>
      <c r="O2779" s="102"/>
    </row>
    <row r="2780" spans="1:15" s="20" customFormat="1" ht="15" customHeight="1">
      <c r="A2780" s="46"/>
      <c r="B2780" s="45"/>
      <c r="C2780" s="47"/>
      <c r="D2780" s="46"/>
      <c r="E2780" s="97" t="e">
        <f>+VLOOKUP(D2780,POA!$A$3:$AU$103,7,FALSE)</f>
        <v>#N/A</v>
      </c>
      <c r="F2780" s="97" t="e">
        <f>+VLOOKUP(D2780,POA!$A$3:$AU$103,9,FALSE)</f>
        <v>#N/A</v>
      </c>
      <c r="G2780" s="97" t="e">
        <f>+VLOOKUP(D2780,POA!$A$3:$AU$103,3,FALSE)</f>
        <v>#N/A</v>
      </c>
      <c r="H2780" s="94" t="e">
        <f>+VLOOKUP(D2780,POA!$A$3:$AU$103,12,FALSE)</f>
        <v>#N/A</v>
      </c>
      <c r="I2780" s="98" t="e">
        <f>+VLOOKUP(D2780,POA!$A$3:$AU$103,15,FALSE)</f>
        <v>#N/A</v>
      </c>
      <c r="J2780" s="94" t="e">
        <f>+VLOOKUP(D2780,POA!$A$3:$AU$103,14,FALSE)</f>
        <v>#N/A</v>
      </c>
      <c r="K2780" s="44"/>
      <c r="L2780" s="100"/>
      <c r="M2780" s="101"/>
      <c r="N2780" s="79"/>
      <c r="O2780" s="102"/>
    </row>
    <row r="2781" spans="1:15" ht="15" customHeight="1">
      <c r="A2781" s="58"/>
      <c r="B2781" s="59"/>
      <c r="C2781" s="70"/>
      <c r="D2781" s="58"/>
      <c r="E2781" s="80" t="e">
        <f>+VLOOKUP(D2781,POA!$A$3:$AU$103,7,FALSE)</f>
        <v>#N/A</v>
      </c>
      <c r="F2781" s="80" t="e">
        <f>+VLOOKUP(D2781,POA!$A$3:$AU$103,9,FALSE)</f>
        <v>#N/A</v>
      </c>
      <c r="G2781" s="97" t="e">
        <f>+VLOOKUP(D2781,POA!$A$3:$AU$103,3,FALSE)</f>
        <v>#N/A</v>
      </c>
      <c r="H2781" s="81" t="e">
        <f>+VLOOKUP(D2781,POA!$A$3:$AU$103,12,FALSE)</f>
        <v>#N/A</v>
      </c>
      <c r="I2781" s="82" t="e">
        <f>+VLOOKUP(D2781,POA!$A$3:$AU$103,15,FALSE)</f>
        <v>#N/A</v>
      </c>
      <c r="J2781" s="81" t="e">
        <f>+VLOOKUP(D2781,POA!$A$3:$AU$103,14,FALSE)</f>
        <v>#N/A</v>
      </c>
      <c r="K2781" s="60"/>
      <c r="L2781" s="100"/>
      <c r="M2781" s="101"/>
      <c r="N2781" s="79"/>
      <c r="O2781" s="59"/>
    </row>
    <row r="2782" spans="1:15" ht="15" customHeight="1">
      <c r="A2782" s="58"/>
      <c r="B2782" s="59"/>
      <c r="C2782" s="70"/>
      <c r="D2782" s="58"/>
      <c r="E2782" s="80" t="e">
        <f>+VLOOKUP(D2782,POA!$A$3:$AU$103,7,FALSE)</f>
        <v>#N/A</v>
      </c>
      <c r="F2782" s="80" t="e">
        <f>+VLOOKUP(D2782,POA!$A$3:$AU$103,9,FALSE)</f>
        <v>#N/A</v>
      </c>
      <c r="G2782" s="97" t="e">
        <f>+VLOOKUP(D2782,POA!$A$3:$AU$103,3,FALSE)</f>
        <v>#N/A</v>
      </c>
      <c r="H2782" s="81" t="e">
        <f>+VLOOKUP(D2782,POA!$A$3:$AU$103,12,FALSE)</f>
        <v>#N/A</v>
      </c>
      <c r="I2782" s="82" t="e">
        <f>+VLOOKUP(D2782,POA!$A$3:$AU$103,15,FALSE)</f>
        <v>#N/A</v>
      </c>
      <c r="J2782" s="81" t="e">
        <f>+VLOOKUP(D2782,POA!$A$3:$AU$103,14,FALSE)</f>
        <v>#N/A</v>
      </c>
      <c r="K2782" s="60"/>
      <c r="L2782" s="100"/>
      <c r="M2782" s="101"/>
      <c r="N2782" s="79"/>
      <c r="O2782" s="59"/>
    </row>
    <row r="2783" spans="1:15" ht="15" customHeight="1">
      <c r="A2783" s="58"/>
      <c r="B2783" s="59"/>
      <c r="C2783" s="70"/>
      <c r="D2783" s="58"/>
      <c r="E2783" s="80" t="e">
        <f>+VLOOKUP(D2783,POA!$A$3:$AU$103,7,FALSE)</f>
        <v>#N/A</v>
      </c>
      <c r="F2783" s="80" t="e">
        <f>+VLOOKUP(D2783,POA!$A$3:$AU$103,9,FALSE)</f>
        <v>#N/A</v>
      </c>
      <c r="G2783" s="97" t="e">
        <f>+VLOOKUP(D2783,POA!$A$3:$AU$103,3,FALSE)</f>
        <v>#N/A</v>
      </c>
      <c r="H2783" s="81" t="e">
        <f>+VLOOKUP(D2783,POA!$A$3:$AU$103,12,FALSE)</f>
        <v>#N/A</v>
      </c>
      <c r="I2783" s="82" t="e">
        <f>+VLOOKUP(D2783,POA!$A$3:$AU$103,15,FALSE)</f>
        <v>#N/A</v>
      </c>
      <c r="J2783" s="81" t="e">
        <f>+VLOOKUP(D2783,POA!$A$3:$AU$103,14,FALSE)</f>
        <v>#N/A</v>
      </c>
      <c r="K2783" s="60"/>
      <c r="L2783" s="100"/>
      <c r="M2783" s="101"/>
      <c r="N2783" s="79"/>
      <c r="O2783" s="59"/>
    </row>
    <row r="2784" spans="1:15" ht="15" customHeight="1">
      <c r="A2784" s="58"/>
      <c r="B2784" s="59"/>
      <c r="C2784" s="70"/>
      <c r="D2784" s="58"/>
      <c r="E2784" s="80" t="e">
        <f>+VLOOKUP(D2784,POA!$A$3:$AU$103,7,FALSE)</f>
        <v>#N/A</v>
      </c>
      <c r="F2784" s="80" t="e">
        <f>+VLOOKUP(D2784,POA!$A$3:$AU$103,9,FALSE)</f>
        <v>#N/A</v>
      </c>
      <c r="G2784" s="97" t="e">
        <f>+VLOOKUP(D2784,POA!$A$3:$AU$103,3,FALSE)</f>
        <v>#N/A</v>
      </c>
      <c r="H2784" s="81" t="e">
        <f>+VLOOKUP(D2784,POA!$A$3:$AU$103,12,FALSE)</f>
        <v>#N/A</v>
      </c>
      <c r="I2784" s="82" t="e">
        <f>+VLOOKUP(D2784,POA!$A$3:$AU$103,15,FALSE)</f>
        <v>#N/A</v>
      </c>
      <c r="J2784" s="81" t="e">
        <f>+VLOOKUP(D2784,POA!$A$3:$AU$103,14,FALSE)</f>
        <v>#N/A</v>
      </c>
      <c r="K2784" s="60"/>
      <c r="L2784" s="100"/>
      <c r="M2784" s="101"/>
      <c r="N2784" s="79"/>
      <c r="O2784" s="59"/>
    </row>
    <row r="2785" spans="1:15" ht="15" customHeight="1">
      <c r="A2785" s="58"/>
      <c r="B2785" s="59"/>
      <c r="C2785" s="70"/>
      <c r="D2785" s="58"/>
      <c r="E2785" s="80" t="e">
        <f>+VLOOKUP(D2785,POA!$A$3:$AU$103,7,FALSE)</f>
        <v>#N/A</v>
      </c>
      <c r="F2785" s="80" t="e">
        <f>+VLOOKUP(D2785,POA!$A$3:$AU$103,9,FALSE)</f>
        <v>#N/A</v>
      </c>
      <c r="G2785" s="97" t="e">
        <f>+VLOOKUP(D2785,POA!$A$3:$AU$103,3,FALSE)</f>
        <v>#N/A</v>
      </c>
      <c r="H2785" s="81" t="e">
        <f>+VLOOKUP(D2785,POA!$A$3:$AU$103,12,FALSE)</f>
        <v>#N/A</v>
      </c>
      <c r="I2785" s="82" t="e">
        <f>+VLOOKUP(D2785,POA!$A$3:$AU$103,15,FALSE)</f>
        <v>#N/A</v>
      </c>
      <c r="J2785" s="81" t="e">
        <f>+VLOOKUP(D2785,POA!$A$3:$AU$103,14,FALSE)</f>
        <v>#N/A</v>
      </c>
      <c r="K2785" s="60"/>
      <c r="L2785" s="100"/>
      <c r="M2785" s="101"/>
      <c r="N2785" s="79"/>
      <c r="O2785" s="59"/>
    </row>
    <row r="2786" spans="1:15" ht="15" customHeight="1">
      <c r="A2786" s="58"/>
      <c r="B2786" s="59"/>
      <c r="C2786" s="70"/>
      <c r="D2786" s="58"/>
      <c r="E2786" s="80" t="e">
        <f>+VLOOKUP(D2786,POA!$A$3:$AU$103,7,FALSE)</f>
        <v>#N/A</v>
      </c>
      <c r="F2786" s="80" t="e">
        <f>+VLOOKUP(D2786,POA!$A$3:$AU$103,9,FALSE)</f>
        <v>#N/A</v>
      </c>
      <c r="G2786" s="97" t="e">
        <f>+VLOOKUP(D2786,POA!$A$3:$AU$103,3,FALSE)</f>
        <v>#N/A</v>
      </c>
      <c r="H2786" s="81" t="e">
        <f>+VLOOKUP(D2786,POA!$A$3:$AU$103,12,FALSE)</f>
        <v>#N/A</v>
      </c>
      <c r="I2786" s="82" t="e">
        <f>+VLOOKUP(D2786,POA!$A$3:$AU$103,15,FALSE)</f>
        <v>#N/A</v>
      </c>
      <c r="J2786" s="81" t="e">
        <f>+VLOOKUP(D2786,POA!$A$3:$AU$103,14,FALSE)</f>
        <v>#N/A</v>
      </c>
      <c r="K2786" s="60"/>
      <c r="L2786" s="100"/>
      <c r="M2786" s="101"/>
      <c r="N2786" s="79"/>
      <c r="O2786" s="59"/>
    </row>
    <row r="2787" spans="1:15" ht="15" customHeight="1">
      <c r="A2787" s="58"/>
      <c r="B2787" s="59"/>
      <c r="C2787" s="70"/>
      <c r="D2787" s="58"/>
      <c r="E2787" s="80" t="e">
        <f>+VLOOKUP(D2787,POA!$A$3:$AU$103,7,FALSE)</f>
        <v>#N/A</v>
      </c>
      <c r="F2787" s="80" t="e">
        <f>+VLOOKUP(D2787,POA!$A$3:$AU$103,9,FALSE)</f>
        <v>#N/A</v>
      </c>
      <c r="G2787" s="97" t="e">
        <f>+VLOOKUP(D2787,POA!$A$3:$AU$103,3,FALSE)</f>
        <v>#N/A</v>
      </c>
      <c r="H2787" s="81" t="e">
        <f>+VLOOKUP(D2787,POA!$A$3:$AU$103,12,FALSE)</f>
        <v>#N/A</v>
      </c>
      <c r="I2787" s="82" t="e">
        <f>+VLOOKUP(D2787,POA!$A$3:$AU$103,15,FALSE)</f>
        <v>#N/A</v>
      </c>
      <c r="J2787" s="81" t="e">
        <f>+VLOOKUP(D2787,POA!$A$3:$AU$103,14,FALSE)</f>
        <v>#N/A</v>
      </c>
      <c r="K2787" s="60"/>
      <c r="L2787" s="100"/>
      <c r="M2787" s="101"/>
      <c r="N2787" s="79"/>
      <c r="O2787" s="59"/>
    </row>
    <row r="2788" spans="1:15" ht="15" customHeight="1">
      <c r="A2788" s="58"/>
      <c r="B2788" s="59"/>
      <c r="C2788" s="70"/>
      <c r="D2788" s="58"/>
      <c r="E2788" s="80" t="e">
        <f>+VLOOKUP(D2788,POA!$A$3:$AU$103,7,FALSE)</f>
        <v>#N/A</v>
      </c>
      <c r="F2788" s="80" t="e">
        <f>+VLOOKUP(D2788,POA!$A$3:$AU$103,9,FALSE)</f>
        <v>#N/A</v>
      </c>
      <c r="G2788" s="97" t="e">
        <f>+VLOOKUP(D2788,POA!$A$3:$AU$103,3,FALSE)</f>
        <v>#N/A</v>
      </c>
      <c r="H2788" s="81" t="e">
        <f>+VLOOKUP(D2788,POA!$A$3:$AU$103,12,FALSE)</f>
        <v>#N/A</v>
      </c>
      <c r="I2788" s="82" t="e">
        <f>+VLOOKUP(D2788,POA!$A$3:$AU$103,15,FALSE)</f>
        <v>#N/A</v>
      </c>
      <c r="J2788" s="81" t="e">
        <f>+VLOOKUP(D2788,POA!$A$3:$AU$103,14,FALSE)</f>
        <v>#N/A</v>
      </c>
      <c r="K2788" s="60"/>
      <c r="L2788" s="100"/>
      <c r="M2788" s="101"/>
      <c r="N2788" s="79"/>
      <c r="O2788" s="59"/>
    </row>
    <row r="2789" spans="1:15" s="66" customFormat="1" ht="15" customHeight="1">
      <c r="A2789" s="58"/>
      <c r="B2789" s="59"/>
      <c r="C2789" s="70"/>
      <c r="D2789" s="63"/>
      <c r="E2789" s="123" t="e">
        <f>+VLOOKUP(D2789,POA!$A$3:$AU$103,7,FALSE)</f>
        <v>#N/A</v>
      </c>
      <c r="F2789" s="123" t="e">
        <f>+VLOOKUP(D2789,POA!$A$3:$AU$103,9,FALSE)</f>
        <v>#N/A</v>
      </c>
      <c r="G2789" s="97" t="e">
        <f>+VLOOKUP(D2789,POA!$A$3:$AU$103,3,FALSE)</f>
        <v>#N/A</v>
      </c>
      <c r="H2789" s="124" t="e">
        <f>+VLOOKUP(D2789,POA!$A$3:$AU$103,12,FALSE)</f>
        <v>#N/A</v>
      </c>
      <c r="I2789" s="125" t="e">
        <f>+VLOOKUP(D2789,POA!$A$3:$AU$103,15,FALSE)</f>
        <v>#N/A</v>
      </c>
      <c r="J2789" s="124" t="e">
        <f>+VLOOKUP(D2789,POA!$A$3:$AU$103,14,FALSE)</f>
        <v>#N/A</v>
      </c>
      <c r="K2789" s="65"/>
      <c r="L2789" s="100"/>
      <c r="M2789" s="101"/>
      <c r="N2789" s="79"/>
      <c r="O2789" s="64"/>
    </row>
    <row r="2790" spans="1:15" s="66" customFormat="1" ht="15" customHeight="1">
      <c r="A2790" s="58"/>
      <c r="B2790" s="59"/>
      <c r="C2790" s="70"/>
      <c r="D2790" s="63"/>
      <c r="E2790" s="123" t="e">
        <f>+VLOOKUP(D2790,POA!$A$3:$AU$103,7,FALSE)</f>
        <v>#N/A</v>
      </c>
      <c r="F2790" s="123" t="e">
        <f>+VLOOKUP(D2790,POA!$A$3:$AU$103,9,FALSE)</f>
        <v>#N/A</v>
      </c>
      <c r="G2790" s="97" t="e">
        <f>+VLOOKUP(D2790,POA!$A$3:$AU$103,3,FALSE)</f>
        <v>#N/A</v>
      </c>
      <c r="H2790" s="124" t="e">
        <f>+VLOOKUP(D2790,POA!$A$3:$AU$103,12,FALSE)</f>
        <v>#N/A</v>
      </c>
      <c r="I2790" s="125" t="e">
        <f>+VLOOKUP(D2790,POA!$A$3:$AU$103,15,FALSE)</f>
        <v>#N/A</v>
      </c>
      <c r="J2790" s="124" t="e">
        <f>+VLOOKUP(D2790,POA!$A$3:$AU$103,14,FALSE)</f>
        <v>#N/A</v>
      </c>
      <c r="K2790" s="65"/>
      <c r="L2790" s="100"/>
      <c r="M2790" s="101"/>
      <c r="N2790" s="79"/>
      <c r="O2790" s="64"/>
    </row>
    <row r="2791" spans="1:15" s="66" customFormat="1" ht="15" customHeight="1">
      <c r="A2791" s="63"/>
      <c r="B2791" s="59"/>
      <c r="C2791" s="71"/>
      <c r="D2791" s="63"/>
      <c r="E2791" s="123" t="e">
        <f>+VLOOKUP(D2791,POA!$A$3:$AU$103,7,FALSE)</f>
        <v>#N/A</v>
      </c>
      <c r="F2791" s="123" t="e">
        <f>+VLOOKUP(D2791,POA!$A$3:$AU$103,9,FALSE)</f>
        <v>#N/A</v>
      </c>
      <c r="G2791" s="97" t="e">
        <f>+VLOOKUP(D2791,POA!$A$3:$AU$103,3,FALSE)</f>
        <v>#N/A</v>
      </c>
      <c r="H2791" s="124" t="e">
        <f>+VLOOKUP(D2791,POA!$A$3:$AU$103,12,FALSE)</f>
        <v>#N/A</v>
      </c>
      <c r="I2791" s="125" t="e">
        <f>+VLOOKUP(D2791,POA!$A$3:$AU$103,15,FALSE)</f>
        <v>#N/A</v>
      </c>
      <c r="J2791" s="124" t="e">
        <f>+VLOOKUP(D2791,POA!$A$3:$AU$103,14,FALSE)</f>
        <v>#N/A</v>
      </c>
      <c r="K2791" s="65"/>
      <c r="L2791" s="100"/>
      <c r="M2791" s="101"/>
      <c r="N2791" s="79"/>
      <c r="O2791" s="64"/>
    </row>
    <row r="2792" spans="1:15" s="66" customFormat="1" ht="15" customHeight="1">
      <c r="A2792" s="63"/>
      <c r="B2792" s="59"/>
      <c r="C2792" s="71"/>
      <c r="D2792" s="63"/>
      <c r="E2792" s="123" t="e">
        <f>+VLOOKUP(D2792,POA!$A$3:$AU$103,7,FALSE)</f>
        <v>#N/A</v>
      </c>
      <c r="F2792" s="123" t="e">
        <f>+VLOOKUP(D2792,POA!$A$3:$AU$103,9,FALSE)</f>
        <v>#N/A</v>
      </c>
      <c r="G2792" s="97" t="e">
        <f>+VLOOKUP(D2792,POA!$A$3:$AU$103,3,FALSE)</f>
        <v>#N/A</v>
      </c>
      <c r="H2792" s="124" t="e">
        <f>+VLOOKUP(D2792,POA!$A$3:$AU$103,12,FALSE)</f>
        <v>#N/A</v>
      </c>
      <c r="I2792" s="125" t="e">
        <f>+VLOOKUP(D2792,POA!$A$3:$AU$103,15,FALSE)</f>
        <v>#N/A</v>
      </c>
      <c r="J2792" s="124" t="e">
        <f>+VLOOKUP(D2792,POA!$A$3:$AU$103,14,FALSE)</f>
        <v>#N/A</v>
      </c>
      <c r="K2792" s="65"/>
      <c r="L2792" s="100"/>
      <c r="M2792" s="101"/>
      <c r="N2792" s="79"/>
      <c r="O2792" s="64"/>
    </row>
    <row r="2793" spans="1:15" s="66" customFormat="1" ht="15" customHeight="1">
      <c r="A2793" s="63"/>
      <c r="B2793" s="59"/>
      <c r="C2793" s="71"/>
      <c r="D2793" s="63"/>
      <c r="E2793" s="123" t="e">
        <f>+VLOOKUP(D2793,POA!$A$3:$AU$103,7,FALSE)</f>
        <v>#N/A</v>
      </c>
      <c r="F2793" s="123" t="e">
        <f>+VLOOKUP(D2793,POA!$A$3:$AU$103,9,FALSE)</f>
        <v>#N/A</v>
      </c>
      <c r="G2793" s="97" t="e">
        <f>+VLOOKUP(D2793,POA!$A$3:$AU$103,3,FALSE)</f>
        <v>#N/A</v>
      </c>
      <c r="H2793" s="124" t="e">
        <f>+VLOOKUP(D2793,POA!$A$3:$AU$103,12,FALSE)</f>
        <v>#N/A</v>
      </c>
      <c r="I2793" s="125" t="e">
        <f>+VLOOKUP(D2793,POA!$A$3:$AU$103,15,FALSE)</f>
        <v>#N/A</v>
      </c>
      <c r="J2793" s="124" t="e">
        <f>+VLOOKUP(D2793,POA!$A$3:$AU$103,14,FALSE)</f>
        <v>#N/A</v>
      </c>
      <c r="K2793" s="65"/>
      <c r="L2793" s="100"/>
      <c r="M2793" s="101"/>
      <c r="N2793" s="79"/>
      <c r="O2793" s="64"/>
    </row>
    <row r="2794" spans="1:15" s="66" customFormat="1" ht="15" customHeight="1">
      <c r="A2794" s="58"/>
      <c r="B2794" s="59"/>
      <c r="C2794" s="70"/>
      <c r="D2794" s="63"/>
      <c r="E2794" s="123" t="e">
        <f>+VLOOKUP(D2794,POA!$A$3:$AU$103,7,FALSE)</f>
        <v>#N/A</v>
      </c>
      <c r="F2794" s="123" t="e">
        <f>+VLOOKUP(D2794,POA!$A$3:$AU$103,9,FALSE)</f>
        <v>#N/A</v>
      </c>
      <c r="G2794" s="97" t="e">
        <f>+VLOOKUP(D2794,POA!$A$3:$AU$103,3,FALSE)</f>
        <v>#N/A</v>
      </c>
      <c r="H2794" s="124" t="e">
        <f>+VLOOKUP(D2794,POA!$A$3:$AU$103,12,FALSE)</f>
        <v>#N/A</v>
      </c>
      <c r="I2794" s="125" t="e">
        <f>+VLOOKUP(D2794,POA!$A$3:$AU$103,15,FALSE)</f>
        <v>#N/A</v>
      </c>
      <c r="J2794" s="124" t="e">
        <f>+VLOOKUP(D2794,POA!$A$3:$AU$103,14,FALSE)</f>
        <v>#N/A</v>
      </c>
      <c r="K2794" s="65"/>
      <c r="L2794" s="100"/>
      <c r="M2794" s="101"/>
      <c r="N2794" s="79"/>
      <c r="O2794" s="64"/>
    </row>
    <row r="2795" spans="1:15" s="66" customFormat="1" ht="15" customHeight="1">
      <c r="A2795" s="58"/>
      <c r="B2795" s="59"/>
      <c r="C2795" s="70"/>
      <c r="D2795" s="63"/>
      <c r="E2795" s="123" t="e">
        <f>+VLOOKUP(D2795,POA!$A$3:$AU$103,7,FALSE)</f>
        <v>#N/A</v>
      </c>
      <c r="F2795" s="123" t="e">
        <f>+VLOOKUP(D2795,POA!$A$3:$AU$103,9,FALSE)</f>
        <v>#N/A</v>
      </c>
      <c r="G2795" s="97" t="e">
        <f>+VLOOKUP(D2795,POA!$A$3:$AU$103,3,FALSE)</f>
        <v>#N/A</v>
      </c>
      <c r="H2795" s="124" t="e">
        <f>+VLOOKUP(D2795,POA!$A$3:$AU$103,12,FALSE)</f>
        <v>#N/A</v>
      </c>
      <c r="I2795" s="125" t="e">
        <f>+VLOOKUP(D2795,POA!$A$3:$AU$103,15,FALSE)</f>
        <v>#N/A</v>
      </c>
      <c r="J2795" s="124" t="e">
        <f>+VLOOKUP(D2795,POA!$A$3:$AU$103,14,FALSE)</f>
        <v>#N/A</v>
      </c>
      <c r="K2795" s="65"/>
      <c r="L2795" s="100"/>
      <c r="M2795" s="101"/>
      <c r="N2795" s="79"/>
      <c r="O2795" s="64"/>
    </row>
    <row r="2796" spans="1:15" s="66" customFormat="1" ht="15" customHeight="1">
      <c r="A2796" s="58"/>
      <c r="B2796" s="59"/>
      <c r="C2796" s="70"/>
      <c r="D2796" s="63"/>
      <c r="E2796" s="123" t="e">
        <f>+VLOOKUP(D2796,POA!$A$3:$AU$103,7,FALSE)</f>
        <v>#N/A</v>
      </c>
      <c r="F2796" s="123" t="e">
        <f>+VLOOKUP(D2796,POA!$A$3:$AU$103,9,FALSE)</f>
        <v>#N/A</v>
      </c>
      <c r="G2796" s="97" t="e">
        <f>+VLOOKUP(D2796,POA!$A$3:$AU$103,3,FALSE)</f>
        <v>#N/A</v>
      </c>
      <c r="H2796" s="124" t="e">
        <f>+VLOOKUP(D2796,POA!$A$3:$AU$103,12,FALSE)</f>
        <v>#N/A</v>
      </c>
      <c r="I2796" s="125" t="e">
        <f>+VLOOKUP(D2796,POA!$A$3:$AU$103,15,FALSE)</f>
        <v>#N/A</v>
      </c>
      <c r="J2796" s="124" t="e">
        <f>+VLOOKUP(D2796,POA!$A$3:$AU$103,14,FALSE)</f>
        <v>#N/A</v>
      </c>
      <c r="K2796" s="65"/>
      <c r="L2796" s="100"/>
      <c r="M2796" s="101"/>
      <c r="N2796" s="79"/>
      <c r="O2796" s="64"/>
    </row>
    <row r="2797" spans="1:15" s="66" customFormat="1" ht="15" customHeight="1">
      <c r="A2797" s="58"/>
      <c r="B2797" s="59"/>
      <c r="C2797" s="70"/>
      <c r="D2797" s="63"/>
      <c r="E2797" s="123" t="e">
        <f>+VLOOKUP(D2797,POA!$A$3:$AU$103,7,FALSE)</f>
        <v>#N/A</v>
      </c>
      <c r="F2797" s="123" t="e">
        <f>+VLOOKUP(D2797,POA!$A$3:$AU$103,9,FALSE)</f>
        <v>#N/A</v>
      </c>
      <c r="G2797" s="97" t="e">
        <f>+VLOOKUP(D2797,POA!$A$3:$AU$103,3,FALSE)</f>
        <v>#N/A</v>
      </c>
      <c r="H2797" s="124" t="e">
        <f>+VLOOKUP(D2797,POA!$A$3:$AU$103,12,FALSE)</f>
        <v>#N/A</v>
      </c>
      <c r="I2797" s="125" t="e">
        <f>+VLOOKUP(D2797,POA!$A$3:$AU$103,15,FALSE)</f>
        <v>#N/A</v>
      </c>
      <c r="J2797" s="124" t="e">
        <f>+VLOOKUP(D2797,POA!$A$3:$AU$103,14,FALSE)</f>
        <v>#N/A</v>
      </c>
      <c r="K2797" s="65"/>
      <c r="L2797" s="100"/>
      <c r="M2797" s="101"/>
      <c r="N2797" s="79"/>
      <c r="O2797" s="64"/>
    </row>
    <row r="2798" spans="1:15" s="66" customFormat="1" ht="15" customHeight="1">
      <c r="A2798" s="58"/>
      <c r="B2798" s="59"/>
      <c r="C2798" s="70"/>
      <c r="D2798" s="63"/>
      <c r="E2798" s="123" t="e">
        <f>+VLOOKUP(D2798,POA!$A$3:$AU$103,7,FALSE)</f>
        <v>#N/A</v>
      </c>
      <c r="F2798" s="123" t="e">
        <f>+VLOOKUP(D2798,POA!$A$3:$AU$103,9,FALSE)</f>
        <v>#N/A</v>
      </c>
      <c r="G2798" s="97" t="e">
        <f>+VLOOKUP(D2798,POA!$A$3:$AU$103,3,FALSE)</f>
        <v>#N/A</v>
      </c>
      <c r="H2798" s="124" t="e">
        <f>+VLOOKUP(D2798,POA!$A$3:$AU$103,12,FALSE)</f>
        <v>#N/A</v>
      </c>
      <c r="I2798" s="125" t="e">
        <f>+VLOOKUP(D2798,POA!$A$3:$AU$103,15,FALSE)</f>
        <v>#N/A</v>
      </c>
      <c r="J2798" s="124" t="e">
        <f>+VLOOKUP(D2798,POA!$A$3:$AU$103,14,FALSE)</f>
        <v>#N/A</v>
      </c>
      <c r="K2798" s="65"/>
      <c r="L2798" s="100"/>
      <c r="M2798" s="101"/>
      <c r="N2798" s="79"/>
      <c r="O2798" s="64"/>
    </row>
    <row r="2799" spans="1:15" s="66" customFormat="1" ht="15" customHeight="1">
      <c r="A2799" s="58"/>
      <c r="B2799" s="59"/>
      <c r="C2799" s="70"/>
      <c r="D2799" s="63"/>
      <c r="E2799" s="123" t="e">
        <f>+VLOOKUP(D2799,POA!$A$3:$AU$103,7,FALSE)</f>
        <v>#N/A</v>
      </c>
      <c r="F2799" s="123" t="e">
        <f>+VLOOKUP(D2799,POA!$A$3:$AU$103,9,FALSE)</f>
        <v>#N/A</v>
      </c>
      <c r="G2799" s="97" t="e">
        <f>+VLOOKUP(D2799,POA!$A$3:$AU$103,3,FALSE)</f>
        <v>#N/A</v>
      </c>
      <c r="H2799" s="124" t="e">
        <f>+VLOOKUP(D2799,POA!$A$3:$AU$103,12,FALSE)</f>
        <v>#N/A</v>
      </c>
      <c r="I2799" s="125" t="e">
        <f>+VLOOKUP(D2799,POA!$A$3:$AU$103,15,FALSE)</f>
        <v>#N/A</v>
      </c>
      <c r="J2799" s="124" t="e">
        <f>+VLOOKUP(D2799,POA!$A$3:$AU$103,14,FALSE)</f>
        <v>#N/A</v>
      </c>
      <c r="K2799" s="65"/>
      <c r="L2799" s="100"/>
      <c r="M2799" s="101"/>
      <c r="N2799" s="79"/>
      <c r="O2799" s="64"/>
    </row>
    <row r="2800" spans="1:15" s="66" customFormat="1" ht="15" customHeight="1">
      <c r="A2800" s="58"/>
      <c r="B2800" s="59"/>
      <c r="C2800" s="70"/>
      <c r="D2800" s="63"/>
      <c r="E2800" s="123" t="e">
        <f>+VLOOKUP(D2800,POA!$A$3:$AU$103,7,FALSE)</f>
        <v>#N/A</v>
      </c>
      <c r="F2800" s="123" t="e">
        <f>+VLOOKUP(D2800,POA!$A$3:$AU$103,9,FALSE)</f>
        <v>#N/A</v>
      </c>
      <c r="G2800" s="97" t="e">
        <f>+VLOOKUP(D2800,POA!$A$3:$AU$103,3,FALSE)</f>
        <v>#N/A</v>
      </c>
      <c r="H2800" s="124" t="e">
        <f>+VLOOKUP(D2800,POA!$A$3:$AU$103,12,FALSE)</f>
        <v>#N/A</v>
      </c>
      <c r="I2800" s="125" t="e">
        <f>+VLOOKUP(D2800,POA!$A$3:$AU$103,15,FALSE)</f>
        <v>#N/A</v>
      </c>
      <c r="J2800" s="124" t="e">
        <f>+VLOOKUP(D2800,POA!$A$3:$AU$103,14,FALSE)</f>
        <v>#N/A</v>
      </c>
      <c r="K2800" s="65"/>
      <c r="L2800" s="100"/>
      <c r="M2800" s="101"/>
      <c r="N2800" s="79"/>
      <c r="O2800" s="64"/>
    </row>
    <row r="2801" spans="1:15" s="66" customFormat="1" ht="15" customHeight="1">
      <c r="A2801" s="58"/>
      <c r="B2801" s="59"/>
      <c r="C2801" s="70"/>
      <c r="D2801" s="63"/>
      <c r="E2801" s="123" t="e">
        <f>+VLOOKUP(D2801,POA!$A$3:$AU$103,7,FALSE)</f>
        <v>#N/A</v>
      </c>
      <c r="F2801" s="123" t="e">
        <f>+VLOOKUP(D2801,POA!$A$3:$AU$103,9,FALSE)</f>
        <v>#N/A</v>
      </c>
      <c r="G2801" s="97" t="e">
        <f>+VLOOKUP(D2801,POA!$A$3:$AU$103,3,FALSE)</f>
        <v>#N/A</v>
      </c>
      <c r="H2801" s="124" t="e">
        <f>+VLOOKUP(D2801,POA!$A$3:$AU$103,12,FALSE)</f>
        <v>#N/A</v>
      </c>
      <c r="I2801" s="125" t="e">
        <f>+VLOOKUP(D2801,POA!$A$3:$AU$103,15,FALSE)</f>
        <v>#N/A</v>
      </c>
      <c r="J2801" s="124" t="e">
        <f>+VLOOKUP(D2801,POA!$A$3:$AU$103,14,FALSE)</f>
        <v>#N/A</v>
      </c>
      <c r="K2801" s="65"/>
      <c r="L2801" s="100"/>
      <c r="M2801" s="101"/>
      <c r="N2801" s="79"/>
      <c r="O2801" s="64"/>
    </row>
    <row r="2802" spans="1:15" s="66" customFormat="1" ht="15" customHeight="1">
      <c r="A2802" s="58"/>
      <c r="B2802" s="59"/>
      <c r="C2802" s="70"/>
      <c r="D2802" s="63"/>
      <c r="E2802" s="123" t="e">
        <f>+VLOOKUP(D2802,POA!$A$3:$AU$103,7,FALSE)</f>
        <v>#N/A</v>
      </c>
      <c r="F2802" s="123" t="e">
        <f>+VLOOKUP(D2802,POA!$A$3:$AU$103,9,FALSE)</f>
        <v>#N/A</v>
      </c>
      <c r="G2802" s="97" t="e">
        <f>+VLOOKUP(D2802,POA!$A$3:$AU$103,3,FALSE)</f>
        <v>#N/A</v>
      </c>
      <c r="H2802" s="124" t="e">
        <f>+VLOOKUP(D2802,POA!$A$3:$AU$103,12,FALSE)</f>
        <v>#N/A</v>
      </c>
      <c r="I2802" s="125" t="e">
        <f>+VLOOKUP(D2802,POA!$A$3:$AU$103,15,FALSE)</f>
        <v>#N/A</v>
      </c>
      <c r="J2802" s="124" t="e">
        <f>+VLOOKUP(D2802,POA!$A$3:$AU$103,14,FALSE)</f>
        <v>#N/A</v>
      </c>
      <c r="K2802" s="65"/>
      <c r="L2802" s="100"/>
      <c r="M2802" s="101"/>
      <c r="N2802" s="79"/>
      <c r="O2802" s="64"/>
    </row>
    <row r="2803" spans="1:15" s="66" customFormat="1" ht="15" customHeight="1">
      <c r="A2803" s="58"/>
      <c r="B2803" s="59"/>
      <c r="C2803" s="70"/>
      <c r="D2803" s="63"/>
      <c r="E2803" s="123" t="e">
        <f>+VLOOKUP(D2803,POA!$A$3:$AU$103,7,FALSE)</f>
        <v>#N/A</v>
      </c>
      <c r="F2803" s="123" t="e">
        <f>+VLOOKUP(D2803,POA!$A$3:$AU$103,9,FALSE)</f>
        <v>#N/A</v>
      </c>
      <c r="G2803" s="97" t="e">
        <f>+VLOOKUP(D2803,POA!$A$3:$AU$103,3,FALSE)</f>
        <v>#N/A</v>
      </c>
      <c r="H2803" s="124" t="e">
        <f>+VLOOKUP(D2803,POA!$A$3:$AU$103,12,FALSE)</f>
        <v>#N/A</v>
      </c>
      <c r="I2803" s="125" t="e">
        <f>+VLOOKUP(D2803,POA!$A$3:$AU$103,15,FALSE)</f>
        <v>#N/A</v>
      </c>
      <c r="J2803" s="124" t="e">
        <f>+VLOOKUP(D2803,POA!$A$3:$AU$103,14,FALSE)</f>
        <v>#N/A</v>
      </c>
      <c r="K2803" s="65"/>
      <c r="L2803" s="100"/>
      <c r="M2803" s="101"/>
      <c r="N2803" s="79"/>
      <c r="O2803" s="64"/>
    </row>
    <row r="2804" spans="1:15" s="66" customFormat="1" ht="15" customHeight="1">
      <c r="A2804" s="63"/>
      <c r="B2804" s="59"/>
      <c r="C2804" s="70"/>
      <c r="D2804" s="63"/>
      <c r="E2804" s="123" t="e">
        <f>+VLOOKUP(D2804,POA!$A$3:$AU$103,7,FALSE)</f>
        <v>#N/A</v>
      </c>
      <c r="F2804" s="123" t="e">
        <f>+VLOOKUP(D2804,POA!$A$3:$AU$103,9,FALSE)</f>
        <v>#N/A</v>
      </c>
      <c r="G2804" s="97" t="e">
        <f>+VLOOKUP(D2804,POA!$A$3:$AU$103,3,FALSE)</f>
        <v>#N/A</v>
      </c>
      <c r="H2804" s="124" t="e">
        <f>+VLOOKUP(D2804,POA!$A$3:$AU$103,12,FALSE)</f>
        <v>#N/A</v>
      </c>
      <c r="I2804" s="125" t="e">
        <f>+VLOOKUP(D2804,POA!$A$3:$AU$103,15,FALSE)</f>
        <v>#N/A</v>
      </c>
      <c r="J2804" s="124" t="e">
        <f>+VLOOKUP(D2804,POA!$A$3:$AU$103,14,FALSE)</f>
        <v>#N/A</v>
      </c>
      <c r="K2804" s="65"/>
      <c r="L2804" s="100"/>
      <c r="M2804" s="101"/>
      <c r="N2804" s="79"/>
      <c r="O2804" s="64"/>
    </row>
    <row r="2805" spans="1:15" s="66" customFormat="1" ht="15" customHeight="1">
      <c r="A2805" s="63"/>
      <c r="B2805" s="59"/>
      <c r="C2805" s="70"/>
      <c r="D2805" s="63"/>
      <c r="E2805" s="123" t="e">
        <f>+VLOOKUP(D2805,POA!$A$3:$AU$103,7,FALSE)</f>
        <v>#N/A</v>
      </c>
      <c r="F2805" s="123" t="e">
        <f>+VLOOKUP(D2805,POA!$A$3:$AU$103,9,FALSE)</f>
        <v>#N/A</v>
      </c>
      <c r="G2805" s="97" t="e">
        <f>+VLOOKUP(D2805,POA!$A$3:$AU$103,3,FALSE)</f>
        <v>#N/A</v>
      </c>
      <c r="H2805" s="124" t="e">
        <f>+VLOOKUP(D2805,POA!$A$3:$AU$103,12,FALSE)</f>
        <v>#N/A</v>
      </c>
      <c r="I2805" s="125" t="e">
        <f>+VLOOKUP(D2805,POA!$A$3:$AU$103,15,FALSE)</f>
        <v>#N/A</v>
      </c>
      <c r="J2805" s="124" t="e">
        <f>+VLOOKUP(D2805,POA!$A$3:$AU$103,14,FALSE)</f>
        <v>#N/A</v>
      </c>
      <c r="K2805" s="65"/>
      <c r="L2805" s="100"/>
      <c r="M2805" s="101"/>
      <c r="N2805" s="79"/>
      <c r="O2805" s="64"/>
    </row>
    <row r="2806" spans="1:15" s="66" customFormat="1" ht="15" customHeight="1">
      <c r="A2806" s="58"/>
      <c r="B2806" s="59"/>
      <c r="C2806" s="70"/>
      <c r="D2806" s="63"/>
      <c r="E2806" s="123" t="e">
        <f>+VLOOKUP(D2806,POA!$A$3:$AU$103,7,FALSE)</f>
        <v>#N/A</v>
      </c>
      <c r="F2806" s="123" t="e">
        <f>+VLOOKUP(D2806,POA!$A$3:$AU$103,9,FALSE)</f>
        <v>#N/A</v>
      </c>
      <c r="G2806" s="97" t="e">
        <f>+VLOOKUP(D2806,POA!$A$3:$AU$103,3,FALSE)</f>
        <v>#N/A</v>
      </c>
      <c r="H2806" s="124" t="e">
        <f>+VLOOKUP(D2806,POA!$A$3:$AU$103,12,FALSE)</f>
        <v>#N/A</v>
      </c>
      <c r="I2806" s="125" t="e">
        <f>+VLOOKUP(D2806,POA!$A$3:$AU$103,15,FALSE)</f>
        <v>#N/A</v>
      </c>
      <c r="J2806" s="124" t="e">
        <f>+VLOOKUP(D2806,POA!$A$3:$AU$103,14,FALSE)</f>
        <v>#N/A</v>
      </c>
      <c r="K2806" s="65"/>
      <c r="L2806" s="100"/>
      <c r="M2806" s="101"/>
      <c r="N2806" s="79"/>
      <c r="O2806" s="64"/>
    </row>
    <row r="2807" spans="1:15" ht="15" customHeight="1">
      <c r="A2807" s="58"/>
      <c r="B2807" s="59"/>
      <c r="C2807" s="70"/>
      <c r="D2807" s="58"/>
      <c r="E2807" s="80" t="e">
        <f>+VLOOKUP(D2807,POA!$A$3:$AU$103,7,FALSE)</f>
        <v>#N/A</v>
      </c>
      <c r="F2807" s="80" t="e">
        <f>+VLOOKUP(D2807,POA!$A$3:$AU$103,9,FALSE)</f>
        <v>#N/A</v>
      </c>
      <c r="G2807" s="97" t="e">
        <f>+VLOOKUP(D2807,POA!$A$3:$AU$103,3,FALSE)</f>
        <v>#N/A</v>
      </c>
      <c r="H2807" s="81" t="e">
        <f>+VLOOKUP(D2807,POA!$A$3:$AU$103,12,FALSE)</f>
        <v>#N/A</v>
      </c>
      <c r="I2807" s="82" t="e">
        <f>+VLOOKUP(D2807,POA!$A$3:$AU$103,15,FALSE)</f>
        <v>#N/A</v>
      </c>
      <c r="J2807" s="81" t="e">
        <f>+VLOOKUP(D2807,POA!$A$3:$AU$103,14,FALSE)</f>
        <v>#N/A</v>
      </c>
      <c r="K2807" s="60"/>
      <c r="L2807" s="100"/>
      <c r="M2807" s="101"/>
      <c r="N2807" s="79"/>
      <c r="O2807" s="59"/>
    </row>
    <row r="2808" spans="1:15" ht="15" customHeight="1">
      <c r="A2808" s="58"/>
      <c r="B2808" s="59"/>
      <c r="C2808" s="70"/>
      <c r="D2808" s="58"/>
      <c r="E2808" s="80" t="e">
        <f>+VLOOKUP(D2808,POA!$A$3:$AU$103,7,FALSE)</f>
        <v>#N/A</v>
      </c>
      <c r="F2808" s="80" t="e">
        <f>+VLOOKUP(D2808,POA!$A$3:$AU$103,9,FALSE)</f>
        <v>#N/A</v>
      </c>
      <c r="G2808" s="97" t="e">
        <f>+VLOOKUP(D2808,POA!$A$3:$AU$103,3,FALSE)</f>
        <v>#N/A</v>
      </c>
      <c r="H2808" s="81" t="e">
        <f>+VLOOKUP(D2808,POA!$A$3:$AU$103,12,FALSE)</f>
        <v>#N/A</v>
      </c>
      <c r="I2808" s="82" t="e">
        <f>+VLOOKUP(D2808,POA!$A$3:$AU$103,15,FALSE)</f>
        <v>#N/A</v>
      </c>
      <c r="J2808" s="81" t="e">
        <f>+VLOOKUP(D2808,POA!$A$3:$AU$103,14,FALSE)</f>
        <v>#N/A</v>
      </c>
      <c r="K2808" s="60"/>
      <c r="L2808" s="100"/>
      <c r="M2808" s="101"/>
      <c r="N2808" s="79"/>
      <c r="O2808" s="59"/>
    </row>
    <row r="2809" spans="1:15" ht="15" customHeight="1">
      <c r="A2809" s="58"/>
      <c r="B2809" s="59"/>
      <c r="C2809" s="70"/>
      <c r="D2809" s="58"/>
      <c r="E2809" s="80" t="e">
        <f>+VLOOKUP(D2809,POA!$A$3:$AU$103,7,FALSE)</f>
        <v>#N/A</v>
      </c>
      <c r="F2809" s="80" t="e">
        <f>+VLOOKUP(D2809,POA!$A$3:$AU$103,9,FALSE)</f>
        <v>#N/A</v>
      </c>
      <c r="G2809" s="97" t="e">
        <f>+VLOOKUP(D2809,POA!$A$3:$AU$103,3,FALSE)</f>
        <v>#N/A</v>
      </c>
      <c r="H2809" s="81" t="e">
        <f>+VLOOKUP(D2809,POA!$A$3:$AU$103,12,FALSE)</f>
        <v>#N/A</v>
      </c>
      <c r="I2809" s="82" t="e">
        <f>+VLOOKUP(D2809,POA!$A$3:$AU$103,15,FALSE)</f>
        <v>#N/A</v>
      </c>
      <c r="J2809" s="81" t="e">
        <f>+VLOOKUP(D2809,POA!$A$3:$AU$103,14,FALSE)</f>
        <v>#N/A</v>
      </c>
      <c r="K2809" s="60"/>
      <c r="L2809" s="100"/>
      <c r="M2809" s="101"/>
      <c r="N2809" s="79"/>
      <c r="O2809" s="59"/>
    </row>
    <row r="2810" spans="1:15" ht="15" customHeight="1">
      <c r="A2810" s="58"/>
      <c r="B2810" s="59"/>
      <c r="C2810" s="70"/>
      <c r="D2810" s="58"/>
      <c r="E2810" s="80" t="e">
        <f>+VLOOKUP(D2810,POA!$A$3:$AU$103,7,FALSE)</f>
        <v>#N/A</v>
      </c>
      <c r="F2810" s="80" t="e">
        <f>+VLOOKUP(D2810,POA!$A$3:$AU$103,9,FALSE)</f>
        <v>#N/A</v>
      </c>
      <c r="G2810" s="97" t="e">
        <f>+VLOOKUP(D2810,POA!$A$3:$AU$103,3,FALSE)</f>
        <v>#N/A</v>
      </c>
      <c r="H2810" s="81" t="e">
        <f>+VLOOKUP(D2810,POA!$A$3:$AU$103,12,FALSE)</f>
        <v>#N/A</v>
      </c>
      <c r="I2810" s="82" t="e">
        <f>+VLOOKUP(D2810,POA!$A$3:$AU$103,15,FALSE)</f>
        <v>#N/A</v>
      </c>
      <c r="J2810" s="81" t="e">
        <f>+VLOOKUP(D2810,POA!$A$3:$AU$103,14,FALSE)</f>
        <v>#N/A</v>
      </c>
      <c r="K2810" s="60"/>
      <c r="L2810" s="100"/>
      <c r="M2810" s="101"/>
      <c r="N2810" s="79"/>
      <c r="O2810" s="59"/>
    </row>
    <row r="2811" spans="1:15" ht="15" customHeight="1">
      <c r="A2811" s="58"/>
      <c r="B2811" s="59"/>
      <c r="C2811" s="70"/>
      <c r="D2811" s="58"/>
      <c r="E2811" s="80" t="e">
        <f>+VLOOKUP(D2811,POA!$A$3:$AU$103,7,FALSE)</f>
        <v>#N/A</v>
      </c>
      <c r="F2811" s="80" t="e">
        <f>+VLOOKUP(D2811,POA!$A$3:$AU$103,9,FALSE)</f>
        <v>#N/A</v>
      </c>
      <c r="G2811" s="97" t="e">
        <f>+VLOOKUP(D2811,POA!$A$3:$AU$103,3,FALSE)</f>
        <v>#N/A</v>
      </c>
      <c r="H2811" s="81" t="e">
        <f>+VLOOKUP(D2811,POA!$A$3:$AU$103,12,FALSE)</f>
        <v>#N/A</v>
      </c>
      <c r="I2811" s="82" t="e">
        <f>+VLOOKUP(D2811,POA!$A$3:$AU$103,15,FALSE)</f>
        <v>#N/A</v>
      </c>
      <c r="J2811" s="81" t="e">
        <f>+VLOOKUP(D2811,POA!$A$3:$AU$103,14,FALSE)</f>
        <v>#N/A</v>
      </c>
      <c r="K2811" s="60"/>
      <c r="L2811" s="100"/>
      <c r="M2811" s="101"/>
      <c r="N2811" s="79"/>
      <c r="O2811" s="59"/>
    </row>
    <row r="2812" spans="1:15" ht="15" customHeight="1">
      <c r="A2812" s="58"/>
      <c r="B2812" s="59"/>
      <c r="C2812" s="70"/>
      <c r="D2812" s="58"/>
      <c r="E2812" s="80" t="e">
        <f>+VLOOKUP(D2812,POA!$A$3:$AU$103,7,FALSE)</f>
        <v>#N/A</v>
      </c>
      <c r="F2812" s="80" t="e">
        <f>+VLOOKUP(D2812,POA!$A$3:$AU$103,9,FALSE)</f>
        <v>#N/A</v>
      </c>
      <c r="G2812" s="97" t="e">
        <f>+VLOOKUP(D2812,POA!$A$3:$AU$103,3,FALSE)</f>
        <v>#N/A</v>
      </c>
      <c r="H2812" s="81" t="e">
        <f>+VLOOKUP(D2812,POA!$A$3:$AU$103,12,FALSE)</f>
        <v>#N/A</v>
      </c>
      <c r="I2812" s="82" t="e">
        <f>+VLOOKUP(D2812,POA!$A$3:$AU$103,15,FALSE)</f>
        <v>#N/A</v>
      </c>
      <c r="J2812" s="81" t="e">
        <f>+VLOOKUP(D2812,POA!$A$3:$AU$103,14,FALSE)</f>
        <v>#N/A</v>
      </c>
      <c r="K2812" s="60"/>
      <c r="L2812" s="100"/>
      <c r="M2812" s="101"/>
      <c r="N2812" s="79"/>
      <c r="O2812" s="59"/>
    </row>
    <row r="2813" spans="1:15" ht="15" customHeight="1">
      <c r="A2813" s="58"/>
      <c r="B2813" s="59"/>
      <c r="C2813" s="70"/>
      <c r="D2813" s="58"/>
      <c r="E2813" s="80" t="e">
        <f>+VLOOKUP(D2813,POA!$A$3:$AU$103,7,FALSE)</f>
        <v>#N/A</v>
      </c>
      <c r="F2813" s="80" t="e">
        <f>+VLOOKUP(D2813,POA!$A$3:$AU$103,9,FALSE)</f>
        <v>#N/A</v>
      </c>
      <c r="G2813" s="97" t="e">
        <f>+VLOOKUP(D2813,POA!$A$3:$AU$103,3,FALSE)</f>
        <v>#N/A</v>
      </c>
      <c r="H2813" s="81" t="e">
        <f>+VLOOKUP(D2813,POA!$A$3:$AU$103,12,FALSE)</f>
        <v>#N/A</v>
      </c>
      <c r="I2813" s="82" t="e">
        <f>+VLOOKUP(D2813,POA!$A$3:$AU$103,15,FALSE)</f>
        <v>#N/A</v>
      </c>
      <c r="J2813" s="81" t="e">
        <f>+VLOOKUP(D2813,POA!$A$3:$AU$103,14,FALSE)</f>
        <v>#N/A</v>
      </c>
      <c r="K2813" s="60"/>
      <c r="L2813" s="100"/>
      <c r="M2813" s="101"/>
      <c r="N2813" s="79"/>
      <c r="O2813" s="59"/>
    </row>
    <row r="2814" spans="1:15" ht="15" customHeight="1">
      <c r="A2814" s="58"/>
      <c r="B2814" s="59"/>
      <c r="C2814" s="70"/>
      <c r="D2814" s="58"/>
      <c r="E2814" s="80" t="e">
        <f>+VLOOKUP(D2814,POA!$A$3:$AU$103,7,FALSE)</f>
        <v>#N/A</v>
      </c>
      <c r="F2814" s="80" t="e">
        <f>+VLOOKUP(D2814,POA!$A$3:$AU$103,9,FALSE)</f>
        <v>#N/A</v>
      </c>
      <c r="G2814" s="97" t="e">
        <f>+VLOOKUP(D2814,POA!$A$3:$AU$103,3,FALSE)</f>
        <v>#N/A</v>
      </c>
      <c r="H2814" s="81" t="e">
        <f>+VLOOKUP(D2814,POA!$A$3:$AU$103,12,FALSE)</f>
        <v>#N/A</v>
      </c>
      <c r="I2814" s="82" t="e">
        <f>+VLOOKUP(D2814,POA!$A$3:$AU$103,15,FALSE)</f>
        <v>#N/A</v>
      </c>
      <c r="J2814" s="81" t="e">
        <f>+VLOOKUP(D2814,POA!$A$3:$AU$103,14,FALSE)</f>
        <v>#N/A</v>
      </c>
      <c r="K2814" s="60"/>
      <c r="L2814" s="100"/>
      <c r="M2814" s="101"/>
      <c r="N2814" s="79"/>
      <c r="O2814" s="59"/>
    </row>
    <row r="2815" spans="1:15" ht="15" customHeight="1">
      <c r="A2815" s="58"/>
      <c r="B2815" s="59"/>
      <c r="C2815" s="70"/>
      <c r="D2815" s="58"/>
      <c r="E2815" s="80" t="e">
        <f>+VLOOKUP(D2815,POA!$A$3:$AU$103,7,FALSE)</f>
        <v>#N/A</v>
      </c>
      <c r="F2815" s="80" t="e">
        <f>+VLOOKUP(D2815,POA!$A$3:$AU$103,9,FALSE)</f>
        <v>#N/A</v>
      </c>
      <c r="G2815" s="97" t="e">
        <f>+VLOOKUP(D2815,POA!$A$3:$AU$103,3,FALSE)</f>
        <v>#N/A</v>
      </c>
      <c r="H2815" s="81" t="e">
        <f>+VLOOKUP(D2815,POA!$A$3:$AU$103,12,FALSE)</f>
        <v>#N/A</v>
      </c>
      <c r="I2815" s="82" t="e">
        <f>+VLOOKUP(D2815,POA!$A$3:$AU$103,15,FALSE)</f>
        <v>#N/A</v>
      </c>
      <c r="J2815" s="81" t="e">
        <f>+VLOOKUP(D2815,POA!$A$3:$AU$103,14,FALSE)</f>
        <v>#N/A</v>
      </c>
      <c r="K2815" s="60"/>
      <c r="L2815" s="100"/>
      <c r="M2815" s="101"/>
      <c r="N2815" s="79"/>
      <c r="O2815" s="59"/>
    </row>
    <row r="2816" spans="1:15" ht="15" customHeight="1">
      <c r="A2816" s="58"/>
      <c r="B2816" s="59"/>
      <c r="C2816" s="70"/>
      <c r="D2816" s="58"/>
      <c r="E2816" s="80" t="e">
        <f>+VLOOKUP(D2816,POA!$A$3:$AU$103,7,FALSE)</f>
        <v>#N/A</v>
      </c>
      <c r="F2816" s="80" t="e">
        <f>+VLOOKUP(D2816,POA!$A$3:$AU$103,9,FALSE)</f>
        <v>#N/A</v>
      </c>
      <c r="G2816" s="97" t="e">
        <f>+VLOOKUP(D2816,POA!$A$3:$AU$103,3,FALSE)</f>
        <v>#N/A</v>
      </c>
      <c r="H2816" s="81" t="e">
        <f>+VLOOKUP(D2816,POA!$A$3:$AU$103,12,FALSE)</f>
        <v>#N/A</v>
      </c>
      <c r="I2816" s="82" t="e">
        <f>+VLOOKUP(D2816,POA!$A$3:$AU$103,15,FALSE)</f>
        <v>#N/A</v>
      </c>
      <c r="J2816" s="81" t="e">
        <f>+VLOOKUP(D2816,POA!$A$3:$AU$103,14,FALSE)</f>
        <v>#N/A</v>
      </c>
      <c r="K2816" s="60"/>
      <c r="L2816" s="100"/>
      <c r="M2816" s="101"/>
      <c r="N2816" s="79"/>
      <c r="O2816" s="59"/>
    </row>
    <row r="2817" spans="1:15" ht="15" customHeight="1">
      <c r="A2817" s="58"/>
      <c r="B2817" s="59"/>
      <c r="C2817" s="70"/>
      <c r="D2817" s="58"/>
      <c r="E2817" s="80" t="e">
        <f>+VLOOKUP(D2817,POA!$A$3:$AU$103,7,FALSE)</f>
        <v>#N/A</v>
      </c>
      <c r="F2817" s="80" t="e">
        <f>+VLOOKUP(D2817,POA!$A$3:$AU$103,9,FALSE)</f>
        <v>#N/A</v>
      </c>
      <c r="G2817" s="97" t="e">
        <f>+VLOOKUP(D2817,POA!$A$3:$AU$103,3,FALSE)</f>
        <v>#N/A</v>
      </c>
      <c r="H2817" s="81" t="e">
        <f>+VLOOKUP(D2817,POA!$A$3:$AU$103,12,FALSE)</f>
        <v>#N/A</v>
      </c>
      <c r="I2817" s="82" t="e">
        <f>+VLOOKUP(D2817,POA!$A$3:$AU$103,15,FALSE)</f>
        <v>#N/A</v>
      </c>
      <c r="J2817" s="81" t="e">
        <f>+VLOOKUP(D2817,POA!$A$3:$AU$103,14,FALSE)</f>
        <v>#N/A</v>
      </c>
      <c r="K2817" s="60"/>
      <c r="L2817" s="100"/>
      <c r="M2817" s="101"/>
      <c r="N2817" s="79"/>
      <c r="O2817" s="59"/>
    </row>
    <row r="2818" spans="1:15" ht="15" customHeight="1">
      <c r="A2818" s="58"/>
      <c r="B2818" s="59"/>
      <c r="C2818" s="70"/>
      <c r="D2818" s="58"/>
      <c r="E2818" s="80" t="e">
        <f>+VLOOKUP(D2818,POA!$A$3:$AU$103,7,FALSE)</f>
        <v>#N/A</v>
      </c>
      <c r="F2818" s="80" t="e">
        <f>+VLOOKUP(D2818,POA!$A$3:$AU$103,9,FALSE)</f>
        <v>#N/A</v>
      </c>
      <c r="G2818" s="97" t="e">
        <f>+VLOOKUP(D2818,POA!$A$3:$AU$103,3,FALSE)</f>
        <v>#N/A</v>
      </c>
      <c r="H2818" s="81" t="e">
        <f>+VLOOKUP(D2818,POA!$A$3:$AU$103,12,FALSE)</f>
        <v>#N/A</v>
      </c>
      <c r="I2818" s="82" t="e">
        <f>+VLOOKUP(D2818,POA!$A$3:$AU$103,15,FALSE)</f>
        <v>#N/A</v>
      </c>
      <c r="J2818" s="81" t="e">
        <f>+VLOOKUP(D2818,POA!$A$3:$AU$103,14,FALSE)</f>
        <v>#N/A</v>
      </c>
      <c r="K2818" s="60"/>
      <c r="L2818" s="100"/>
      <c r="M2818" s="101"/>
      <c r="N2818" s="79"/>
      <c r="O2818" s="59"/>
    </row>
    <row r="2819" spans="1:15" ht="15" customHeight="1">
      <c r="A2819" s="58"/>
      <c r="B2819" s="59"/>
      <c r="C2819" s="70"/>
      <c r="D2819" s="58"/>
      <c r="E2819" s="80" t="e">
        <f>+VLOOKUP(D2819,POA!$A$3:$AU$103,7,FALSE)</f>
        <v>#N/A</v>
      </c>
      <c r="F2819" s="80" t="e">
        <f>+VLOOKUP(D2819,POA!$A$3:$AU$103,9,FALSE)</f>
        <v>#N/A</v>
      </c>
      <c r="G2819" s="97" t="e">
        <f>+VLOOKUP(D2819,POA!$A$3:$AU$103,3,FALSE)</f>
        <v>#N/A</v>
      </c>
      <c r="H2819" s="81" t="e">
        <f>+VLOOKUP(D2819,POA!$A$3:$AU$103,12,FALSE)</f>
        <v>#N/A</v>
      </c>
      <c r="I2819" s="82" t="e">
        <f>+VLOOKUP(D2819,POA!$A$3:$AU$103,15,FALSE)</f>
        <v>#N/A</v>
      </c>
      <c r="J2819" s="81" t="e">
        <f>+VLOOKUP(D2819,POA!$A$3:$AU$103,14,FALSE)</f>
        <v>#N/A</v>
      </c>
      <c r="K2819" s="60"/>
      <c r="L2819" s="100"/>
      <c r="M2819" s="101"/>
      <c r="N2819" s="79"/>
      <c r="O2819" s="59"/>
    </row>
    <row r="2820" spans="1:15" ht="15" customHeight="1">
      <c r="A2820" s="58"/>
      <c r="B2820" s="59"/>
      <c r="C2820" s="70"/>
      <c r="D2820" s="58"/>
      <c r="E2820" s="80" t="e">
        <f>+VLOOKUP(D2820,POA!$A$3:$AU$103,7,FALSE)</f>
        <v>#N/A</v>
      </c>
      <c r="F2820" s="80" t="e">
        <f>+VLOOKUP(D2820,POA!$A$3:$AU$103,9,FALSE)</f>
        <v>#N/A</v>
      </c>
      <c r="G2820" s="97" t="e">
        <f>+VLOOKUP(D2820,POA!$A$3:$AU$103,3,FALSE)</f>
        <v>#N/A</v>
      </c>
      <c r="H2820" s="81" t="e">
        <f>+VLOOKUP(D2820,POA!$A$3:$AU$103,12,FALSE)</f>
        <v>#N/A</v>
      </c>
      <c r="I2820" s="82" t="e">
        <f>+VLOOKUP(D2820,POA!$A$3:$AU$103,15,FALSE)</f>
        <v>#N/A</v>
      </c>
      <c r="J2820" s="81" t="e">
        <f>+VLOOKUP(D2820,POA!$A$3:$AU$103,14,FALSE)</f>
        <v>#N/A</v>
      </c>
      <c r="K2820" s="60"/>
      <c r="L2820" s="100"/>
      <c r="M2820" s="101"/>
      <c r="N2820" s="79"/>
      <c r="O2820" s="59"/>
    </row>
    <row r="2821" spans="1:15" ht="15" customHeight="1">
      <c r="A2821" s="58"/>
      <c r="B2821" s="59"/>
      <c r="C2821" s="70"/>
      <c r="D2821" s="58"/>
      <c r="E2821" s="80" t="e">
        <f>+VLOOKUP(D2821,POA!$A$3:$AU$103,7,FALSE)</f>
        <v>#N/A</v>
      </c>
      <c r="F2821" s="80" t="e">
        <f>+VLOOKUP(D2821,POA!$A$3:$AU$103,9,FALSE)</f>
        <v>#N/A</v>
      </c>
      <c r="G2821" s="97" t="e">
        <f>+VLOOKUP(D2821,POA!$A$3:$AU$103,3,FALSE)</f>
        <v>#N/A</v>
      </c>
      <c r="H2821" s="81" t="e">
        <f>+VLOOKUP(D2821,POA!$A$3:$AU$103,12,FALSE)</f>
        <v>#N/A</v>
      </c>
      <c r="I2821" s="82" t="e">
        <f>+VLOOKUP(D2821,POA!$A$3:$AU$103,15,FALSE)</f>
        <v>#N/A</v>
      </c>
      <c r="J2821" s="81" t="e">
        <f>+VLOOKUP(D2821,POA!$A$3:$AU$103,14,FALSE)</f>
        <v>#N/A</v>
      </c>
      <c r="K2821" s="60"/>
      <c r="L2821" s="100"/>
      <c r="M2821" s="101"/>
      <c r="N2821" s="79"/>
      <c r="O2821" s="59"/>
    </row>
    <row r="2822" spans="1:15" ht="15" customHeight="1">
      <c r="A2822" s="58"/>
      <c r="B2822" s="59"/>
      <c r="C2822" s="70"/>
      <c r="D2822" s="58"/>
      <c r="E2822" s="80" t="e">
        <f>+VLOOKUP(D2822,POA!$A$3:$AU$103,7,FALSE)</f>
        <v>#N/A</v>
      </c>
      <c r="F2822" s="80" t="e">
        <f>+VLOOKUP(D2822,POA!$A$3:$AU$103,9,FALSE)</f>
        <v>#N/A</v>
      </c>
      <c r="G2822" s="97" t="e">
        <f>+VLOOKUP(D2822,POA!$A$3:$AU$103,3,FALSE)</f>
        <v>#N/A</v>
      </c>
      <c r="H2822" s="81" t="e">
        <f>+VLOOKUP(D2822,POA!$A$3:$AU$103,12,FALSE)</f>
        <v>#N/A</v>
      </c>
      <c r="I2822" s="82" t="e">
        <f>+VLOOKUP(D2822,POA!$A$3:$AU$103,15,FALSE)</f>
        <v>#N/A</v>
      </c>
      <c r="J2822" s="81" t="e">
        <f>+VLOOKUP(D2822,POA!$A$3:$AU$103,14,FALSE)</f>
        <v>#N/A</v>
      </c>
      <c r="K2822" s="60"/>
      <c r="L2822" s="100"/>
      <c r="M2822" s="101"/>
      <c r="N2822" s="79"/>
      <c r="O2822" s="59"/>
    </row>
    <row r="2823" spans="1:15" ht="15" customHeight="1">
      <c r="A2823" s="58"/>
      <c r="B2823" s="59"/>
      <c r="C2823" s="70"/>
      <c r="D2823" s="58"/>
      <c r="E2823" s="80" t="e">
        <f>+VLOOKUP(D2823,POA!$A$3:$AU$103,7,FALSE)</f>
        <v>#N/A</v>
      </c>
      <c r="F2823" s="80" t="e">
        <f>+VLOOKUP(D2823,POA!$A$3:$AU$103,9,FALSE)</f>
        <v>#N/A</v>
      </c>
      <c r="G2823" s="97" t="e">
        <f>+VLOOKUP(D2823,POA!$A$3:$AU$103,3,FALSE)</f>
        <v>#N/A</v>
      </c>
      <c r="H2823" s="81" t="e">
        <f>+VLOOKUP(D2823,POA!$A$3:$AU$103,12,FALSE)</f>
        <v>#N/A</v>
      </c>
      <c r="I2823" s="82" t="e">
        <f>+VLOOKUP(D2823,POA!$A$3:$AU$103,15,FALSE)</f>
        <v>#N/A</v>
      </c>
      <c r="J2823" s="81" t="e">
        <f>+VLOOKUP(D2823,POA!$A$3:$AU$103,14,FALSE)</f>
        <v>#N/A</v>
      </c>
      <c r="K2823" s="60"/>
      <c r="L2823" s="100"/>
      <c r="M2823" s="101"/>
      <c r="N2823" s="79"/>
      <c r="O2823" s="59"/>
    </row>
    <row r="2824" spans="1:15" ht="15" customHeight="1">
      <c r="A2824" s="58"/>
      <c r="B2824" s="59"/>
      <c r="C2824" s="70"/>
      <c r="D2824" s="58"/>
      <c r="E2824" s="80" t="e">
        <f>+VLOOKUP(D2824,POA!$A$3:$AU$103,7,FALSE)</f>
        <v>#N/A</v>
      </c>
      <c r="F2824" s="80" t="e">
        <f>+VLOOKUP(D2824,POA!$A$3:$AU$103,9,FALSE)</f>
        <v>#N/A</v>
      </c>
      <c r="G2824" s="97" t="e">
        <f>+VLOOKUP(D2824,POA!$A$3:$AU$103,3,FALSE)</f>
        <v>#N/A</v>
      </c>
      <c r="H2824" s="81" t="e">
        <f>+VLOOKUP(D2824,POA!$A$3:$AU$103,12,FALSE)</f>
        <v>#N/A</v>
      </c>
      <c r="I2824" s="82" t="e">
        <f>+VLOOKUP(D2824,POA!$A$3:$AU$103,15,FALSE)</f>
        <v>#N/A</v>
      </c>
      <c r="J2824" s="81" t="e">
        <f>+VLOOKUP(D2824,POA!$A$3:$AU$103,14,FALSE)</f>
        <v>#N/A</v>
      </c>
      <c r="K2824" s="60"/>
      <c r="L2824" s="100"/>
      <c r="M2824" s="101"/>
      <c r="N2824" s="79"/>
      <c r="O2824" s="59"/>
    </row>
    <row r="2825" spans="1:15" ht="15" customHeight="1">
      <c r="A2825" s="58"/>
      <c r="B2825" s="59"/>
      <c r="C2825" s="70"/>
      <c r="D2825" s="58"/>
      <c r="E2825" s="80" t="e">
        <f>+VLOOKUP(D2825,POA!$A$3:$AU$103,7,FALSE)</f>
        <v>#N/A</v>
      </c>
      <c r="F2825" s="80" t="e">
        <f>+VLOOKUP(D2825,POA!$A$3:$AU$103,9,FALSE)</f>
        <v>#N/A</v>
      </c>
      <c r="G2825" s="97" t="e">
        <f>+VLOOKUP(D2825,POA!$A$3:$AU$103,3,FALSE)</f>
        <v>#N/A</v>
      </c>
      <c r="H2825" s="81" t="e">
        <f>+VLOOKUP(D2825,POA!$A$3:$AU$103,12,FALSE)</f>
        <v>#N/A</v>
      </c>
      <c r="I2825" s="82" t="e">
        <f>+VLOOKUP(D2825,POA!$A$3:$AU$103,15,FALSE)</f>
        <v>#N/A</v>
      </c>
      <c r="J2825" s="81" t="e">
        <f>+VLOOKUP(D2825,POA!$A$3:$AU$103,14,FALSE)</f>
        <v>#N/A</v>
      </c>
      <c r="K2825" s="60"/>
      <c r="L2825" s="100"/>
      <c r="M2825" s="101"/>
      <c r="N2825" s="79"/>
      <c r="O2825" s="59"/>
    </row>
    <row r="2826" spans="1:15" ht="15" customHeight="1">
      <c r="A2826" s="58"/>
      <c r="B2826" s="59"/>
      <c r="C2826" s="70"/>
      <c r="D2826" s="58"/>
      <c r="E2826" s="80" t="e">
        <f>+VLOOKUP(D2826,POA!$A$3:$AU$103,7,FALSE)</f>
        <v>#N/A</v>
      </c>
      <c r="F2826" s="80" t="e">
        <f>+VLOOKUP(D2826,POA!$A$3:$AU$103,9,FALSE)</f>
        <v>#N/A</v>
      </c>
      <c r="G2826" s="97" t="e">
        <f>+VLOOKUP(D2826,POA!$A$3:$AU$103,3,FALSE)</f>
        <v>#N/A</v>
      </c>
      <c r="H2826" s="81" t="e">
        <f>+VLOOKUP(D2826,POA!$A$3:$AU$103,12,FALSE)</f>
        <v>#N/A</v>
      </c>
      <c r="I2826" s="82" t="e">
        <f>+VLOOKUP(D2826,POA!$A$3:$AU$103,15,FALSE)</f>
        <v>#N/A</v>
      </c>
      <c r="J2826" s="81" t="e">
        <f>+VLOOKUP(D2826,POA!$A$3:$AU$103,14,FALSE)</f>
        <v>#N/A</v>
      </c>
      <c r="K2826" s="60"/>
      <c r="L2826" s="100"/>
      <c r="M2826" s="101"/>
      <c r="N2826" s="79"/>
      <c r="O2826" s="59"/>
    </row>
    <row r="2827" spans="1:15" ht="15" customHeight="1">
      <c r="A2827" s="58"/>
      <c r="B2827" s="59"/>
      <c r="C2827" s="70"/>
      <c r="D2827" s="58"/>
      <c r="E2827" s="80" t="e">
        <f>+VLOOKUP(D2827,POA!$A$3:$AU$103,7,FALSE)</f>
        <v>#N/A</v>
      </c>
      <c r="F2827" s="80" t="e">
        <f>+VLOOKUP(D2827,POA!$A$3:$AU$103,9,FALSE)</f>
        <v>#N/A</v>
      </c>
      <c r="G2827" s="97" t="e">
        <f>+VLOOKUP(D2827,POA!$A$3:$AU$103,3,FALSE)</f>
        <v>#N/A</v>
      </c>
      <c r="H2827" s="81" t="e">
        <f>+VLOOKUP(D2827,POA!$A$3:$AU$103,12,FALSE)</f>
        <v>#N/A</v>
      </c>
      <c r="I2827" s="82" t="e">
        <f>+VLOOKUP(D2827,POA!$A$3:$AU$103,15,FALSE)</f>
        <v>#N/A</v>
      </c>
      <c r="J2827" s="81" t="e">
        <f>+VLOOKUP(D2827,POA!$A$3:$AU$103,14,FALSE)</f>
        <v>#N/A</v>
      </c>
      <c r="K2827" s="60"/>
      <c r="L2827" s="100"/>
      <c r="M2827" s="101"/>
      <c r="N2827" s="79"/>
      <c r="O2827" s="59"/>
    </row>
    <row r="2828" spans="1:15" ht="15" customHeight="1">
      <c r="A2828" s="58"/>
      <c r="B2828" s="59"/>
      <c r="C2828" s="70"/>
      <c r="D2828" s="58"/>
      <c r="E2828" s="80" t="e">
        <f>+VLOOKUP(D2828,POA!$A$3:$AU$103,7,FALSE)</f>
        <v>#N/A</v>
      </c>
      <c r="F2828" s="80" t="e">
        <f>+VLOOKUP(D2828,POA!$A$3:$AU$103,9,FALSE)</f>
        <v>#N/A</v>
      </c>
      <c r="G2828" s="97" t="e">
        <f>+VLOOKUP(D2828,POA!$A$3:$AU$103,3,FALSE)</f>
        <v>#N/A</v>
      </c>
      <c r="H2828" s="81" t="e">
        <f>+VLOOKUP(D2828,POA!$A$3:$AU$103,12,FALSE)</f>
        <v>#N/A</v>
      </c>
      <c r="I2828" s="82" t="e">
        <f>+VLOOKUP(D2828,POA!$A$3:$AU$103,15,FALSE)</f>
        <v>#N/A</v>
      </c>
      <c r="J2828" s="81" t="e">
        <f>+VLOOKUP(D2828,POA!$A$3:$AU$103,14,FALSE)</f>
        <v>#N/A</v>
      </c>
      <c r="K2828" s="60"/>
      <c r="L2828" s="100"/>
      <c r="M2828" s="101"/>
      <c r="N2828" s="79"/>
      <c r="O2828" s="59"/>
    </row>
    <row r="2829" spans="1:15" ht="15" customHeight="1">
      <c r="A2829" s="58"/>
      <c r="B2829" s="59"/>
      <c r="C2829" s="70"/>
      <c r="D2829" s="58"/>
      <c r="E2829" s="80" t="e">
        <f>+VLOOKUP(D2829,POA!$A$3:$AU$103,7,FALSE)</f>
        <v>#N/A</v>
      </c>
      <c r="F2829" s="80" t="e">
        <f>+VLOOKUP(D2829,POA!$A$3:$AU$103,9,FALSE)</f>
        <v>#N/A</v>
      </c>
      <c r="G2829" s="97" t="e">
        <f>+VLOOKUP(D2829,POA!$A$3:$AU$103,3,FALSE)</f>
        <v>#N/A</v>
      </c>
      <c r="H2829" s="81" t="e">
        <f>+VLOOKUP(D2829,POA!$A$3:$AU$103,12,FALSE)</f>
        <v>#N/A</v>
      </c>
      <c r="I2829" s="82" t="e">
        <f>+VLOOKUP(D2829,POA!$A$3:$AU$103,15,FALSE)</f>
        <v>#N/A</v>
      </c>
      <c r="J2829" s="81" t="e">
        <f>+VLOOKUP(D2829,POA!$A$3:$AU$103,14,FALSE)</f>
        <v>#N/A</v>
      </c>
      <c r="K2829" s="60"/>
      <c r="L2829" s="100"/>
      <c r="M2829" s="101"/>
      <c r="N2829" s="79"/>
      <c r="O2829" s="59"/>
    </row>
    <row r="2830" spans="1:15" ht="15" customHeight="1">
      <c r="A2830" s="46"/>
      <c r="B2830" s="59"/>
      <c r="C2830" s="70"/>
      <c r="D2830" s="58"/>
      <c r="E2830" s="80" t="e">
        <f>+VLOOKUP(D2830,POA!$A$3:$AU$103,7,FALSE)</f>
        <v>#N/A</v>
      </c>
      <c r="F2830" s="80" t="e">
        <f>+VLOOKUP(D2830,POA!$A$3:$AU$103,9,FALSE)</f>
        <v>#N/A</v>
      </c>
      <c r="G2830" s="97" t="e">
        <f>+VLOOKUP(D2830,POA!$A$3:$AU$103,3,FALSE)</f>
        <v>#N/A</v>
      </c>
      <c r="H2830" s="81" t="e">
        <f>+VLOOKUP(D2830,POA!$A$3:$AU$103,12,FALSE)</f>
        <v>#N/A</v>
      </c>
      <c r="I2830" s="82" t="e">
        <f>+VLOOKUP(D2830,POA!$A$3:$AU$103,15,FALSE)</f>
        <v>#N/A</v>
      </c>
      <c r="J2830" s="81" t="e">
        <f>+VLOOKUP(D2830,POA!$A$3:$AU$103,14,FALSE)</f>
        <v>#N/A</v>
      </c>
      <c r="K2830" s="60"/>
      <c r="L2830" s="100"/>
      <c r="M2830" s="101"/>
      <c r="N2830" s="79"/>
      <c r="O2830" s="59"/>
    </row>
    <row r="2831" spans="1:15" ht="15" customHeight="1">
      <c r="A2831" s="46"/>
      <c r="B2831" s="59"/>
      <c r="C2831" s="70"/>
      <c r="D2831" s="58"/>
      <c r="E2831" s="80" t="e">
        <f>+VLOOKUP(D2831,POA!$A$3:$AU$103,7,FALSE)</f>
        <v>#N/A</v>
      </c>
      <c r="F2831" s="80" t="e">
        <f>+VLOOKUP(D2831,POA!$A$3:$AU$103,9,FALSE)</f>
        <v>#N/A</v>
      </c>
      <c r="G2831" s="97" t="e">
        <f>+VLOOKUP(D2831,POA!$A$3:$AU$103,3,FALSE)</f>
        <v>#N/A</v>
      </c>
      <c r="H2831" s="81" t="e">
        <f>+VLOOKUP(D2831,POA!$A$3:$AU$103,12,FALSE)</f>
        <v>#N/A</v>
      </c>
      <c r="I2831" s="82" t="e">
        <f>+VLOOKUP(D2831,POA!$A$3:$AU$103,15,FALSE)</f>
        <v>#N/A</v>
      </c>
      <c r="J2831" s="81" t="e">
        <f>+VLOOKUP(D2831,POA!$A$3:$AU$103,14,FALSE)</f>
        <v>#N/A</v>
      </c>
      <c r="K2831" s="60"/>
      <c r="L2831" s="100"/>
      <c r="M2831" s="101"/>
      <c r="N2831" s="79"/>
      <c r="O2831" s="59"/>
    </row>
    <row r="2832" spans="1:15" ht="15" customHeight="1">
      <c r="A2832" s="46"/>
      <c r="B2832" s="59"/>
      <c r="C2832" s="70"/>
      <c r="D2832" s="58"/>
      <c r="E2832" s="80" t="e">
        <f>+VLOOKUP(D2832,POA!$A$3:$AU$103,7,FALSE)</f>
        <v>#N/A</v>
      </c>
      <c r="F2832" s="80" t="e">
        <f>+VLOOKUP(D2832,POA!$A$3:$AU$103,9,FALSE)</f>
        <v>#N/A</v>
      </c>
      <c r="G2832" s="97" t="e">
        <f>+VLOOKUP(D2832,POA!$A$3:$AU$103,3,FALSE)</f>
        <v>#N/A</v>
      </c>
      <c r="H2832" s="81" t="e">
        <f>+VLOOKUP(D2832,POA!$A$3:$AU$103,12,FALSE)</f>
        <v>#N/A</v>
      </c>
      <c r="I2832" s="82" t="e">
        <f>+VLOOKUP(D2832,POA!$A$3:$AU$103,15,FALSE)</f>
        <v>#N/A</v>
      </c>
      <c r="J2832" s="81" t="e">
        <f>+VLOOKUP(D2832,POA!$A$3:$AU$103,14,FALSE)</f>
        <v>#N/A</v>
      </c>
      <c r="K2832" s="60"/>
      <c r="L2832" s="100"/>
      <c r="M2832" s="101"/>
      <c r="N2832" s="79"/>
      <c r="O2832" s="59"/>
    </row>
    <row r="2833" spans="1:15" ht="15" customHeight="1">
      <c r="A2833" s="46"/>
      <c r="B2833" s="59"/>
      <c r="C2833" s="70"/>
      <c r="D2833" s="58"/>
      <c r="E2833" s="80" t="e">
        <f>+VLOOKUP(D2833,POA!$A$3:$AU$103,7,FALSE)</f>
        <v>#N/A</v>
      </c>
      <c r="F2833" s="80" t="e">
        <f>+VLOOKUP(D2833,POA!$A$3:$AU$103,9,FALSE)</f>
        <v>#N/A</v>
      </c>
      <c r="G2833" s="97" t="e">
        <f>+VLOOKUP(D2833,POA!$A$3:$AU$103,3,FALSE)</f>
        <v>#N/A</v>
      </c>
      <c r="H2833" s="81" t="e">
        <f>+VLOOKUP(D2833,POA!$A$3:$AU$103,12,FALSE)</f>
        <v>#N/A</v>
      </c>
      <c r="I2833" s="82" t="e">
        <f>+VLOOKUP(D2833,POA!$A$3:$AU$103,15,FALSE)</f>
        <v>#N/A</v>
      </c>
      <c r="J2833" s="81" t="e">
        <f>+VLOOKUP(D2833,POA!$A$3:$AU$103,14,FALSE)</f>
        <v>#N/A</v>
      </c>
      <c r="K2833" s="60"/>
      <c r="L2833" s="100"/>
      <c r="M2833" s="101"/>
      <c r="N2833" s="79"/>
      <c r="O2833" s="59"/>
    </row>
    <row r="2834" spans="1:15" ht="15" customHeight="1">
      <c r="A2834" s="46"/>
      <c r="B2834" s="59"/>
      <c r="C2834" s="70"/>
      <c r="D2834" s="58"/>
      <c r="E2834" s="80" t="e">
        <f>+VLOOKUP(D2834,POA!$A$3:$AU$103,7,FALSE)</f>
        <v>#N/A</v>
      </c>
      <c r="F2834" s="80" t="e">
        <f>+VLOOKUP(D2834,POA!$A$3:$AU$103,9,FALSE)</f>
        <v>#N/A</v>
      </c>
      <c r="G2834" s="97" t="e">
        <f>+VLOOKUP(D2834,POA!$A$3:$AU$103,3,FALSE)</f>
        <v>#N/A</v>
      </c>
      <c r="H2834" s="81" t="e">
        <f>+VLOOKUP(D2834,POA!$A$3:$AU$103,12,FALSE)</f>
        <v>#N/A</v>
      </c>
      <c r="I2834" s="82" t="e">
        <f>+VLOOKUP(D2834,POA!$A$3:$AU$103,15,FALSE)</f>
        <v>#N/A</v>
      </c>
      <c r="J2834" s="81" t="e">
        <f>+VLOOKUP(D2834,POA!$A$3:$AU$103,14,FALSE)</f>
        <v>#N/A</v>
      </c>
      <c r="K2834" s="60"/>
      <c r="L2834" s="100"/>
      <c r="M2834" s="101"/>
      <c r="N2834" s="79"/>
      <c r="O2834" s="59"/>
    </row>
    <row r="2835" spans="1:15" ht="15" customHeight="1">
      <c r="A2835" s="46"/>
      <c r="B2835" s="59"/>
      <c r="C2835" s="70"/>
      <c r="D2835" s="58"/>
      <c r="E2835" s="80" t="e">
        <f>+VLOOKUP(D2835,POA!$A$3:$AU$103,7,FALSE)</f>
        <v>#N/A</v>
      </c>
      <c r="F2835" s="80" t="e">
        <f>+VLOOKUP(D2835,POA!$A$3:$AU$103,9,FALSE)</f>
        <v>#N/A</v>
      </c>
      <c r="G2835" s="97" t="e">
        <f>+VLOOKUP(D2835,POA!$A$3:$AU$103,3,FALSE)</f>
        <v>#N/A</v>
      </c>
      <c r="H2835" s="81" t="e">
        <f>+VLOOKUP(D2835,POA!$A$3:$AU$103,12,FALSE)</f>
        <v>#N/A</v>
      </c>
      <c r="I2835" s="82" t="e">
        <f>+VLOOKUP(D2835,POA!$A$3:$AU$103,15,FALSE)</f>
        <v>#N/A</v>
      </c>
      <c r="J2835" s="81" t="e">
        <f>+VLOOKUP(D2835,POA!$A$3:$AU$103,14,FALSE)</f>
        <v>#N/A</v>
      </c>
      <c r="K2835" s="60"/>
      <c r="L2835" s="100"/>
      <c r="M2835" s="101"/>
      <c r="N2835" s="79"/>
      <c r="O2835" s="59"/>
    </row>
    <row r="2836" spans="1:15" ht="15" customHeight="1">
      <c r="A2836" s="46"/>
      <c r="B2836" s="59"/>
      <c r="C2836" s="70"/>
      <c r="D2836" s="58"/>
      <c r="E2836" s="80" t="e">
        <f>+VLOOKUP(D2836,POA!$A$3:$AU$103,7,FALSE)</f>
        <v>#N/A</v>
      </c>
      <c r="F2836" s="80" t="e">
        <f>+VLOOKUP(D2836,POA!$A$3:$AU$103,9,FALSE)</f>
        <v>#N/A</v>
      </c>
      <c r="G2836" s="97" t="e">
        <f>+VLOOKUP(D2836,POA!$A$3:$AU$103,3,FALSE)</f>
        <v>#N/A</v>
      </c>
      <c r="H2836" s="81" t="e">
        <f>+VLOOKUP(D2836,POA!$A$3:$AU$103,12,FALSE)</f>
        <v>#N/A</v>
      </c>
      <c r="I2836" s="82" t="e">
        <f>+VLOOKUP(D2836,POA!$A$3:$AU$103,15,FALSE)</f>
        <v>#N/A</v>
      </c>
      <c r="J2836" s="81" t="e">
        <f>+VLOOKUP(D2836,POA!$A$3:$AU$103,14,FALSE)</f>
        <v>#N/A</v>
      </c>
      <c r="K2836" s="60"/>
      <c r="L2836" s="100"/>
      <c r="M2836" s="101"/>
      <c r="N2836" s="79"/>
      <c r="O2836" s="59"/>
    </row>
    <row r="2837" spans="1:15" ht="15" customHeight="1">
      <c r="A2837" s="46"/>
      <c r="B2837" s="59"/>
      <c r="C2837" s="70"/>
      <c r="D2837" s="58"/>
      <c r="E2837" s="80" t="e">
        <f>+VLOOKUP(D2837,POA!$A$3:$AU$103,7,FALSE)</f>
        <v>#N/A</v>
      </c>
      <c r="F2837" s="80" t="e">
        <f>+VLOOKUP(D2837,POA!$A$3:$AU$103,9,FALSE)</f>
        <v>#N/A</v>
      </c>
      <c r="G2837" s="97" t="e">
        <f>+VLOOKUP(D2837,POA!$A$3:$AU$103,3,FALSE)</f>
        <v>#N/A</v>
      </c>
      <c r="H2837" s="81" t="e">
        <f>+VLOOKUP(D2837,POA!$A$3:$AU$103,12,FALSE)</f>
        <v>#N/A</v>
      </c>
      <c r="I2837" s="82" t="e">
        <f>+VLOOKUP(D2837,POA!$A$3:$AU$103,15,FALSE)</f>
        <v>#N/A</v>
      </c>
      <c r="J2837" s="81" t="e">
        <f>+VLOOKUP(D2837,POA!$A$3:$AU$103,14,FALSE)</f>
        <v>#N/A</v>
      </c>
      <c r="K2837" s="60"/>
      <c r="L2837" s="100"/>
      <c r="M2837" s="101"/>
      <c r="N2837" s="79"/>
      <c r="O2837" s="59"/>
    </row>
    <row r="2838" spans="1:15" ht="15" customHeight="1">
      <c r="A2838" s="46"/>
      <c r="B2838" s="59"/>
      <c r="C2838" s="70"/>
      <c r="D2838" s="58"/>
      <c r="E2838" s="80" t="e">
        <f>+VLOOKUP(D2838,POA!$A$3:$AU$103,7,FALSE)</f>
        <v>#N/A</v>
      </c>
      <c r="F2838" s="80" t="e">
        <f>+VLOOKUP(D2838,POA!$A$3:$AU$103,9,FALSE)</f>
        <v>#N/A</v>
      </c>
      <c r="G2838" s="97" t="e">
        <f>+VLOOKUP(D2838,POA!$A$3:$AU$103,3,FALSE)</f>
        <v>#N/A</v>
      </c>
      <c r="H2838" s="81" t="e">
        <f>+VLOOKUP(D2838,POA!$A$3:$AU$103,12,FALSE)</f>
        <v>#N/A</v>
      </c>
      <c r="I2838" s="82" t="e">
        <f>+VLOOKUP(D2838,POA!$A$3:$AU$103,15,FALSE)</f>
        <v>#N/A</v>
      </c>
      <c r="J2838" s="81" t="e">
        <f>+VLOOKUP(D2838,POA!$A$3:$AU$103,14,FALSE)</f>
        <v>#N/A</v>
      </c>
      <c r="K2838" s="60"/>
      <c r="L2838" s="100"/>
      <c r="M2838" s="101"/>
      <c r="N2838" s="79"/>
      <c r="O2838" s="59"/>
    </row>
    <row r="2839" spans="1:15" ht="15" customHeight="1">
      <c r="A2839" s="46"/>
      <c r="B2839" s="59"/>
      <c r="C2839" s="70"/>
      <c r="D2839" s="58"/>
      <c r="E2839" s="80" t="e">
        <f>+VLOOKUP(D2839,POA!$A$3:$AU$103,7,FALSE)</f>
        <v>#N/A</v>
      </c>
      <c r="F2839" s="80" t="e">
        <f>+VLOOKUP(D2839,POA!$A$3:$AU$103,9,FALSE)</f>
        <v>#N/A</v>
      </c>
      <c r="G2839" s="97" t="e">
        <f>+VLOOKUP(D2839,POA!$A$3:$AU$103,3,FALSE)</f>
        <v>#N/A</v>
      </c>
      <c r="H2839" s="81" t="e">
        <f>+VLOOKUP(D2839,POA!$A$3:$AU$103,12,FALSE)</f>
        <v>#N/A</v>
      </c>
      <c r="I2839" s="82" t="e">
        <f>+VLOOKUP(D2839,POA!$A$3:$AU$103,15,FALSE)</f>
        <v>#N/A</v>
      </c>
      <c r="J2839" s="81" t="e">
        <f>+VLOOKUP(D2839,POA!$A$3:$AU$103,14,FALSE)</f>
        <v>#N/A</v>
      </c>
      <c r="K2839" s="60"/>
      <c r="L2839" s="100"/>
      <c r="M2839" s="101"/>
      <c r="N2839" s="79"/>
      <c r="O2839" s="59"/>
    </row>
    <row r="2840" spans="1:15" ht="15" customHeight="1">
      <c r="A2840" s="46"/>
      <c r="B2840" s="59"/>
      <c r="C2840" s="70"/>
      <c r="D2840" s="58"/>
      <c r="E2840" s="80" t="e">
        <f>+VLOOKUP(D2840,POA!$A$3:$AU$103,7,FALSE)</f>
        <v>#N/A</v>
      </c>
      <c r="F2840" s="80" t="e">
        <f>+VLOOKUP(D2840,POA!$A$3:$AU$103,9,FALSE)</f>
        <v>#N/A</v>
      </c>
      <c r="G2840" s="97" t="e">
        <f>+VLOOKUP(D2840,POA!$A$3:$AU$103,3,FALSE)</f>
        <v>#N/A</v>
      </c>
      <c r="H2840" s="81" t="e">
        <f>+VLOOKUP(D2840,POA!$A$3:$AU$103,12,FALSE)</f>
        <v>#N/A</v>
      </c>
      <c r="I2840" s="82" t="e">
        <f>+VLOOKUP(D2840,POA!$A$3:$AU$103,15,FALSE)</f>
        <v>#N/A</v>
      </c>
      <c r="J2840" s="81" t="e">
        <f>+VLOOKUP(D2840,POA!$A$3:$AU$103,14,FALSE)</f>
        <v>#N/A</v>
      </c>
      <c r="K2840" s="60"/>
      <c r="L2840" s="100"/>
      <c r="M2840" s="101"/>
      <c r="N2840" s="79"/>
      <c r="O2840" s="59"/>
    </row>
    <row r="2841" spans="1:15" ht="15" customHeight="1">
      <c r="A2841" s="46"/>
      <c r="B2841" s="59"/>
      <c r="C2841" s="70"/>
      <c r="D2841" s="58"/>
      <c r="E2841" s="80" t="e">
        <f>+VLOOKUP(D2841,POA!$A$3:$AU$103,7,FALSE)</f>
        <v>#N/A</v>
      </c>
      <c r="F2841" s="80" t="e">
        <f>+VLOOKUP(D2841,POA!$A$3:$AU$103,9,FALSE)</f>
        <v>#N/A</v>
      </c>
      <c r="G2841" s="97" t="e">
        <f>+VLOOKUP(D2841,POA!$A$3:$AU$103,3,FALSE)</f>
        <v>#N/A</v>
      </c>
      <c r="H2841" s="81" t="e">
        <f>+VLOOKUP(D2841,POA!$A$3:$AU$103,12,FALSE)</f>
        <v>#N/A</v>
      </c>
      <c r="I2841" s="82" t="e">
        <f>+VLOOKUP(D2841,POA!$A$3:$AU$103,15,FALSE)</f>
        <v>#N/A</v>
      </c>
      <c r="J2841" s="81" t="e">
        <f>+VLOOKUP(D2841,POA!$A$3:$AU$103,14,FALSE)</f>
        <v>#N/A</v>
      </c>
      <c r="K2841" s="60"/>
      <c r="L2841" s="100"/>
      <c r="M2841" s="101"/>
      <c r="N2841" s="79"/>
      <c r="O2841" s="59"/>
    </row>
    <row r="2842" spans="1:15" ht="15" customHeight="1">
      <c r="A2842" s="46"/>
      <c r="B2842" s="59"/>
      <c r="C2842" s="70"/>
      <c r="D2842" s="58"/>
      <c r="E2842" s="80" t="e">
        <f>+VLOOKUP(D2842,POA!$A$3:$AU$103,7,FALSE)</f>
        <v>#N/A</v>
      </c>
      <c r="F2842" s="80" t="e">
        <f>+VLOOKUP(D2842,POA!$A$3:$AU$103,9,FALSE)</f>
        <v>#N/A</v>
      </c>
      <c r="G2842" s="97" t="e">
        <f>+VLOOKUP(D2842,POA!$A$3:$AU$103,3,FALSE)</f>
        <v>#N/A</v>
      </c>
      <c r="H2842" s="81" t="e">
        <f>+VLOOKUP(D2842,POA!$A$3:$AU$103,12,FALSE)</f>
        <v>#N/A</v>
      </c>
      <c r="I2842" s="82" t="e">
        <f>+VLOOKUP(D2842,POA!$A$3:$AU$103,15,FALSE)</f>
        <v>#N/A</v>
      </c>
      <c r="J2842" s="81" t="e">
        <f>+VLOOKUP(D2842,POA!$A$3:$AU$103,14,FALSE)</f>
        <v>#N/A</v>
      </c>
      <c r="K2842" s="60"/>
      <c r="L2842" s="100"/>
      <c r="M2842" s="101"/>
      <c r="N2842" s="79"/>
      <c r="O2842" s="59"/>
    </row>
    <row r="2843" spans="1:15" ht="15" customHeight="1">
      <c r="A2843" s="46"/>
      <c r="B2843" s="59"/>
      <c r="C2843" s="70"/>
      <c r="D2843" s="58"/>
      <c r="E2843" s="80" t="e">
        <f>+VLOOKUP(D2843,POA!$A$3:$AU$103,7,FALSE)</f>
        <v>#N/A</v>
      </c>
      <c r="F2843" s="80" t="e">
        <f>+VLOOKUP(D2843,POA!$A$3:$AU$103,9,FALSE)</f>
        <v>#N/A</v>
      </c>
      <c r="G2843" s="97" t="e">
        <f>+VLOOKUP(D2843,POA!$A$3:$AU$103,3,FALSE)</f>
        <v>#N/A</v>
      </c>
      <c r="H2843" s="81" t="e">
        <f>+VLOOKUP(D2843,POA!$A$3:$AU$103,12,FALSE)</f>
        <v>#N/A</v>
      </c>
      <c r="I2843" s="82" t="e">
        <f>+VLOOKUP(D2843,POA!$A$3:$AU$103,15,FALSE)</f>
        <v>#N/A</v>
      </c>
      <c r="J2843" s="81" t="e">
        <f>+VLOOKUP(D2843,POA!$A$3:$AU$103,14,FALSE)</f>
        <v>#N/A</v>
      </c>
      <c r="K2843" s="74"/>
      <c r="L2843" s="100"/>
      <c r="M2843" s="101"/>
      <c r="N2843" s="79"/>
      <c r="O2843" s="59"/>
    </row>
    <row r="2844" spans="1:15" ht="15" customHeight="1">
      <c r="A2844" s="46"/>
      <c r="B2844" s="59"/>
      <c r="C2844" s="70"/>
      <c r="D2844" s="58"/>
      <c r="E2844" s="80" t="e">
        <f>+VLOOKUP(D2844,POA!$A$3:$AU$103,7,FALSE)</f>
        <v>#N/A</v>
      </c>
      <c r="F2844" s="80" t="e">
        <f>+VLOOKUP(D2844,POA!$A$3:$AU$103,9,FALSE)</f>
        <v>#N/A</v>
      </c>
      <c r="G2844" s="97" t="e">
        <f>+VLOOKUP(D2844,POA!$A$3:$AU$103,3,FALSE)</f>
        <v>#N/A</v>
      </c>
      <c r="H2844" s="81" t="e">
        <f>+VLOOKUP(D2844,POA!$A$3:$AU$103,12,FALSE)</f>
        <v>#N/A</v>
      </c>
      <c r="I2844" s="82" t="e">
        <f>+VLOOKUP(D2844,POA!$A$3:$AU$103,15,FALSE)</f>
        <v>#N/A</v>
      </c>
      <c r="J2844" s="81" t="e">
        <f>+VLOOKUP(D2844,POA!$A$3:$AU$103,14,FALSE)</f>
        <v>#N/A</v>
      </c>
      <c r="K2844" s="74"/>
      <c r="L2844" s="100"/>
      <c r="M2844" s="101"/>
      <c r="N2844" s="79"/>
      <c r="O2844" s="59"/>
    </row>
    <row r="2845" spans="1:15" ht="15" customHeight="1">
      <c r="A2845" s="46"/>
      <c r="B2845" s="59"/>
      <c r="C2845" s="70"/>
      <c r="D2845" s="58"/>
      <c r="E2845" s="80" t="e">
        <f>+VLOOKUP(D2845,POA!$A$3:$AU$103,7,FALSE)</f>
        <v>#N/A</v>
      </c>
      <c r="F2845" s="80" t="e">
        <f>+VLOOKUP(D2845,POA!$A$3:$AU$103,9,FALSE)</f>
        <v>#N/A</v>
      </c>
      <c r="G2845" s="97" t="e">
        <f>+VLOOKUP(D2845,POA!$A$3:$AU$103,3,FALSE)</f>
        <v>#N/A</v>
      </c>
      <c r="H2845" s="81" t="e">
        <f>+VLOOKUP(D2845,POA!$A$3:$AU$103,12,FALSE)</f>
        <v>#N/A</v>
      </c>
      <c r="I2845" s="82" t="e">
        <f>+VLOOKUP(D2845,POA!$A$3:$AU$103,15,FALSE)</f>
        <v>#N/A</v>
      </c>
      <c r="J2845" s="81" t="e">
        <f>+VLOOKUP(D2845,POA!$A$3:$AU$103,14,FALSE)</f>
        <v>#N/A</v>
      </c>
      <c r="K2845" s="75"/>
      <c r="L2845" s="100"/>
      <c r="M2845" s="101"/>
      <c r="N2845" s="79"/>
      <c r="O2845" s="59"/>
    </row>
    <row r="2846" spans="1:15" ht="15" customHeight="1">
      <c r="A2846" s="46"/>
      <c r="B2846" s="59"/>
      <c r="C2846" s="70"/>
      <c r="D2846" s="58"/>
      <c r="E2846" s="80" t="e">
        <f>+VLOOKUP(D2846,POA!$A$3:$AU$103,7,FALSE)</f>
        <v>#N/A</v>
      </c>
      <c r="F2846" s="80" t="e">
        <f>+VLOOKUP(D2846,POA!$A$3:$AU$103,9,FALSE)</f>
        <v>#N/A</v>
      </c>
      <c r="G2846" s="97" t="e">
        <f>+VLOOKUP(D2846,POA!$A$3:$AU$103,3,FALSE)</f>
        <v>#N/A</v>
      </c>
      <c r="H2846" s="81" t="e">
        <f>+VLOOKUP(D2846,POA!$A$3:$AU$103,12,FALSE)</f>
        <v>#N/A</v>
      </c>
      <c r="I2846" s="82" t="e">
        <f>+VLOOKUP(D2846,POA!$A$3:$AU$103,15,FALSE)</f>
        <v>#N/A</v>
      </c>
      <c r="J2846" s="81" t="e">
        <f>+VLOOKUP(D2846,POA!$A$3:$AU$103,14,FALSE)</f>
        <v>#N/A</v>
      </c>
      <c r="K2846" s="75"/>
      <c r="L2846" s="100"/>
      <c r="M2846" s="101"/>
      <c r="N2846" s="79"/>
      <c r="O2846" s="59"/>
    </row>
    <row r="2847" spans="1:15" ht="15" customHeight="1">
      <c r="A2847" s="46"/>
      <c r="B2847" s="59"/>
      <c r="C2847" s="70"/>
      <c r="D2847" s="58"/>
      <c r="E2847" s="80" t="e">
        <f>+VLOOKUP(D2847,POA!$A$3:$AU$103,7,FALSE)</f>
        <v>#N/A</v>
      </c>
      <c r="F2847" s="80" t="e">
        <f>+VLOOKUP(D2847,POA!$A$3:$AU$103,9,FALSE)</f>
        <v>#N/A</v>
      </c>
      <c r="G2847" s="97" t="e">
        <f>+VLOOKUP(D2847,POA!$A$3:$AU$103,3,FALSE)</f>
        <v>#N/A</v>
      </c>
      <c r="H2847" s="81" t="e">
        <f>+VLOOKUP(D2847,POA!$A$3:$AU$103,12,FALSE)</f>
        <v>#N/A</v>
      </c>
      <c r="I2847" s="82" t="e">
        <f>+VLOOKUP(D2847,POA!$A$3:$AU$103,15,FALSE)</f>
        <v>#N/A</v>
      </c>
      <c r="J2847" s="81" t="e">
        <f>+VLOOKUP(D2847,POA!$A$3:$AU$103,14,FALSE)</f>
        <v>#N/A</v>
      </c>
      <c r="K2847" s="60"/>
      <c r="L2847" s="100"/>
      <c r="M2847" s="101"/>
      <c r="N2847" s="79"/>
      <c r="O2847" s="59"/>
    </row>
    <row r="2848" spans="1:15" ht="15" customHeight="1">
      <c r="A2848" s="46"/>
      <c r="B2848" s="59"/>
      <c r="C2848" s="70"/>
      <c r="D2848" s="58"/>
      <c r="E2848" s="80" t="e">
        <f>+VLOOKUP(D2848,POA!$A$3:$AU$103,7,FALSE)</f>
        <v>#N/A</v>
      </c>
      <c r="F2848" s="80" t="e">
        <f>+VLOOKUP(D2848,POA!$A$3:$AU$103,9,FALSE)</f>
        <v>#N/A</v>
      </c>
      <c r="G2848" s="97" t="e">
        <f>+VLOOKUP(D2848,POA!$A$3:$AU$103,3,FALSE)</f>
        <v>#N/A</v>
      </c>
      <c r="H2848" s="81" t="e">
        <f>+VLOOKUP(D2848,POA!$A$3:$AU$103,12,FALSE)</f>
        <v>#N/A</v>
      </c>
      <c r="I2848" s="82" t="e">
        <f>+VLOOKUP(D2848,POA!$A$3:$AU$103,15,FALSE)</f>
        <v>#N/A</v>
      </c>
      <c r="J2848" s="81" t="e">
        <f>+VLOOKUP(D2848,POA!$A$3:$AU$103,14,FALSE)</f>
        <v>#N/A</v>
      </c>
      <c r="K2848" s="60"/>
      <c r="L2848" s="100"/>
      <c r="M2848" s="101"/>
      <c r="N2848" s="79"/>
      <c r="O2848" s="59"/>
    </row>
    <row r="2849" spans="1:15" ht="15" customHeight="1">
      <c r="A2849" s="46"/>
      <c r="B2849" s="59"/>
      <c r="C2849" s="70"/>
      <c r="D2849" s="58"/>
      <c r="E2849" s="80" t="e">
        <f>+VLOOKUP(D2849,POA!$A$3:$AU$103,7,FALSE)</f>
        <v>#N/A</v>
      </c>
      <c r="F2849" s="80" t="e">
        <f>+VLOOKUP(D2849,POA!$A$3:$AU$103,9,FALSE)</f>
        <v>#N/A</v>
      </c>
      <c r="G2849" s="97" t="e">
        <f>+VLOOKUP(D2849,POA!$A$3:$AU$103,3,FALSE)</f>
        <v>#N/A</v>
      </c>
      <c r="H2849" s="81" t="e">
        <f>+VLOOKUP(D2849,POA!$A$3:$AU$103,12,FALSE)</f>
        <v>#N/A</v>
      </c>
      <c r="I2849" s="82" t="e">
        <f>+VLOOKUP(D2849,POA!$A$3:$AU$103,15,FALSE)</f>
        <v>#N/A</v>
      </c>
      <c r="J2849" s="81" t="e">
        <f>+VLOOKUP(D2849,POA!$A$3:$AU$103,14,FALSE)</f>
        <v>#N/A</v>
      </c>
      <c r="K2849" s="60"/>
      <c r="L2849" s="100"/>
      <c r="M2849" s="101"/>
      <c r="N2849" s="79"/>
      <c r="O2849" s="59"/>
    </row>
    <row r="2850" spans="1:15" ht="15" customHeight="1">
      <c r="A2850" s="46"/>
      <c r="B2850" s="59"/>
      <c r="C2850" s="70"/>
      <c r="D2850" s="58"/>
      <c r="E2850" s="80" t="e">
        <f>+VLOOKUP(D2850,POA!$A$3:$AU$103,7,FALSE)</f>
        <v>#N/A</v>
      </c>
      <c r="F2850" s="80" t="e">
        <f>+VLOOKUP(D2850,POA!$A$3:$AU$103,9,FALSE)</f>
        <v>#N/A</v>
      </c>
      <c r="G2850" s="97" t="e">
        <f>+VLOOKUP(D2850,POA!$A$3:$AU$103,3,FALSE)</f>
        <v>#N/A</v>
      </c>
      <c r="H2850" s="81" t="e">
        <f>+VLOOKUP(D2850,POA!$A$3:$AU$103,12,FALSE)</f>
        <v>#N/A</v>
      </c>
      <c r="I2850" s="82" t="e">
        <f>+VLOOKUP(D2850,POA!$A$3:$AU$103,15,FALSE)</f>
        <v>#N/A</v>
      </c>
      <c r="J2850" s="81" t="e">
        <f>+VLOOKUP(D2850,POA!$A$3:$AU$103,14,FALSE)</f>
        <v>#N/A</v>
      </c>
      <c r="K2850" s="60"/>
      <c r="L2850" s="100"/>
      <c r="M2850" s="101"/>
      <c r="N2850" s="79"/>
      <c r="O2850" s="59"/>
    </row>
    <row r="2851" spans="1:15" ht="15" customHeight="1">
      <c r="A2851" s="46"/>
      <c r="B2851" s="59"/>
      <c r="C2851" s="70"/>
      <c r="D2851" s="58"/>
      <c r="E2851" s="80" t="e">
        <f>+VLOOKUP(D2851,POA!$A$3:$AU$103,7,FALSE)</f>
        <v>#N/A</v>
      </c>
      <c r="F2851" s="80" t="e">
        <f>+VLOOKUP(D2851,POA!$A$3:$AU$103,9,FALSE)</f>
        <v>#N/A</v>
      </c>
      <c r="G2851" s="97" t="e">
        <f>+VLOOKUP(D2851,POA!$A$3:$AU$103,3,FALSE)</f>
        <v>#N/A</v>
      </c>
      <c r="H2851" s="81" t="e">
        <f>+VLOOKUP(D2851,POA!$A$3:$AU$103,12,FALSE)</f>
        <v>#N/A</v>
      </c>
      <c r="I2851" s="82" t="e">
        <f>+VLOOKUP(D2851,POA!$A$3:$AU$103,15,FALSE)</f>
        <v>#N/A</v>
      </c>
      <c r="J2851" s="81" t="e">
        <f>+VLOOKUP(D2851,POA!$A$3:$AU$103,14,FALSE)</f>
        <v>#N/A</v>
      </c>
      <c r="K2851" s="60"/>
      <c r="L2851" s="100"/>
      <c r="M2851" s="101"/>
      <c r="N2851" s="79"/>
      <c r="O2851" s="59"/>
    </row>
    <row r="2852" spans="1:15" ht="15" customHeight="1">
      <c r="A2852" s="46"/>
      <c r="B2852" s="59"/>
      <c r="C2852" s="70"/>
      <c r="D2852" s="58"/>
      <c r="E2852" s="80" t="e">
        <f>+VLOOKUP(D2852,POA!$A$3:$AU$103,7,FALSE)</f>
        <v>#N/A</v>
      </c>
      <c r="F2852" s="80" t="e">
        <f>+VLOOKUP(D2852,POA!$A$3:$AU$103,9,FALSE)</f>
        <v>#N/A</v>
      </c>
      <c r="G2852" s="97" t="e">
        <f>+VLOOKUP(D2852,POA!$A$3:$AU$103,3,FALSE)</f>
        <v>#N/A</v>
      </c>
      <c r="H2852" s="81" t="e">
        <f>+VLOOKUP(D2852,POA!$A$3:$AU$103,12,FALSE)</f>
        <v>#N/A</v>
      </c>
      <c r="I2852" s="82" t="e">
        <f>+VLOOKUP(D2852,POA!$A$3:$AU$103,15,FALSE)</f>
        <v>#N/A</v>
      </c>
      <c r="J2852" s="81" t="e">
        <f>+VLOOKUP(D2852,POA!$A$3:$AU$103,14,FALSE)</f>
        <v>#N/A</v>
      </c>
      <c r="K2852" s="60"/>
      <c r="L2852" s="100"/>
      <c r="M2852" s="101"/>
      <c r="N2852" s="79"/>
      <c r="O2852" s="59"/>
    </row>
    <row r="2853" spans="1:15" ht="15" customHeight="1">
      <c r="A2853" s="46"/>
      <c r="B2853" s="59"/>
      <c r="C2853" s="70"/>
      <c r="D2853" s="58"/>
      <c r="E2853" s="80" t="e">
        <f>+VLOOKUP(D2853,POA!$A$3:$AU$103,7,FALSE)</f>
        <v>#N/A</v>
      </c>
      <c r="F2853" s="80" t="e">
        <f>+VLOOKUP(D2853,POA!$A$3:$AU$103,9,FALSE)</f>
        <v>#N/A</v>
      </c>
      <c r="G2853" s="97" t="e">
        <f>+VLOOKUP(D2853,POA!$A$3:$AU$103,3,FALSE)</f>
        <v>#N/A</v>
      </c>
      <c r="H2853" s="81" t="e">
        <f>+VLOOKUP(D2853,POA!$A$3:$AU$103,12,FALSE)</f>
        <v>#N/A</v>
      </c>
      <c r="I2853" s="82" t="e">
        <f>+VLOOKUP(D2853,POA!$A$3:$AU$103,15,FALSE)</f>
        <v>#N/A</v>
      </c>
      <c r="J2853" s="81" t="e">
        <f>+VLOOKUP(D2853,POA!$A$3:$AU$103,14,FALSE)</f>
        <v>#N/A</v>
      </c>
      <c r="K2853" s="60"/>
      <c r="L2853" s="100"/>
      <c r="M2853" s="101"/>
      <c r="N2853" s="79"/>
      <c r="O2853" s="59"/>
    </row>
    <row r="2854" spans="1:15" ht="15" customHeight="1">
      <c r="A2854" s="46"/>
      <c r="B2854" s="59"/>
      <c r="C2854" s="70"/>
      <c r="D2854" s="58"/>
      <c r="E2854" s="80" t="e">
        <f>+VLOOKUP(D2854,POA!$A$3:$AU$103,7,FALSE)</f>
        <v>#N/A</v>
      </c>
      <c r="F2854" s="80" t="e">
        <f>+VLOOKUP(D2854,POA!$A$3:$AU$103,9,FALSE)</f>
        <v>#N/A</v>
      </c>
      <c r="G2854" s="97" t="e">
        <f>+VLOOKUP(D2854,POA!$A$3:$AU$103,3,FALSE)</f>
        <v>#N/A</v>
      </c>
      <c r="H2854" s="81" t="e">
        <f>+VLOOKUP(D2854,POA!$A$3:$AU$103,12,FALSE)</f>
        <v>#N/A</v>
      </c>
      <c r="I2854" s="82" t="e">
        <f>+VLOOKUP(D2854,POA!$A$3:$AU$103,15,FALSE)</f>
        <v>#N/A</v>
      </c>
      <c r="J2854" s="81" t="e">
        <f>+VLOOKUP(D2854,POA!$A$3:$AU$103,14,FALSE)</f>
        <v>#N/A</v>
      </c>
      <c r="K2854" s="60"/>
      <c r="L2854" s="100"/>
      <c r="M2854" s="101"/>
      <c r="N2854" s="79"/>
      <c r="O2854" s="59"/>
    </row>
    <row r="2855" spans="1:15" ht="15" customHeight="1">
      <c r="A2855" s="46"/>
      <c r="B2855" s="59"/>
      <c r="C2855" s="70"/>
      <c r="D2855" s="58"/>
      <c r="E2855" s="80" t="e">
        <f>+VLOOKUP(D2855,POA!$A$3:$AU$103,7,FALSE)</f>
        <v>#N/A</v>
      </c>
      <c r="F2855" s="80" t="e">
        <f>+VLOOKUP(D2855,POA!$A$3:$AU$103,9,FALSE)</f>
        <v>#N/A</v>
      </c>
      <c r="G2855" s="97" t="e">
        <f>+VLOOKUP(D2855,POA!$A$3:$AU$103,3,FALSE)</f>
        <v>#N/A</v>
      </c>
      <c r="H2855" s="81" t="e">
        <f>+VLOOKUP(D2855,POA!$A$3:$AU$103,12,FALSE)</f>
        <v>#N/A</v>
      </c>
      <c r="I2855" s="82" t="e">
        <f>+VLOOKUP(D2855,POA!$A$3:$AU$103,15,FALSE)</f>
        <v>#N/A</v>
      </c>
      <c r="J2855" s="81" t="e">
        <f>+VLOOKUP(D2855,POA!$A$3:$AU$103,14,FALSE)</f>
        <v>#N/A</v>
      </c>
      <c r="K2855" s="60"/>
      <c r="L2855" s="100"/>
      <c r="M2855" s="101"/>
      <c r="N2855" s="79"/>
      <c r="O2855" s="59"/>
    </row>
    <row r="2856" spans="1:15" ht="15" customHeight="1">
      <c r="A2856" s="46"/>
      <c r="B2856" s="59"/>
      <c r="C2856" s="70"/>
      <c r="D2856" s="58"/>
      <c r="E2856" s="80" t="e">
        <f>+VLOOKUP(D2856,POA!$A$3:$AU$103,7,FALSE)</f>
        <v>#N/A</v>
      </c>
      <c r="F2856" s="80" t="e">
        <f>+VLOOKUP(D2856,POA!$A$3:$AU$103,9,FALSE)</f>
        <v>#N/A</v>
      </c>
      <c r="G2856" s="97" t="e">
        <f>+VLOOKUP(D2856,POA!$A$3:$AU$103,3,FALSE)</f>
        <v>#N/A</v>
      </c>
      <c r="H2856" s="81" t="e">
        <f>+VLOOKUP(D2856,POA!$A$3:$AU$103,12,FALSE)</f>
        <v>#N/A</v>
      </c>
      <c r="I2856" s="82" t="e">
        <f>+VLOOKUP(D2856,POA!$A$3:$AU$103,15,FALSE)</f>
        <v>#N/A</v>
      </c>
      <c r="J2856" s="81" t="e">
        <f>+VLOOKUP(D2856,POA!$A$3:$AU$103,14,FALSE)</f>
        <v>#N/A</v>
      </c>
      <c r="K2856" s="60"/>
      <c r="L2856" s="100"/>
      <c r="M2856" s="101"/>
      <c r="N2856" s="79"/>
      <c r="O2856" s="59"/>
    </row>
    <row r="2857" spans="1:15" ht="15" customHeight="1">
      <c r="A2857" s="46"/>
      <c r="B2857" s="59"/>
      <c r="C2857" s="70"/>
      <c r="D2857" s="58"/>
      <c r="E2857" s="80" t="e">
        <f>+VLOOKUP(D2857,POA!$A$3:$AU$103,7,FALSE)</f>
        <v>#N/A</v>
      </c>
      <c r="F2857" s="80" t="e">
        <f>+VLOOKUP(D2857,POA!$A$3:$AU$103,9,FALSE)</f>
        <v>#N/A</v>
      </c>
      <c r="G2857" s="97" t="e">
        <f>+VLOOKUP(D2857,POA!$A$3:$AU$103,3,FALSE)</f>
        <v>#N/A</v>
      </c>
      <c r="H2857" s="81" t="e">
        <f>+VLOOKUP(D2857,POA!$A$3:$AU$103,12,FALSE)</f>
        <v>#N/A</v>
      </c>
      <c r="I2857" s="82" t="e">
        <f>+VLOOKUP(D2857,POA!$A$3:$AU$103,15,FALSE)</f>
        <v>#N/A</v>
      </c>
      <c r="J2857" s="81" t="e">
        <f>+VLOOKUP(D2857,POA!$A$3:$AU$103,14,FALSE)</f>
        <v>#N/A</v>
      </c>
      <c r="K2857" s="60"/>
      <c r="L2857" s="100"/>
      <c r="M2857" s="101"/>
      <c r="N2857" s="79"/>
      <c r="O2857" s="59"/>
    </row>
    <row r="2858" spans="1:15" ht="15" customHeight="1">
      <c r="A2858" s="46"/>
      <c r="B2858" s="59"/>
      <c r="C2858" s="70"/>
      <c r="D2858" s="58"/>
      <c r="E2858" s="80" t="e">
        <f>+VLOOKUP(D2858,POA!$A$3:$AU$103,7,FALSE)</f>
        <v>#N/A</v>
      </c>
      <c r="F2858" s="80" t="e">
        <f>+VLOOKUP(D2858,POA!$A$3:$AU$103,9,FALSE)</f>
        <v>#N/A</v>
      </c>
      <c r="G2858" s="97" t="e">
        <f>+VLOOKUP(D2858,POA!$A$3:$AU$103,3,FALSE)</f>
        <v>#N/A</v>
      </c>
      <c r="H2858" s="81" t="e">
        <f>+VLOOKUP(D2858,POA!$A$3:$AU$103,12,FALSE)</f>
        <v>#N/A</v>
      </c>
      <c r="I2858" s="82" t="e">
        <f>+VLOOKUP(D2858,POA!$A$3:$AU$103,15,FALSE)</f>
        <v>#N/A</v>
      </c>
      <c r="J2858" s="81" t="e">
        <f>+VLOOKUP(D2858,POA!$A$3:$AU$103,14,FALSE)</f>
        <v>#N/A</v>
      </c>
      <c r="K2858" s="60"/>
      <c r="L2858" s="100"/>
      <c r="M2858" s="101"/>
      <c r="N2858" s="79"/>
      <c r="O2858" s="59"/>
    </row>
    <row r="2859" spans="1:15" ht="15" customHeight="1">
      <c r="A2859" s="46"/>
      <c r="B2859" s="59"/>
      <c r="C2859" s="70"/>
      <c r="D2859" s="58"/>
      <c r="E2859" s="80" t="e">
        <f>+VLOOKUP(D2859,POA!$A$3:$AU$103,7,FALSE)</f>
        <v>#N/A</v>
      </c>
      <c r="F2859" s="80" t="e">
        <f>+VLOOKUP(D2859,POA!$A$3:$AU$103,9,FALSE)</f>
        <v>#N/A</v>
      </c>
      <c r="G2859" s="97" t="e">
        <f>+VLOOKUP(D2859,POA!$A$3:$AU$103,3,FALSE)</f>
        <v>#N/A</v>
      </c>
      <c r="H2859" s="81" t="e">
        <f>+VLOOKUP(D2859,POA!$A$3:$AU$103,12,FALSE)</f>
        <v>#N/A</v>
      </c>
      <c r="I2859" s="82" t="e">
        <f>+VLOOKUP(D2859,POA!$A$3:$AU$103,15,FALSE)</f>
        <v>#N/A</v>
      </c>
      <c r="J2859" s="81" t="e">
        <f>+VLOOKUP(D2859,POA!$A$3:$AU$103,14,FALSE)</f>
        <v>#N/A</v>
      </c>
      <c r="K2859" s="60"/>
      <c r="L2859" s="100"/>
      <c r="M2859" s="101"/>
      <c r="N2859" s="79"/>
      <c r="O2859" s="59"/>
    </row>
    <row r="2860" spans="1:15" ht="15" customHeight="1">
      <c r="A2860" s="46"/>
      <c r="B2860" s="59"/>
      <c r="C2860" s="70"/>
      <c r="D2860" s="58"/>
      <c r="E2860" s="80" t="e">
        <f>+VLOOKUP(D2860,POA!$A$3:$AU$103,7,FALSE)</f>
        <v>#N/A</v>
      </c>
      <c r="F2860" s="80" t="e">
        <f>+VLOOKUP(D2860,POA!$A$3:$AU$103,9,FALSE)</f>
        <v>#N/A</v>
      </c>
      <c r="G2860" s="97" t="e">
        <f>+VLOOKUP(D2860,POA!$A$3:$AU$103,3,FALSE)</f>
        <v>#N/A</v>
      </c>
      <c r="H2860" s="81" t="e">
        <f>+VLOOKUP(D2860,POA!$A$3:$AU$103,12,FALSE)</f>
        <v>#N/A</v>
      </c>
      <c r="I2860" s="82" t="e">
        <f>+VLOOKUP(D2860,POA!$A$3:$AU$103,15,FALSE)</f>
        <v>#N/A</v>
      </c>
      <c r="J2860" s="81" t="e">
        <f>+VLOOKUP(D2860,POA!$A$3:$AU$103,14,FALSE)</f>
        <v>#N/A</v>
      </c>
      <c r="K2860" s="60"/>
      <c r="L2860" s="100"/>
      <c r="M2860" s="101"/>
      <c r="N2860" s="79"/>
      <c r="O2860" s="59"/>
    </row>
    <row r="2861" spans="1:15" ht="15" customHeight="1">
      <c r="A2861" s="58"/>
      <c r="B2861" s="59"/>
      <c r="C2861" s="70"/>
      <c r="D2861" s="58"/>
      <c r="E2861" s="80" t="e">
        <f>+VLOOKUP(D2861,POA!$A$3:$AU$103,7,FALSE)</f>
        <v>#N/A</v>
      </c>
      <c r="F2861" s="80" t="e">
        <f>+VLOOKUP(D2861,POA!$A$3:$AU$103,9,FALSE)</f>
        <v>#N/A</v>
      </c>
      <c r="G2861" s="97" t="e">
        <f>+VLOOKUP(D2861,POA!$A$3:$AU$103,3,FALSE)</f>
        <v>#N/A</v>
      </c>
      <c r="H2861" s="81" t="e">
        <f>+VLOOKUP(D2861,POA!$A$3:$AU$103,12,FALSE)</f>
        <v>#N/A</v>
      </c>
      <c r="I2861" s="82" t="e">
        <f>+VLOOKUP(D2861,POA!$A$3:$AU$103,15,FALSE)</f>
        <v>#N/A</v>
      </c>
      <c r="J2861" s="81" t="e">
        <f>+VLOOKUP(D2861,POA!$A$3:$AU$103,14,FALSE)</f>
        <v>#N/A</v>
      </c>
      <c r="K2861" s="60"/>
      <c r="L2861" s="100"/>
      <c r="M2861" s="101"/>
      <c r="N2861" s="79"/>
      <c r="O2861" s="59"/>
    </row>
    <row r="2862" spans="1:15" ht="15" customHeight="1">
      <c r="A2862" s="58"/>
      <c r="B2862" s="59"/>
      <c r="C2862" s="70"/>
      <c r="D2862" s="58"/>
      <c r="E2862" s="80" t="e">
        <f>+VLOOKUP(D2862,POA!$A$3:$AU$103,7,FALSE)</f>
        <v>#N/A</v>
      </c>
      <c r="F2862" s="80" t="e">
        <f>+VLOOKUP(D2862,POA!$A$3:$AU$103,9,FALSE)</f>
        <v>#N/A</v>
      </c>
      <c r="G2862" s="97" t="e">
        <f>+VLOOKUP(D2862,POA!$A$3:$AU$103,3,FALSE)</f>
        <v>#N/A</v>
      </c>
      <c r="H2862" s="81" t="e">
        <f>+VLOOKUP(D2862,POA!$A$3:$AU$103,12,FALSE)</f>
        <v>#N/A</v>
      </c>
      <c r="I2862" s="82" t="e">
        <f>+VLOOKUP(D2862,POA!$A$3:$AU$103,15,FALSE)</f>
        <v>#N/A</v>
      </c>
      <c r="J2862" s="81" t="e">
        <f>+VLOOKUP(D2862,POA!$A$3:$AU$103,14,FALSE)</f>
        <v>#N/A</v>
      </c>
      <c r="K2862" s="60"/>
      <c r="L2862" s="100"/>
      <c r="M2862" s="101"/>
      <c r="N2862" s="79"/>
      <c r="O2862" s="59"/>
    </row>
    <row r="2863" spans="1:15" ht="15" customHeight="1">
      <c r="A2863" s="58"/>
      <c r="B2863" s="59"/>
      <c r="C2863" s="70"/>
      <c r="D2863" s="58"/>
      <c r="E2863" s="80" t="e">
        <f>+VLOOKUP(D2863,POA!$A$3:$AU$103,7,FALSE)</f>
        <v>#N/A</v>
      </c>
      <c r="F2863" s="80" t="e">
        <f>+VLOOKUP(D2863,POA!$A$3:$AU$103,9,FALSE)</f>
        <v>#N/A</v>
      </c>
      <c r="G2863" s="97" t="e">
        <f>+VLOOKUP(D2863,POA!$A$3:$AU$103,3,FALSE)</f>
        <v>#N/A</v>
      </c>
      <c r="H2863" s="81" t="e">
        <f>+VLOOKUP(D2863,POA!$A$3:$AU$103,12,FALSE)</f>
        <v>#N/A</v>
      </c>
      <c r="I2863" s="82" t="e">
        <f>+VLOOKUP(D2863,POA!$A$3:$AU$103,15,FALSE)</f>
        <v>#N/A</v>
      </c>
      <c r="J2863" s="81" t="e">
        <f>+VLOOKUP(D2863,POA!$A$3:$AU$103,14,FALSE)</f>
        <v>#N/A</v>
      </c>
      <c r="K2863" s="60"/>
      <c r="L2863" s="100"/>
      <c r="M2863" s="101"/>
      <c r="N2863" s="79"/>
      <c r="O2863" s="59"/>
    </row>
    <row r="2864" spans="1:15" ht="15" customHeight="1">
      <c r="A2864" s="58"/>
      <c r="B2864" s="59"/>
      <c r="C2864" s="70"/>
      <c r="D2864" s="58"/>
      <c r="E2864" s="80" t="e">
        <f>+VLOOKUP(D2864,POA!$A$3:$AU$103,7,FALSE)</f>
        <v>#N/A</v>
      </c>
      <c r="F2864" s="80" t="e">
        <f>+VLOOKUP(D2864,POA!$A$3:$AU$103,9,FALSE)</f>
        <v>#N/A</v>
      </c>
      <c r="G2864" s="97" t="e">
        <f>+VLOOKUP(D2864,POA!$A$3:$AU$103,3,FALSE)</f>
        <v>#N/A</v>
      </c>
      <c r="H2864" s="81" t="e">
        <f>+VLOOKUP(D2864,POA!$A$3:$AU$103,12,FALSE)</f>
        <v>#N/A</v>
      </c>
      <c r="I2864" s="82" t="e">
        <f>+VLOOKUP(D2864,POA!$A$3:$AU$103,15,FALSE)</f>
        <v>#N/A</v>
      </c>
      <c r="J2864" s="81" t="e">
        <f>+VLOOKUP(D2864,POA!$A$3:$AU$103,14,FALSE)</f>
        <v>#N/A</v>
      </c>
      <c r="K2864" s="60"/>
      <c r="L2864" s="100"/>
      <c r="M2864" s="101"/>
      <c r="N2864" s="79"/>
      <c r="O2864" s="59"/>
    </row>
    <row r="2865" spans="1:15" ht="15" customHeight="1">
      <c r="A2865" s="58"/>
      <c r="B2865" s="59"/>
      <c r="C2865" s="70"/>
      <c r="D2865" s="58"/>
      <c r="E2865" s="80" t="e">
        <f>+VLOOKUP(D2865,POA!$A$3:$AU$103,7,FALSE)</f>
        <v>#N/A</v>
      </c>
      <c r="F2865" s="80" t="e">
        <f>+VLOOKUP(D2865,POA!$A$3:$AU$103,9,FALSE)</f>
        <v>#N/A</v>
      </c>
      <c r="G2865" s="97" t="e">
        <f>+VLOOKUP(D2865,POA!$A$3:$AU$103,3,FALSE)</f>
        <v>#N/A</v>
      </c>
      <c r="H2865" s="81" t="e">
        <f>+VLOOKUP(D2865,POA!$A$3:$AU$103,12,FALSE)</f>
        <v>#N/A</v>
      </c>
      <c r="I2865" s="82" t="e">
        <f>+VLOOKUP(D2865,POA!$A$3:$AU$103,15,FALSE)</f>
        <v>#N/A</v>
      </c>
      <c r="J2865" s="81" t="e">
        <f>+VLOOKUP(D2865,POA!$A$3:$AU$103,14,FALSE)</f>
        <v>#N/A</v>
      </c>
      <c r="K2865" s="60"/>
      <c r="L2865" s="100"/>
      <c r="M2865" s="101"/>
      <c r="N2865" s="79"/>
      <c r="O2865" s="59"/>
    </row>
    <row r="2866" spans="1:15" ht="15" customHeight="1">
      <c r="A2866" s="58"/>
      <c r="B2866" s="59"/>
      <c r="C2866" s="70"/>
      <c r="D2866" s="58"/>
      <c r="E2866" s="80" t="e">
        <f>+VLOOKUP(D2866,POA!$A$3:$AU$103,7,FALSE)</f>
        <v>#N/A</v>
      </c>
      <c r="F2866" s="80" t="e">
        <f>+VLOOKUP(D2866,POA!$A$3:$AU$103,9,FALSE)</f>
        <v>#N/A</v>
      </c>
      <c r="G2866" s="97" t="e">
        <f>+VLOOKUP(D2866,POA!$A$3:$AU$103,3,FALSE)</f>
        <v>#N/A</v>
      </c>
      <c r="H2866" s="81" t="e">
        <f>+VLOOKUP(D2866,POA!$A$3:$AU$103,12,FALSE)</f>
        <v>#N/A</v>
      </c>
      <c r="I2866" s="82" t="e">
        <f>+VLOOKUP(D2866,POA!$A$3:$AU$103,15,FALSE)</f>
        <v>#N/A</v>
      </c>
      <c r="J2866" s="81" t="e">
        <f>+VLOOKUP(D2866,POA!$A$3:$AU$103,14,FALSE)</f>
        <v>#N/A</v>
      </c>
      <c r="K2866" s="60"/>
      <c r="L2866" s="100"/>
      <c r="M2866" s="101"/>
      <c r="N2866" s="79"/>
      <c r="O2866" s="59"/>
    </row>
    <row r="2867" spans="1:15" ht="15" customHeight="1">
      <c r="A2867" s="58"/>
      <c r="B2867" s="59"/>
      <c r="C2867" s="70"/>
      <c r="D2867" s="58"/>
      <c r="E2867" s="80" t="e">
        <f>+VLOOKUP(D2867,POA!$A$3:$AU$103,7,FALSE)</f>
        <v>#N/A</v>
      </c>
      <c r="F2867" s="80" t="e">
        <f>+VLOOKUP(D2867,POA!$A$3:$AU$103,9,FALSE)</f>
        <v>#N/A</v>
      </c>
      <c r="G2867" s="97" t="e">
        <f>+VLOOKUP(D2867,POA!$A$3:$AU$103,3,FALSE)</f>
        <v>#N/A</v>
      </c>
      <c r="H2867" s="81" t="e">
        <f>+VLOOKUP(D2867,POA!$A$3:$AU$103,12,FALSE)</f>
        <v>#N/A</v>
      </c>
      <c r="I2867" s="82" t="e">
        <f>+VLOOKUP(D2867,POA!$A$3:$AU$103,15,FALSE)</f>
        <v>#N/A</v>
      </c>
      <c r="J2867" s="81" t="e">
        <f>+VLOOKUP(D2867,POA!$A$3:$AU$103,14,FALSE)</f>
        <v>#N/A</v>
      </c>
      <c r="K2867" s="60"/>
      <c r="L2867" s="100"/>
      <c r="M2867" s="101"/>
      <c r="N2867" s="79"/>
      <c r="O2867" s="59"/>
    </row>
    <row r="2868" spans="1:15" ht="15" customHeight="1">
      <c r="A2868" s="58"/>
      <c r="B2868" s="59"/>
      <c r="C2868" s="70"/>
      <c r="D2868" s="58"/>
      <c r="E2868" s="80" t="e">
        <f>+VLOOKUP(D2868,POA!$A$3:$AU$103,7,FALSE)</f>
        <v>#N/A</v>
      </c>
      <c r="F2868" s="80" t="e">
        <f>+VLOOKUP(D2868,POA!$A$3:$AU$103,9,FALSE)</f>
        <v>#N/A</v>
      </c>
      <c r="G2868" s="97" t="e">
        <f>+VLOOKUP(D2868,POA!$A$3:$AU$103,3,FALSE)</f>
        <v>#N/A</v>
      </c>
      <c r="H2868" s="81" t="e">
        <f>+VLOOKUP(D2868,POA!$A$3:$AU$103,12,FALSE)</f>
        <v>#N/A</v>
      </c>
      <c r="I2868" s="82" t="e">
        <f>+VLOOKUP(D2868,POA!$A$3:$AU$103,15,FALSE)</f>
        <v>#N/A</v>
      </c>
      <c r="J2868" s="81" t="e">
        <f>+VLOOKUP(D2868,POA!$A$3:$AU$103,14,FALSE)</f>
        <v>#N/A</v>
      </c>
      <c r="K2868" s="60"/>
      <c r="L2868" s="100"/>
      <c r="M2868" s="101"/>
      <c r="N2868" s="79"/>
      <c r="O2868" s="59"/>
    </row>
    <row r="2869" spans="1:15" ht="15" customHeight="1">
      <c r="A2869" s="58"/>
      <c r="B2869" s="59"/>
      <c r="C2869" s="70"/>
      <c r="D2869" s="58"/>
      <c r="E2869" s="80" t="e">
        <f>+VLOOKUP(D2869,POA!$A$3:$AU$103,7,FALSE)</f>
        <v>#N/A</v>
      </c>
      <c r="F2869" s="80" t="e">
        <f>+VLOOKUP(D2869,POA!$A$3:$AU$103,9,FALSE)</f>
        <v>#N/A</v>
      </c>
      <c r="G2869" s="97" t="e">
        <f>+VLOOKUP(D2869,POA!$A$3:$AU$103,3,FALSE)</f>
        <v>#N/A</v>
      </c>
      <c r="H2869" s="81" t="e">
        <f>+VLOOKUP(D2869,POA!$A$3:$AU$103,12,FALSE)</f>
        <v>#N/A</v>
      </c>
      <c r="I2869" s="82" t="e">
        <f>+VLOOKUP(D2869,POA!$A$3:$AU$103,15,FALSE)</f>
        <v>#N/A</v>
      </c>
      <c r="J2869" s="81" t="e">
        <f>+VLOOKUP(D2869,POA!$A$3:$AU$103,14,FALSE)</f>
        <v>#N/A</v>
      </c>
      <c r="K2869" s="60"/>
      <c r="L2869" s="100"/>
      <c r="M2869" s="101"/>
      <c r="N2869" s="79"/>
      <c r="O2869" s="59"/>
    </row>
    <row r="2870" spans="1:15" ht="15" customHeight="1">
      <c r="A2870" s="58"/>
      <c r="B2870" s="59"/>
      <c r="C2870" s="70"/>
      <c r="D2870" s="58"/>
      <c r="E2870" s="80" t="e">
        <f>+VLOOKUP(D2870,POA!$A$3:$AU$103,7,FALSE)</f>
        <v>#N/A</v>
      </c>
      <c r="F2870" s="80" t="e">
        <f>+VLOOKUP(D2870,POA!$A$3:$AU$103,9,FALSE)</f>
        <v>#N/A</v>
      </c>
      <c r="G2870" s="97" t="e">
        <f>+VLOOKUP(D2870,POA!$A$3:$AU$103,3,FALSE)</f>
        <v>#N/A</v>
      </c>
      <c r="H2870" s="81" t="e">
        <f>+VLOOKUP(D2870,POA!$A$3:$AU$103,12,FALSE)</f>
        <v>#N/A</v>
      </c>
      <c r="I2870" s="82" t="e">
        <f>+VLOOKUP(D2870,POA!$A$3:$AU$103,15,FALSE)</f>
        <v>#N/A</v>
      </c>
      <c r="J2870" s="81" t="e">
        <f>+VLOOKUP(D2870,POA!$A$3:$AU$103,14,FALSE)</f>
        <v>#N/A</v>
      </c>
      <c r="K2870" s="60"/>
      <c r="L2870" s="100"/>
      <c r="M2870" s="101"/>
      <c r="N2870" s="79"/>
      <c r="O2870" s="59"/>
    </row>
    <row r="2871" spans="1:15" ht="15" customHeight="1">
      <c r="A2871" s="58"/>
      <c r="B2871" s="59"/>
      <c r="C2871" s="70"/>
      <c r="D2871" s="58"/>
      <c r="E2871" s="80" t="e">
        <f>+VLOOKUP(D2871,POA!$A$3:$AU$103,7,FALSE)</f>
        <v>#N/A</v>
      </c>
      <c r="F2871" s="80" t="e">
        <f>+VLOOKUP(D2871,POA!$A$3:$AU$103,9,FALSE)</f>
        <v>#N/A</v>
      </c>
      <c r="G2871" s="97" t="e">
        <f>+VLOOKUP(D2871,POA!$A$3:$AU$103,3,FALSE)</f>
        <v>#N/A</v>
      </c>
      <c r="H2871" s="81" t="e">
        <f>+VLOOKUP(D2871,POA!$A$3:$AU$103,12,FALSE)</f>
        <v>#N/A</v>
      </c>
      <c r="I2871" s="82" t="e">
        <f>+VLOOKUP(D2871,POA!$A$3:$AU$103,15,FALSE)</f>
        <v>#N/A</v>
      </c>
      <c r="J2871" s="81" t="e">
        <f>+VLOOKUP(D2871,POA!$A$3:$AU$103,14,FALSE)</f>
        <v>#N/A</v>
      </c>
      <c r="K2871" s="60"/>
      <c r="L2871" s="100"/>
      <c r="M2871" s="101"/>
      <c r="N2871" s="79"/>
      <c r="O2871" s="59"/>
    </row>
    <row r="2872" spans="1:15" ht="15" customHeight="1">
      <c r="A2872" s="58"/>
      <c r="B2872" s="59"/>
      <c r="C2872" s="70"/>
      <c r="D2872" s="58"/>
      <c r="E2872" s="80" t="e">
        <f>+VLOOKUP(D2872,POA!$A$3:$AU$103,7,FALSE)</f>
        <v>#N/A</v>
      </c>
      <c r="F2872" s="80" t="e">
        <f>+VLOOKUP(D2872,POA!$A$3:$AU$103,9,FALSE)</f>
        <v>#N/A</v>
      </c>
      <c r="G2872" s="97" t="e">
        <f>+VLOOKUP(D2872,POA!$A$3:$AU$103,3,FALSE)</f>
        <v>#N/A</v>
      </c>
      <c r="H2872" s="81" t="e">
        <f>+VLOOKUP(D2872,POA!$A$3:$AU$103,12,FALSE)</f>
        <v>#N/A</v>
      </c>
      <c r="I2872" s="82" t="e">
        <f>+VLOOKUP(D2872,POA!$A$3:$AU$103,15,FALSE)</f>
        <v>#N/A</v>
      </c>
      <c r="J2872" s="81" t="e">
        <f>+VLOOKUP(D2872,POA!$A$3:$AU$103,14,FALSE)</f>
        <v>#N/A</v>
      </c>
      <c r="K2872" s="60"/>
      <c r="L2872" s="100"/>
      <c r="M2872" s="101"/>
      <c r="N2872" s="79"/>
      <c r="O2872" s="59"/>
    </row>
    <row r="2873" spans="1:15" ht="15" customHeight="1">
      <c r="A2873" s="58"/>
      <c r="B2873" s="59"/>
      <c r="C2873" s="70"/>
      <c r="D2873" s="58"/>
      <c r="E2873" s="80" t="e">
        <f>+VLOOKUP(D2873,POA!$A$3:$AU$103,7,FALSE)</f>
        <v>#N/A</v>
      </c>
      <c r="F2873" s="80" t="e">
        <f>+VLOOKUP(D2873,POA!$A$3:$AU$103,9,FALSE)</f>
        <v>#N/A</v>
      </c>
      <c r="G2873" s="97" t="e">
        <f>+VLOOKUP(D2873,POA!$A$3:$AU$103,3,FALSE)</f>
        <v>#N/A</v>
      </c>
      <c r="H2873" s="81" t="e">
        <f>+VLOOKUP(D2873,POA!$A$3:$AU$103,12,FALSE)</f>
        <v>#N/A</v>
      </c>
      <c r="I2873" s="82" t="e">
        <f>+VLOOKUP(D2873,POA!$A$3:$AU$103,15,FALSE)</f>
        <v>#N/A</v>
      </c>
      <c r="J2873" s="81" t="e">
        <f>+VLOOKUP(D2873,POA!$A$3:$AU$103,14,FALSE)</f>
        <v>#N/A</v>
      </c>
      <c r="K2873" s="60"/>
      <c r="L2873" s="100"/>
      <c r="M2873" s="101"/>
      <c r="N2873" s="79"/>
      <c r="O2873" s="59"/>
    </row>
    <row r="2874" spans="1:15" ht="15" customHeight="1">
      <c r="A2874" s="58"/>
      <c r="B2874" s="59"/>
      <c r="C2874" s="70"/>
      <c r="D2874" s="58"/>
      <c r="E2874" s="80" t="e">
        <f>+VLOOKUP(D2874,POA!$A$3:$AU$103,7,FALSE)</f>
        <v>#N/A</v>
      </c>
      <c r="F2874" s="80" t="e">
        <f>+VLOOKUP(D2874,POA!$A$3:$AU$103,9,FALSE)</f>
        <v>#N/A</v>
      </c>
      <c r="G2874" s="97" t="e">
        <f>+VLOOKUP(D2874,POA!$A$3:$AU$103,3,FALSE)</f>
        <v>#N/A</v>
      </c>
      <c r="H2874" s="81" t="e">
        <f>+VLOOKUP(D2874,POA!$A$3:$AU$103,12,FALSE)</f>
        <v>#N/A</v>
      </c>
      <c r="I2874" s="82" t="e">
        <f>+VLOOKUP(D2874,POA!$A$3:$AU$103,15,FALSE)</f>
        <v>#N/A</v>
      </c>
      <c r="J2874" s="81" t="e">
        <f>+VLOOKUP(D2874,POA!$A$3:$AU$103,14,FALSE)</f>
        <v>#N/A</v>
      </c>
      <c r="K2874" s="60"/>
      <c r="L2874" s="100"/>
      <c r="M2874" s="101"/>
      <c r="N2874" s="79"/>
      <c r="O2874" s="59"/>
    </row>
    <row r="2875" spans="1:15" ht="15" customHeight="1">
      <c r="A2875" s="58"/>
      <c r="B2875" s="59"/>
      <c r="C2875" s="70"/>
      <c r="D2875" s="58"/>
      <c r="E2875" s="80" t="e">
        <f>+VLOOKUP(D2875,POA!$A$3:$AU$103,7,FALSE)</f>
        <v>#N/A</v>
      </c>
      <c r="F2875" s="80" t="e">
        <f>+VLOOKUP(D2875,POA!$A$3:$AU$103,9,FALSE)</f>
        <v>#N/A</v>
      </c>
      <c r="G2875" s="97" t="e">
        <f>+VLOOKUP(D2875,POA!$A$3:$AU$103,3,FALSE)</f>
        <v>#N/A</v>
      </c>
      <c r="H2875" s="81" t="e">
        <f>+VLOOKUP(D2875,POA!$A$3:$AU$103,12,FALSE)</f>
        <v>#N/A</v>
      </c>
      <c r="I2875" s="82" t="e">
        <f>+VLOOKUP(D2875,POA!$A$3:$AU$103,15,FALSE)</f>
        <v>#N/A</v>
      </c>
      <c r="J2875" s="81" t="e">
        <f>+VLOOKUP(D2875,POA!$A$3:$AU$103,14,FALSE)</f>
        <v>#N/A</v>
      </c>
      <c r="K2875" s="60"/>
      <c r="L2875" s="100"/>
      <c r="M2875" s="101"/>
      <c r="N2875" s="79"/>
      <c r="O2875" s="59"/>
    </row>
    <row r="2876" spans="1:15" ht="15" customHeight="1">
      <c r="A2876" s="58"/>
      <c r="B2876" s="59"/>
      <c r="C2876" s="70"/>
      <c r="D2876" s="58"/>
      <c r="E2876" s="80" t="e">
        <f>+VLOOKUP(D2876,POA!$A$3:$AU$103,7,FALSE)</f>
        <v>#N/A</v>
      </c>
      <c r="F2876" s="80" t="e">
        <f>+VLOOKUP(D2876,POA!$A$3:$AU$103,9,FALSE)</f>
        <v>#N/A</v>
      </c>
      <c r="G2876" s="97" t="e">
        <f>+VLOOKUP(D2876,POA!$A$3:$AU$103,3,FALSE)</f>
        <v>#N/A</v>
      </c>
      <c r="H2876" s="81" t="e">
        <f>+VLOOKUP(D2876,POA!$A$3:$AU$103,12,FALSE)</f>
        <v>#N/A</v>
      </c>
      <c r="I2876" s="82" t="e">
        <f>+VLOOKUP(D2876,POA!$A$3:$AU$103,15,FALSE)</f>
        <v>#N/A</v>
      </c>
      <c r="J2876" s="81" t="e">
        <f>+VLOOKUP(D2876,POA!$A$3:$AU$103,14,FALSE)</f>
        <v>#N/A</v>
      </c>
      <c r="K2876" s="60"/>
      <c r="L2876" s="100"/>
      <c r="M2876" s="101"/>
      <c r="N2876" s="79"/>
      <c r="O2876" s="59"/>
    </row>
    <row r="2877" spans="1:15" ht="15" customHeight="1">
      <c r="A2877" s="58"/>
      <c r="B2877" s="59"/>
      <c r="C2877" s="70"/>
      <c r="D2877" s="58"/>
      <c r="E2877" s="80" t="e">
        <f>+VLOOKUP(D2877,POA!$A$3:$AU$103,7,FALSE)</f>
        <v>#N/A</v>
      </c>
      <c r="F2877" s="80" t="e">
        <f>+VLOOKUP(D2877,POA!$A$3:$AU$103,9,FALSE)</f>
        <v>#N/A</v>
      </c>
      <c r="G2877" s="97" t="e">
        <f>+VLOOKUP(D2877,POA!$A$3:$AU$103,3,FALSE)</f>
        <v>#N/A</v>
      </c>
      <c r="H2877" s="81" t="e">
        <f>+VLOOKUP(D2877,POA!$A$3:$AU$103,12,FALSE)</f>
        <v>#N/A</v>
      </c>
      <c r="I2877" s="82" t="e">
        <f>+VLOOKUP(D2877,POA!$A$3:$AU$103,15,FALSE)</f>
        <v>#N/A</v>
      </c>
      <c r="J2877" s="81" t="e">
        <f>+VLOOKUP(D2877,POA!$A$3:$AU$103,14,FALSE)</f>
        <v>#N/A</v>
      </c>
      <c r="K2877" s="60"/>
      <c r="L2877" s="100"/>
      <c r="M2877" s="101"/>
      <c r="N2877" s="79"/>
      <c r="O2877" s="59"/>
    </row>
    <row r="2878" spans="1:15" ht="15" customHeight="1">
      <c r="A2878" s="58"/>
      <c r="B2878" s="59"/>
      <c r="C2878" s="70"/>
      <c r="D2878" s="58"/>
      <c r="E2878" s="80" t="e">
        <f>+VLOOKUP(D2878,POA!$A$3:$AU$103,7,FALSE)</f>
        <v>#N/A</v>
      </c>
      <c r="F2878" s="80" t="e">
        <f>+VLOOKUP(D2878,POA!$A$3:$AU$103,9,FALSE)</f>
        <v>#N/A</v>
      </c>
      <c r="G2878" s="97" t="e">
        <f>+VLOOKUP(D2878,POA!$A$3:$AU$103,3,FALSE)</f>
        <v>#N/A</v>
      </c>
      <c r="H2878" s="81" t="e">
        <f>+VLOOKUP(D2878,POA!$A$3:$AU$103,12,FALSE)</f>
        <v>#N/A</v>
      </c>
      <c r="I2878" s="82" t="e">
        <f>+VLOOKUP(D2878,POA!$A$3:$AU$103,15,FALSE)</f>
        <v>#N/A</v>
      </c>
      <c r="J2878" s="81" t="e">
        <f>+VLOOKUP(D2878,POA!$A$3:$AU$103,14,FALSE)</f>
        <v>#N/A</v>
      </c>
      <c r="K2878" s="60"/>
      <c r="L2878" s="100"/>
      <c r="M2878" s="101"/>
      <c r="N2878" s="79"/>
      <c r="O2878" s="59"/>
    </row>
    <row r="2879" spans="1:15" ht="15" customHeight="1">
      <c r="A2879" s="58"/>
      <c r="B2879" s="59"/>
      <c r="C2879" s="70"/>
      <c r="D2879" s="58"/>
      <c r="E2879" s="80" t="e">
        <f>+VLOOKUP(D2879,POA!$A$3:$AU$103,7,FALSE)</f>
        <v>#N/A</v>
      </c>
      <c r="F2879" s="80" t="e">
        <f>+VLOOKUP(D2879,POA!$A$3:$AU$103,9,FALSE)</f>
        <v>#N/A</v>
      </c>
      <c r="G2879" s="97" t="e">
        <f>+VLOOKUP(D2879,POA!$A$3:$AU$103,3,FALSE)</f>
        <v>#N/A</v>
      </c>
      <c r="H2879" s="81" t="e">
        <f>+VLOOKUP(D2879,POA!$A$3:$AU$103,12,FALSE)</f>
        <v>#N/A</v>
      </c>
      <c r="I2879" s="82" t="e">
        <f>+VLOOKUP(D2879,POA!$A$3:$AU$103,15,FALSE)</f>
        <v>#N/A</v>
      </c>
      <c r="J2879" s="81" t="e">
        <f>+VLOOKUP(D2879,POA!$A$3:$AU$103,14,FALSE)</f>
        <v>#N/A</v>
      </c>
      <c r="K2879" s="60"/>
      <c r="L2879" s="100"/>
      <c r="M2879" s="101"/>
      <c r="N2879" s="79"/>
      <c r="O2879" s="59"/>
    </row>
    <row r="2880" spans="1:15" ht="15" customHeight="1">
      <c r="A2880" s="58"/>
      <c r="B2880" s="59"/>
      <c r="C2880" s="70"/>
      <c r="D2880" s="58"/>
      <c r="E2880" s="80" t="e">
        <f>+VLOOKUP(D2880,POA!$A$3:$AU$103,7,FALSE)</f>
        <v>#N/A</v>
      </c>
      <c r="F2880" s="80" t="e">
        <f>+VLOOKUP(D2880,POA!$A$3:$AU$103,9,FALSE)</f>
        <v>#N/A</v>
      </c>
      <c r="G2880" s="97" t="e">
        <f>+VLOOKUP(D2880,POA!$A$3:$AU$103,3,FALSE)</f>
        <v>#N/A</v>
      </c>
      <c r="H2880" s="81" t="e">
        <f>+VLOOKUP(D2880,POA!$A$3:$AU$103,12,FALSE)</f>
        <v>#N/A</v>
      </c>
      <c r="I2880" s="82" t="e">
        <f>+VLOOKUP(D2880,POA!$A$3:$AU$103,15,FALSE)</f>
        <v>#N/A</v>
      </c>
      <c r="J2880" s="81" t="e">
        <f>+VLOOKUP(D2880,POA!$A$3:$AU$103,14,FALSE)</f>
        <v>#N/A</v>
      </c>
      <c r="K2880" s="60"/>
      <c r="L2880" s="100"/>
      <c r="M2880" s="101"/>
      <c r="N2880" s="79"/>
      <c r="O2880" s="59"/>
    </row>
    <row r="2881" spans="1:15" ht="15" customHeight="1">
      <c r="A2881" s="58"/>
      <c r="B2881" s="59"/>
      <c r="C2881" s="70"/>
      <c r="D2881" s="58"/>
      <c r="E2881" s="80" t="e">
        <f>+VLOOKUP(D2881,POA!$A$3:$AU$103,7,FALSE)</f>
        <v>#N/A</v>
      </c>
      <c r="F2881" s="80" t="e">
        <f>+VLOOKUP(D2881,POA!$A$3:$AU$103,9,FALSE)</f>
        <v>#N/A</v>
      </c>
      <c r="G2881" s="97" t="e">
        <f>+VLOOKUP(D2881,POA!$A$3:$AU$103,3,FALSE)</f>
        <v>#N/A</v>
      </c>
      <c r="H2881" s="81" t="e">
        <f>+VLOOKUP(D2881,POA!$A$3:$AU$103,12,FALSE)</f>
        <v>#N/A</v>
      </c>
      <c r="I2881" s="82" t="e">
        <f>+VLOOKUP(D2881,POA!$A$3:$AU$103,15,FALSE)</f>
        <v>#N/A</v>
      </c>
      <c r="J2881" s="81" t="e">
        <f>+VLOOKUP(D2881,POA!$A$3:$AU$103,14,FALSE)</f>
        <v>#N/A</v>
      </c>
      <c r="K2881" s="60"/>
      <c r="L2881" s="100"/>
      <c r="M2881" s="101"/>
      <c r="N2881" s="79"/>
      <c r="O2881" s="59"/>
    </row>
    <row r="2882" spans="1:15" ht="15" customHeight="1">
      <c r="A2882" s="58"/>
      <c r="B2882" s="59"/>
      <c r="C2882" s="70"/>
      <c r="D2882" s="58"/>
      <c r="E2882" s="80" t="e">
        <f>+VLOOKUP(D2882,POA!$A$3:$AU$103,7,FALSE)</f>
        <v>#N/A</v>
      </c>
      <c r="F2882" s="80" t="e">
        <f>+VLOOKUP(D2882,POA!$A$3:$AU$103,9,FALSE)</f>
        <v>#N/A</v>
      </c>
      <c r="G2882" s="97" t="e">
        <f>+VLOOKUP(D2882,POA!$A$3:$AU$103,3,FALSE)</f>
        <v>#N/A</v>
      </c>
      <c r="H2882" s="81" t="e">
        <f>+VLOOKUP(D2882,POA!$A$3:$AU$103,12,FALSE)</f>
        <v>#N/A</v>
      </c>
      <c r="I2882" s="82" t="e">
        <f>+VLOOKUP(D2882,POA!$A$3:$AU$103,15,FALSE)</f>
        <v>#N/A</v>
      </c>
      <c r="J2882" s="81" t="e">
        <f>+VLOOKUP(D2882,POA!$A$3:$AU$103,14,FALSE)</f>
        <v>#N/A</v>
      </c>
      <c r="K2882" s="60"/>
      <c r="L2882" s="100"/>
      <c r="M2882" s="101"/>
      <c r="N2882" s="79"/>
      <c r="O2882" s="59"/>
    </row>
    <row r="2883" spans="1:15" ht="15" customHeight="1">
      <c r="A2883" s="58"/>
      <c r="B2883" s="59"/>
      <c r="C2883" s="70"/>
      <c r="D2883" s="58"/>
      <c r="E2883" s="80" t="e">
        <f>+VLOOKUP(D2883,POA!$A$3:$AU$103,7,FALSE)</f>
        <v>#N/A</v>
      </c>
      <c r="F2883" s="80" t="e">
        <f>+VLOOKUP(D2883,POA!$A$3:$AU$103,9,FALSE)</f>
        <v>#N/A</v>
      </c>
      <c r="G2883" s="97" t="e">
        <f>+VLOOKUP(D2883,POA!$A$3:$AU$103,3,FALSE)</f>
        <v>#N/A</v>
      </c>
      <c r="H2883" s="81" t="e">
        <f>+VLOOKUP(D2883,POA!$A$3:$AU$103,12,FALSE)</f>
        <v>#N/A</v>
      </c>
      <c r="I2883" s="82" t="e">
        <f>+VLOOKUP(D2883,POA!$A$3:$AU$103,15,FALSE)</f>
        <v>#N/A</v>
      </c>
      <c r="J2883" s="81" t="e">
        <f>+VLOOKUP(D2883,POA!$A$3:$AU$103,14,FALSE)</f>
        <v>#N/A</v>
      </c>
      <c r="K2883" s="60"/>
      <c r="L2883" s="100"/>
      <c r="M2883" s="101"/>
      <c r="N2883" s="79"/>
      <c r="O2883" s="59"/>
    </row>
    <row r="2884" spans="1:15" ht="15" customHeight="1">
      <c r="A2884" s="58"/>
      <c r="B2884" s="59"/>
      <c r="C2884" s="70"/>
      <c r="D2884" s="58"/>
      <c r="E2884" s="80" t="e">
        <f>+VLOOKUP(D2884,POA!$A$3:$AU$103,7,FALSE)</f>
        <v>#N/A</v>
      </c>
      <c r="F2884" s="80" t="e">
        <f>+VLOOKUP(D2884,POA!$A$3:$AU$103,9,FALSE)</f>
        <v>#N/A</v>
      </c>
      <c r="G2884" s="97" t="e">
        <f>+VLOOKUP(D2884,POA!$A$3:$AU$103,3,FALSE)</f>
        <v>#N/A</v>
      </c>
      <c r="H2884" s="81" t="e">
        <f>+VLOOKUP(D2884,POA!$A$3:$AU$103,12,FALSE)</f>
        <v>#N/A</v>
      </c>
      <c r="I2884" s="82" t="e">
        <f>+VLOOKUP(D2884,POA!$A$3:$AU$103,15,FALSE)</f>
        <v>#N/A</v>
      </c>
      <c r="J2884" s="81" t="e">
        <f>+VLOOKUP(D2884,POA!$A$3:$AU$103,14,FALSE)</f>
        <v>#N/A</v>
      </c>
      <c r="K2884" s="60"/>
      <c r="L2884" s="100"/>
      <c r="M2884" s="101"/>
      <c r="N2884" s="79"/>
      <c r="O2884" s="59"/>
    </row>
    <row r="2885" spans="1:15" ht="15" customHeight="1">
      <c r="A2885" s="58"/>
      <c r="B2885" s="59"/>
      <c r="C2885" s="70"/>
      <c r="D2885" s="58"/>
      <c r="E2885" s="80" t="e">
        <f>+VLOOKUP(D2885,POA!$A$3:$AU$103,7,FALSE)</f>
        <v>#N/A</v>
      </c>
      <c r="F2885" s="80" t="e">
        <f>+VLOOKUP(D2885,POA!$A$3:$AU$103,9,FALSE)</f>
        <v>#N/A</v>
      </c>
      <c r="G2885" s="97" t="e">
        <f>+VLOOKUP(D2885,POA!$A$3:$AU$103,3,FALSE)</f>
        <v>#N/A</v>
      </c>
      <c r="H2885" s="81" t="e">
        <f>+VLOOKUP(D2885,POA!$A$3:$AU$103,12,FALSE)</f>
        <v>#N/A</v>
      </c>
      <c r="I2885" s="82" t="e">
        <f>+VLOOKUP(D2885,POA!$A$3:$AU$103,15,FALSE)</f>
        <v>#N/A</v>
      </c>
      <c r="J2885" s="81" t="e">
        <f>+VLOOKUP(D2885,POA!$A$3:$AU$103,14,FALSE)</f>
        <v>#N/A</v>
      </c>
      <c r="K2885" s="60"/>
      <c r="L2885" s="100"/>
      <c r="M2885" s="101"/>
      <c r="N2885" s="79"/>
      <c r="O2885" s="59"/>
    </row>
    <row r="2886" spans="1:15" ht="15" customHeight="1">
      <c r="A2886" s="58"/>
      <c r="B2886" s="59"/>
      <c r="C2886" s="70"/>
      <c r="D2886" s="58"/>
      <c r="E2886" s="80" t="e">
        <f>+VLOOKUP(D2886,POA!$A$3:$AU$103,7,FALSE)</f>
        <v>#N/A</v>
      </c>
      <c r="F2886" s="80" t="e">
        <f>+VLOOKUP(D2886,POA!$A$3:$AU$103,9,FALSE)</f>
        <v>#N/A</v>
      </c>
      <c r="G2886" s="97" t="e">
        <f>+VLOOKUP(D2886,POA!$A$3:$AU$103,3,FALSE)</f>
        <v>#N/A</v>
      </c>
      <c r="H2886" s="81" t="e">
        <f>+VLOOKUP(D2886,POA!$A$3:$AU$103,12,FALSE)</f>
        <v>#N/A</v>
      </c>
      <c r="I2886" s="82" t="e">
        <f>+VLOOKUP(D2886,POA!$A$3:$AU$103,15,FALSE)</f>
        <v>#N/A</v>
      </c>
      <c r="J2886" s="81" t="e">
        <f>+VLOOKUP(D2886,POA!$A$3:$AU$103,14,FALSE)</f>
        <v>#N/A</v>
      </c>
      <c r="K2886" s="60"/>
      <c r="L2886" s="100"/>
      <c r="M2886" s="101"/>
      <c r="N2886" s="79"/>
      <c r="O2886" s="59"/>
    </row>
    <row r="2887" spans="1:15" ht="15" customHeight="1">
      <c r="A2887" s="58"/>
      <c r="B2887" s="59"/>
      <c r="C2887" s="70"/>
      <c r="D2887" s="58"/>
      <c r="E2887" s="80" t="e">
        <f>+VLOOKUP(D2887,POA!$A$3:$AU$103,7,FALSE)</f>
        <v>#N/A</v>
      </c>
      <c r="F2887" s="80" t="e">
        <f>+VLOOKUP(D2887,POA!$A$3:$AU$103,9,FALSE)</f>
        <v>#N/A</v>
      </c>
      <c r="G2887" s="97" t="e">
        <f>+VLOOKUP(D2887,POA!$A$3:$AU$103,3,FALSE)</f>
        <v>#N/A</v>
      </c>
      <c r="H2887" s="81" t="e">
        <f>+VLOOKUP(D2887,POA!$A$3:$AU$103,12,FALSE)</f>
        <v>#N/A</v>
      </c>
      <c r="I2887" s="82" t="e">
        <f>+VLOOKUP(D2887,POA!$A$3:$AU$103,15,FALSE)</f>
        <v>#N/A</v>
      </c>
      <c r="J2887" s="81" t="e">
        <f>+VLOOKUP(D2887,POA!$A$3:$AU$103,14,FALSE)</f>
        <v>#N/A</v>
      </c>
      <c r="K2887" s="60"/>
      <c r="L2887" s="100"/>
      <c r="M2887" s="101"/>
      <c r="N2887" s="79"/>
      <c r="O2887" s="59"/>
    </row>
    <row r="2888" spans="1:15" ht="15" customHeight="1">
      <c r="A2888" s="58"/>
      <c r="B2888" s="59"/>
      <c r="C2888" s="70"/>
      <c r="D2888" s="58"/>
      <c r="E2888" s="80" t="e">
        <f>+VLOOKUP(D2888,POA!$A$3:$AU$103,7,FALSE)</f>
        <v>#N/A</v>
      </c>
      <c r="F2888" s="80" t="e">
        <f>+VLOOKUP(D2888,POA!$A$3:$AU$103,9,FALSE)</f>
        <v>#N/A</v>
      </c>
      <c r="G2888" s="97" t="e">
        <f>+VLOOKUP(D2888,POA!$A$3:$AU$103,3,FALSE)</f>
        <v>#N/A</v>
      </c>
      <c r="H2888" s="81" t="e">
        <f>+VLOOKUP(D2888,POA!$A$3:$AU$103,12,FALSE)</f>
        <v>#N/A</v>
      </c>
      <c r="I2888" s="82" t="e">
        <f>+VLOOKUP(D2888,POA!$A$3:$AU$103,15,FALSE)</f>
        <v>#N/A</v>
      </c>
      <c r="J2888" s="81" t="e">
        <f>+VLOOKUP(D2888,POA!$A$3:$AU$103,14,FALSE)</f>
        <v>#N/A</v>
      </c>
      <c r="K2888" s="60"/>
      <c r="L2888" s="100"/>
      <c r="M2888" s="101"/>
      <c r="N2888" s="79"/>
      <c r="O2888" s="59"/>
    </row>
    <row r="2889" spans="1:15" ht="15" customHeight="1">
      <c r="A2889" s="58"/>
      <c r="B2889" s="59"/>
      <c r="C2889" s="70"/>
      <c r="D2889" s="58"/>
      <c r="E2889" s="80" t="e">
        <f>+VLOOKUP(D2889,POA!$A$3:$AU$103,7,FALSE)</f>
        <v>#N/A</v>
      </c>
      <c r="F2889" s="80" t="e">
        <f>+VLOOKUP(D2889,POA!$A$3:$AU$103,9,FALSE)</f>
        <v>#N/A</v>
      </c>
      <c r="G2889" s="97" t="e">
        <f>+VLOOKUP(D2889,POA!$A$3:$AU$103,3,FALSE)</f>
        <v>#N/A</v>
      </c>
      <c r="H2889" s="81" t="e">
        <f>+VLOOKUP(D2889,POA!$A$3:$AU$103,12,FALSE)</f>
        <v>#N/A</v>
      </c>
      <c r="I2889" s="82" t="e">
        <f>+VLOOKUP(D2889,POA!$A$3:$AU$103,15,FALSE)</f>
        <v>#N/A</v>
      </c>
      <c r="J2889" s="81" t="e">
        <f>+VLOOKUP(D2889,POA!$A$3:$AU$103,14,FALSE)</f>
        <v>#N/A</v>
      </c>
      <c r="K2889" s="60"/>
      <c r="L2889" s="100"/>
      <c r="M2889" s="101"/>
      <c r="N2889" s="79"/>
      <c r="O2889" s="59"/>
    </row>
    <row r="2890" spans="1:15" ht="15" customHeight="1">
      <c r="A2890" s="58"/>
      <c r="B2890" s="59"/>
      <c r="C2890" s="70"/>
      <c r="D2890" s="76"/>
      <c r="E2890" s="80" t="e">
        <f>+VLOOKUP(D2890,POA!$A$3:$AU$103,7,FALSE)</f>
        <v>#N/A</v>
      </c>
      <c r="F2890" s="80" t="e">
        <f>+VLOOKUP(D2890,POA!$A$3:$AU$103,9,FALSE)</f>
        <v>#N/A</v>
      </c>
      <c r="G2890" s="97" t="e">
        <f>+VLOOKUP(D2890,POA!$A$3:$AU$103,3,FALSE)</f>
        <v>#N/A</v>
      </c>
      <c r="H2890" s="81" t="e">
        <f>+VLOOKUP(D2890,POA!$A$3:$AU$103,12,FALSE)</f>
        <v>#N/A</v>
      </c>
      <c r="I2890" s="82" t="e">
        <f>+VLOOKUP(D2890,POA!$A$3:$AU$103,15,FALSE)</f>
        <v>#N/A</v>
      </c>
      <c r="J2890" s="81" t="e">
        <f>+VLOOKUP(D2890,POA!$A$3:$AU$103,14,FALSE)</f>
        <v>#N/A</v>
      </c>
      <c r="K2890" s="60"/>
      <c r="L2890" s="100"/>
      <c r="M2890" s="101"/>
      <c r="N2890" s="79"/>
      <c r="O2890" s="59"/>
    </row>
    <row r="2891" spans="1:15" ht="15" customHeight="1">
      <c r="A2891" s="58"/>
      <c r="B2891" s="59"/>
      <c r="C2891" s="70"/>
      <c r="D2891" s="76"/>
      <c r="E2891" s="80" t="e">
        <f>+VLOOKUP(D2891,POA!$A$3:$AU$103,7,FALSE)</f>
        <v>#N/A</v>
      </c>
      <c r="F2891" s="80" t="e">
        <f>+VLOOKUP(D2891,POA!$A$3:$AU$103,9,FALSE)</f>
        <v>#N/A</v>
      </c>
      <c r="G2891" s="97" t="e">
        <f>+VLOOKUP(D2891,POA!$A$3:$AU$103,3,FALSE)</f>
        <v>#N/A</v>
      </c>
      <c r="H2891" s="81" t="e">
        <f>+VLOOKUP(D2891,POA!$A$3:$AU$103,12,FALSE)</f>
        <v>#N/A</v>
      </c>
      <c r="I2891" s="82" t="e">
        <f>+VLOOKUP(D2891,POA!$A$3:$AU$103,15,FALSE)</f>
        <v>#N/A</v>
      </c>
      <c r="J2891" s="81" t="e">
        <f>+VLOOKUP(D2891,POA!$A$3:$AU$103,14,FALSE)</f>
        <v>#N/A</v>
      </c>
      <c r="K2891" s="60"/>
      <c r="L2891" s="100"/>
      <c r="M2891" s="101"/>
      <c r="N2891" s="79"/>
      <c r="O2891" s="59"/>
    </row>
    <row r="2892" spans="1:15" ht="15" customHeight="1">
      <c r="A2892" s="58"/>
      <c r="B2892" s="59"/>
      <c r="C2892" s="70"/>
      <c r="D2892" s="76"/>
      <c r="E2892" s="80" t="e">
        <f>+VLOOKUP(D2892,POA!$A$3:$AU$103,7,FALSE)</f>
        <v>#N/A</v>
      </c>
      <c r="F2892" s="80" t="e">
        <f>+VLOOKUP(D2892,POA!$A$3:$AU$103,9,FALSE)</f>
        <v>#N/A</v>
      </c>
      <c r="G2892" s="97" t="e">
        <f>+VLOOKUP(D2892,POA!$A$3:$AU$103,3,FALSE)</f>
        <v>#N/A</v>
      </c>
      <c r="H2892" s="81" t="e">
        <f>+VLOOKUP(D2892,POA!$A$3:$AU$103,12,FALSE)</f>
        <v>#N/A</v>
      </c>
      <c r="I2892" s="82" t="e">
        <f>+VLOOKUP(D2892,POA!$A$3:$AU$103,15,FALSE)</f>
        <v>#N/A</v>
      </c>
      <c r="J2892" s="81" t="e">
        <f>+VLOOKUP(D2892,POA!$A$3:$AU$103,14,FALSE)</f>
        <v>#N/A</v>
      </c>
      <c r="K2892" s="60"/>
      <c r="L2892" s="100"/>
      <c r="M2892" s="101"/>
      <c r="N2892" s="79"/>
      <c r="O2892" s="59"/>
    </row>
    <row r="2893" spans="1:15" ht="15" customHeight="1">
      <c r="A2893" s="58"/>
      <c r="B2893" s="59"/>
      <c r="C2893" s="70"/>
      <c r="D2893" s="58"/>
      <c r="E2893" s="80" t="e">
        <f>+VLOOKUP(D2893,POA!$A$3:$AU$103,7,FALSE)</f>
        <v>#N/A</v>
      </c>
      <c r="F2893" s="80" t="e">
        <f>+VLOOKUP(D2893,POA!$A$3:$AU$103,9,FALSE)</f>
        <v>#N/A</v>
      </c>
      <c r="G2893" s="97" t="e">
        <f>+VLOOKUP(D2893,POA!$A$3:$AU$103,3,FALSE)</f>
        <v>#N/A</v>
      </c>
      <c r="H2893" s="81" t="e">
        <f>+VLOOKUP(D2893,POA!$A$3:$AU$103,12,FALSE)</f>
        <v>#N/A</v>
      </c>
      <c r="I2893" s="82" t="e">
        <f>+VLOOKUP(D2893,POA!$A$3:$AU$103,15,FALSE)</f>
        <v>#N/A</v>
      </c>
      <c r="J2893" s="81" t="e">
        <f>+VLOOKUP(D2893,POA!$A$3:$AU$103,14,FALSE)</f>
        <v>#N/A</v>
      </c>
      <c r="K2893" s="60"/>
      <c r="L2893" s="100"/>
      <c r="M2893" s="101"/>
      <c r="N2893" s="79"/>
      <c r="O2893" s="59"/>
    </row>
    <row r="2894" spans="1:15" s="66" customFormat="1" ht="15" customHeight="1">
      <c r="A2894" s="63"/>
      <c r="B2894" s="64"/>
      <c r="C2894" s="71"/>
      <c r="D2894" s="63"/>
      <c r="E2894" s="123" t="e">
        <f>+VLOOKUP(D2894,POA!$A$3:$AU$103,7,FALSE)</f>
        <v>#N/A</v>
      </c>
      <c r="F2894" s="123" t="e">
        <f>+VLOOKUP(D2894,POA!$A$3:$AU$103,9,FALSE)</f>
        <v>#N/A</v>
      </c>
      <c r="G2894" s="97" t="e">
        <f>+VLOOKUP(D2894,POA!$A$3:$AU$103,3,FALSE)</f>
        <v>#N/A</v>
      </c>
      <c r="H2894" s="124" t="e">
        <f>+VLOOKUP(D2894,POA!$A$3:$AU$103,12,FALSE)</f>
        <v>#N/A</v>
      </c>
      <c r="I2894" s="125" t="e">
        <f>+VLOOKUP(D2894,POA!$A$3:$AU$103,15,FALSE)</f>
        <v>#N/A</v>
      </c>
      <c r="J2894" s="124" t="e">
        <f>+VLOOKUP(D2894,POA!$A$3:$AU$103,14,FALSE)</f>
        <v>#N/A</v>
      </c>
      <c r="K2894" s="65"/>
      <c r="L2894" s="100"/>
      <c r="M2894" s="101"/>
      <c r="N2894" s="79"/>
      <c r="O2894" s="64"/>
    </row>
    <row r="2895" spans="1:15" s="66" customFormat="1" ht="15" customHeight="1">
      <c r="A2895" s="63"/>
      <c r="B2895" s="64"/>
      <c r="C2895" s="71"/>
      <c r="D2895" s="63"/>
      <c r="E2895" s="123" t="e">
        <f>+VLOOKUP(D2895,POA!$A$3:$AU$103,7,FALSE)</f>
        <v>#N/A</v>
      </c>
      <c r="F2895" s="123" t="e">
        <f>+VLOOKUP(D2895,POA!$A$3:$AU$103,9,FALSE)</f>
        <v>#N/A</v>
      </c>
      <c r="G2895" s="97" t="e">
        <f>+VLOOKUP(D2895,POA!$A$3:$AU$103,3,FALSE)</f>
        <v>#N/A</v>
      </c>
      <c r="H2895" s="124" t="e">
        <f>+VLOOKUP(D2895,POA!$A$3:$AU$103,12,FALSE)</f>
        <v>#N/A</v>
      </c>
      <c r="I2895" s="125" t="e">
        <f>+VLOOKUP(D2895,POA!$A$3:$AU$103,15,FALSE)</f>
        <v>#N/A</v>
      </c>
      <c r="J2895" s="124" t="e">
        <f>+VLOOKUP(D2895,POA!$A$3:$AU$103,14,FALSE)</f>
        <v>#N/A</v>
      </c>
      <c r="K2895" s="77"/>
      <c r="L2895" s="100"/>
      <c r="M2895" s="101"/>
      <c r="N2895" s="79"/>
      <c r="O2895" s="64"/>
    </row>
    <row r="2896" spans="1:15" s="66" customFormat="1" ht="15" customHeight="1">
      <c r="A2896" s="63"/>
      <c r="B2896" s="64"/>
      <c r="C2896" s="71"/>
      <c r="D2896" s="63"/>
      <c r="E2896" s="123" t="e">
        <f>+VLOOKUP(D2896,POA!$A$3:$AU$103,7,FALSE)</f>
        <v>#N/A</v>
      </c>
      <c r="F2896" s="123" t="e">
        <f>+VLOOKUP(D2896,POA!$A$3:$AU$103,9,FALSE)</f>
        <v>#N/A</v>
      </c>
      <c r="G2896" s="97" t="e">
        <f>+VLOOKUP(D2896,POA!$A$3:$AU$103,3,FALSE)</f>
        <v>#N/A</v>
      </c>
      <c r="H2896" s="124" t="e">
        <f>+VLOOKUP(D2896,POA!$A$3:$AU$103,12,FALSE)</f>
        <v>#N/A</v>
      </c>
      <c r="I2896" s="125" t="e">
        <f>+VLOOKUP(D2896,POA!$A$3:$AU$103,15,FALSE)</f>
        <v>#N/A</v>
      </c>
      <c r="J2896" s="124" t="e">
        <f>+VLOOKUP(D2896,POA!$A$3:$AU$103,14,FALSE)</f>
        <v>#N/A</v>
      </c>
      <c r="K2896" s="77"/>
      <c r="L2896" s="100"/>
      <c r="M2896" s="101"/>
      <c r="N2896" s="79"/>
      <c r="O2896" s="64"/>
    </row>
    <row r="2897" spans="1:15" s="66" customFormat="1" ht="15" customHeight="1">
      <c r="A2897" s="63"/>
      <c r="B2897" s="64"/>
      <c r="C2897" s="71"/>
      <c r="D2897" s="63"/>
      <c r="E2897" s="123" t="e">
        <f>+VLOOKUP(D2897,POA!$A$3:$AU$103,7,FALSE)</f>
        <v>#N/A</v>
      </c>
      <c r="F2897" s="123" t="e">
        <f>+VLOOKUP(D2897,POA!$A$3:$AU$103,9,FALSE)</f>
        <v>#N/A</v>
      </c>
      <c r="G2897" s="97" t="e">
        <f>+VLOOKUP(D2897,POA!$A$3:$AU$103,3,FALSE)</f>
        <v>#N/A</v>
      </c>
      <c r="H2897" s="124" t="e">
        <f>+VLOOKUP(D2897,POA!$A$3:$AU$103,12,FALSE)</f>
        <v>#N/A</v>
      </c>
      <c r="I2897" s="125" t="e">
        <f>+VLOOKUP(D2897,POA!$A$3:$AU$103,15,FALSE)</f>
        <v>#N/A</v>
      </c>
      <c r="J2897" s="124" t="e">
        <f>+VLOOKUP(D2897,POA!$A$3:$AU$103,14,FALSE)</f>
        <v>#N/A</v>
      </c>
      <c r="K2897" s="65"/>
      <c r="L2897" s="100"/>
      <c r="M2897" s="101"/>
      <c r="N2897" s="79"/>
      <c r="O2897" s="64"/>
    </row>
    <row r="2898" spans="1:15" s="66" customFormat="1" ht="15" customHeight="1">
      <c r="A2898" s="63"/>
      <c r="B2898" s="64"/>
      <c r="C2898" s="71"/>
      <c r="D2898" s="63"/>
      <c r="E2898" s="123" t="e">
        <f>+VLOOKUP(D2898,POA!$A$3:$AU$103,7,FALSE)</f>
        <v>#N/A</v>
      </c>
      <c r="F2898" s="123" t="e">
        <f>+VLOOKUP(D2898,POA!$A$3:$AU$103,9,FALSE)</f>
        <v>#N/A</v>
      </c>
      <c r="G2898" s="97" t="e">
        <f>+VLOOKUP(D2898,POA!$A$3:$AU$103,3,FALSE)</f>
        <v>#N/A</v>
      </c>
      <c r="H2898" s="124" t="e">
        <f>+VLOOKUP(D2898,POA!$A$3:$AU$103,12,FALSE)</f>
        <v>#N/A</v>
      </c>
      <c r="I2898" s="125" t="e">
        <f>+VLOOKUP(D2898,POA!$A$3:$AU$103,15,FALSE)</f>
        <v>#N/A</v>
      </c>
      <c r="J2898" s="124" t="e">
        <f>+VLOOKUP(D2898,POA!$A$3:$AU$103,14,FALSE)</f>
        <v>#N/A</v>
      </c>
      <c r="K2898" s="65"/>
      <c r="L2898" s="100"/>
      <c r="M2898" s="101"/>
      <c r="N2898" s="79"/>
      <c r="O2898" s="64"/>
    </row>
    <row r="2899" spans="1:15" ht="15" customHeight="1">
      <c r="A2899" s="63"/>
      <c r="B2899" s="64"/>
      <c r="C2899" s="71"/>
      <c r="D2899" s="63"/>
      <c r="E2899" s="80" t="e">
        <f>+VLOOKUP(D2899,POA!$A$3:$AU$103,7,FALSE)</f>
        <v>#N/A</v>
      </c>
      <c r="F2899" s="80" t="e">
        <f>+VLOOKUP(D2899,POA!$A$3:$AU$103,9,FALSE)</f>
        <v>#N/A</v>
      </c>
      <c r="G2899" s="97" t="e">
        <f>+VLOOKUP(D2899,POA!$A$3:$AU$103,3,FALSE)</f>
        <v>#N/A</v>
      </c>
      <c r="H2899" s="81" t="e">
        <f>+VLOOKUP(D2899,POA!$A$3:$AU$103,12,FALSE)</f>
        <v>#N/A</v>
      </c>
      <c r="I2899" s="82" t="e">
        <f>+VLOOKUP(D2899,POA!$A$3:$AU$103,15,FALSE)</f>
        <v>#N/A</v>
      </c>
      <c r="J2899" s="81" t="e">
        <f>+VLOOKUP(D2899,POA!$A$3:$AU$103,14,FALSE)</f>
        <v>#N/A</v>
      </c>
      <c r="K2899" s="60"/>
      <c r="L2899" s="100"/>
      <c r="M2899" s="101"/>
      <c r="N2899" s="79"/>
      <c r="O2899" s="59"/>
    </row>
    <row r="2900" spans="1:15" ht="15" customHeight="1">
      <c r="A2900" s="63"/>
      <c r="B2900" s="64"/>
      <c r="C2900" s="71"/>
      <c r="D2900" s="63"/>
      <c r="E2900" s="80" t="e">
        <f>+VLOOKUP(D2900,POA!$A$3:$AU$103,7,FALSE)</f>
        <v>#N/A</v>
      </c>
      <c r="F2900" s="80" t="e">
        <f>+VLOOKUP(D2900,POA!$A$3:$AU$103,9,FALSE)</f>
        <v>#N/A</v>
      </c>
      <c r="G2900" s="97" t="e">
        <f>+VLOOKUP(D2900,POA!$A$3:$AU$103,3,FALSE)</f>
        <v>#N/A</v>
      </c>
      <c r="H2900" s="81" t="e">
        <f>+VLOOKUP(D2900,POA!$A$3:$AU$103,12,FALSE)</f>
        <v>#N/A</v>
      </c>
      <c r="I2900" s="82" t="e">
        <f>+VLOOKUP(D2900,POA!$A$3:$AU$103,15,FALSE)</f>
        <v>#N/A</v>
      </c>
      <c r="J2900" s="81" t="e">
        <f>+VLOOKUP(D2900,POA!$A$3:$AU$103,14,FALSE)</f>
        <v>#N/A</v>
      </c>
      <c r="K2900" s="60"/>
      <c r="L2900" s="100"/>
      <c r="M2900" s="101"/>
      <c r="N2900" s="79"/>
      <c r="O2900" s="59"/>
    </row>
    <row r="2901" spans="1:15" ht="15" customHeight="1">
      <c r="A2901" s="63"/>
      <c r="B2901" s="64"/>
      <c r="C2901" s="71"/>
      <c r="D2901" s="58"/>
      <c r="E2901" s="80" t="e">
        <f>+VLOOKUP(D2901,POA!$A$3:$AU$103,7,FALSE)</f>
        <v>#N/A</v>
      </c>
      <c r="F2901" s="80" t="e">
        <f>+VLOOKUP(D2901,POA!$A$3:$AU$103,9,FALSE)</f>
        <v>#N/A</v>
      </c>
      <c r="G2901" s="97" t="e">
        <f>+VLOOKUP(D2901,POA!$A$3:$AU$103,3,FALSE)</f>
        <v>#N/A</v>
      </c>
      <c r="H2901" s="81" t="e">
        <f>+VLOOKUP(D2901,POA!$A$3:$AU$103,12,FALSE)</f>
        <v>#N/A</v>
      </c>
      <c r="I2901" s="82" t="e">
        <f>+VLOOKUP(D2901,POA!$A$3:$AU$103,15,FALSE)</f>
        <v>#N/A</v>
      </c>
      <c r="J2901" s="81" t="e">
        <f>+VLOOKUP(D2901,POA!$A$3:$AU$103,14,FALSE)</f>
        <v>#N/A</v>
      </c>
      <c r="K2901" s="60"/>
      <c r="L2901" s="100"/>
      <c r="M2901" s="101"/>
      <c r="N2901" s="79"/>
      <c r="O2901" s="59"/>
    </row>
    <row r="2902" spans="1:15" ht="15" customHeight="1">
      <c r="A2902" s="63"/>
      <c r="B2902" s="59"/>
      <c r="C2902" s="71"/>
      <c r="D2902" s="58"/>
      <c r="E2902" s="80" t="e">
        <f>+VLOOKUP(D2902,POA!$A$3:$AU$103,7,FALSE)</f>
        <v>#N/A</v>
      </c>
      <c r="F2902" s="80" t="e">
        <f>+VLOOKUP(D2902,POA!$A$3:$AU$103,9,FALSE)</f>
        <v>#N/A</v>
      </c>
      <c r="G2902" s="97" t="e">
        <f>+VLOOKUP(D2902,POA!$A$3:$AU$103,3,FALSE)</f>
        <v>#N/A</v>
      </c>
      <c r="H2902" s="81" t="e">
        <f>+VLOOKUP(D2902,POA!$A$3:$AU$103,12,FALSE)</f>
        <v>#N/A</v>
      </c>
      <c r="I2902" s="82" t="e">
        <f>+VLOOKUP(D2902,POA!$A$3:$AU$103,15,FALSE)</f>
        <v>#N/A</v>
      </c>
      <c r="J2902" s="81" t="e">
        <f>+VLOOKUP(D2902,POA!$A$3:$AU$103,14,FALSE)</f>
        <v>#N/A</v>
      </c>
      <c r="K2902" s="60"/>
      <c r="L2902" s="100"/>
      <c r="M2902" s="101"/>
      <c r="N2902" s="79"/>
      <c r="O2902" s="59"/>
    </row>
    <row r="2903" spans="1:15" ht="15" customHeight="1">
      <c r="A2903" s="63"/>
      <c r="B2903" s="59"/>
      <c r="C2903" s="71"/>
      <c r="D2903" s="58"/>
      <c r="E2903" s="80" t="e">
        <f>+VLOOKUP(D2903,POA!$A$3:$AU$103,7,FALSE)</f>
        <v>#N/A</v>
      </c>
      <c r="F2903" s="80" t="e">
        <f>+VLOOKUP(D2903,POA!$A$3:$AU$103,9,FALSE)</f>
        <v>#N/A</v>
      </c>
      <c r="G2903" s="97" t="e">
        <f>+VLOOKUP(D2903,POA!$A$3:$AU$103,3,FALSE)</f>
        <v>#N/A</v>
      </c>
      <c r="H2903" s="81" t="e">
        <f>+VLOOKUP(D2903,POA!$A$3:$AU$103,12,FALSE)</f>
        <v>#N/A</v>
      </c>
      <c r="I2903" s="82" t="e">
        <f>+VLOOKUP(D2903,POA!$A$3:$AU$103,15,FALSE)</f>
        <v>#N/A</v>
      </c>
      <c r="J2903" s="81" t="e">
        <f>+VLOOKUP(D2903,POA!$A$3:$AU$103,14,FALSE)</f>
        <v>#N/A</v>
      </c>
      <c r="K2903" s="60"/>
      <c r="L2903" s="100"/>
      <c r="M2903" s="101"/>
      <c r="N2903" s="79"/>
      <c r="O2903" s="59"/>
    </row>
    <row r="2904" spans="1:15" ht="15" customHeight="1">
      <c r="A2904" s="63"/>
      <c r="B2904" s="59"/>
      <c r="C2904" s="71"/>
      <c r="D2904" s="58"/>
      <c r="E2904" s="80" t="e">
        <f>+VLOOKUP(D2904,POA!$A$3:$AU$103,7,FALSE)</f>
        <v>#N/A</v>
      </c>
      <c r="F2904" s="80" t="e">
        <f>+VLOOKUP(D2904,POA!$A$3:$AU$103,9,FALSE)</f>
        <v>#N/A</v>
      </c>
      <c r="G2904" s="97" t="e">
        <f>+VLOOKUP(D2904,POA!$A$3:$AU$103,3,FALSE)</f>
        <v>#N/A</v>
      </c>
      <c r="H2904" s="81" t="e">
        <f>+VLOOKUP(D2904,POA!$A$3:$AU$103,12,FALSE)</f>
        <v>#N/A</v>
      </c>
      <c r="I2904" s="82" t="e">
        <f>+VLOOKUP(D2904,POA!$A$3:$AU$103,15,FALSE)</f>
        <v>#N/A</v>
      </c>
      <c r="J2904" s="81" t="e">
        <f>+VLOOKUP(D2904,POA!$A$3:$AU$103,14,FALSE)</f>
        <v>#N/A</v>
      </c>
      <c r="K2904" s="60"/>
      <c r="L2904" s="100"/>
      <c r="M2904" s="101"/>
      <c r="N2904" s="79"/>
      <c r="O2904" s="59"/>
    </row>
    <row r="2905" spans="1:15" ht="15" customHeight="1">
      <c r="A2905" s="63"/>
      <c r="B2905" s="59"/>
      <c r="C2905" s="71"/>
      <c r="D2905" s="58"/>
      <c r="E2905" s="80" t="e">
        <f>+VLOOKUP(D2905,POA!$A$3:$AU$103,7,FALSE)</f>
        <v>#N/A</v>
      </c>
      <c r="F2905" s="80" t="e">
        <f>+VLOOKUP(D2905,POA!$A$3:$AU$103,9,FALSE)</f>
        <v>#N/A</v>
      </c>
      <c r="G2905" s="97" t="e">
        <f>+VLOOKUP(D2905,POA!$A$3:$AU$103,3,FALSE)</f>
        <v>#N/A</v>
      </c>
      <c r="H2905" s="81" t="e">
        <f>+VLOOKUP(D2905,POA!$A$3:$AU$103,12,FALSE)</f>
        <v>#N/A</v>
      </c>
      <c r="I2905" s="82" t="e">
        <f>+VLOOKUP(D2905,POA!$A$3:$AU$103,15,FALSE)</f>
        <v>#N/A</v>
      </c>
      <c r="J2905" s="81" t="e">
        <f>+VLOOKUP(D2905,POA!$A$3:$AU$103,14,FALSE)</f>
        <v>#N/A</v>
      </c>
      <c r="K2905" s="60"/>
      <c r="L2905" s="100"/>
      <c r="M2905" s="101"/>
      <c r="N2905" s="79"/>
      <c r="O2905" s="59"/>
    </row>
    <row r="2906" spans="1:15" ht="15" customHeight="1">
      <c r="A2906" s="58"/>
      <c r="B2906" s="59"/>
      <c r="C2906" s="70"/>
      <c r="D2906" s="63"/>
      <c r="E2906" s="80" t="e">
        <f>+VLOOKUP(D2906,POA!$A$3:$AU$103,7,FALSE)</f>
        <v>#N/A</v>
      </c>
      <c r="F2906" s="80" t="e">
        <f>+VLOOKUP(D2906,POA!$A$3:$AU$103,9,FALSE)</f>
        <v>#N/A</v>
      </c>
      <c r="G2906" s="97" t="e">
        <f>+VLOOKUP(D2906,POA!$A$3:$AU$103,3,FALSE)</f>
        <v>#N/A</v>
      </c>
      <c r="H2906" s="81" t="e">
        <f>+VLOOKUP(D2906,POA!$A$3:$AU$103,12,FALSE)</f>
        <v>#N/A</v>
      </c>
      <c r="I2906" s="82" t="e">
        <f>+VLOOKUP(D2906,POA!$A$3:$AU$103,15,FALSE)</f>
        <v>#N/A</v>
      </c>
      <c r="J2906" s="81" t="e">
        <f>+VLOOKUP(D2906,POA!$A$3:$AU$103,14,FALSE)</f>
        <v>#N/A</v>
      </c>
      <c r="K2906" s="60"/>
      <c r="L2906" s="100"/>
      <c r="M2906" s="101"/>
      <c r="N2906" s="79"/>
      <c r="O2906" s="59"/>
    </row>
    <row r="2907" spans="1:15" ht="15" customHeight="1">
      <c r="A2907" s="58"/>
      <c r="B2907" s="59"/>
      <c r="C2907" s="70"/>
      <c r="D2907" s="63"/>
      <c r="E2907" s="80" t="e">
        <f>+VLOOKUP(D2907,POA!$A$3:$AU$103,7,FALSE)</f>
        <v>#N/A</v>
      </c>
      <c r="F2907" s="80" t="e">
        <f>+VLOOKUP(D2907,POA!$A$3:$AU$103,9,FALSE)</f>
        <v>#N/A</v>
      </c>
      <c r="G2907" s="97" t="e">
        <f>+VLOOKUP(D2907,POA!$A$3:$AU$103,3,FALSE)</f>
        <v>#N/A</v>
      </c>
      <c r="H2907" s="81" t="e">
        <f>+VLOOKUP(D2907,POA!$A$3:$AU$103,12,FALSE)</f>
        <v>#N/A</v>
      </c>
      <c r="I2907" s="82" t="e">
        <f>+VLOOKUP(D2907,POA!$A$3:$AU$103,15,FALSE)</f>
        <v>#N/A</v>
      </c>
      <c r="J2907" s="81" t="e">
        <f>+VLOOKUP(D2907,POA!$A$3:$AU$103,14,FALSE)</f>
        <v>#N/A</v>
      </c>
      <c r="K2907" s="60"/>
      <c r="L2907" s="100"/>
      <c r="M2907" s="101"/>
      <c r="N2907" s="79"/>
      <c r="O2907" s="59"/>
    </row>
    <row r="2908" spans="1:15" ht="15" customHeight="1">
      <c r="A2908" s="58"/>
      <c r="B2908" s="59"/>
      <c r="C2908" s="70"/>
      <c r="D2908" s="63"/>
      <c r="E2908" s="80" t="e">
        <f>+VLOOKUP(D2908,POA!$A$3:$AU$103,7,FALSE)</f>
        <v>#N/A</v>
      </c>
      <c r="F2908" s="80" t="e">
        <f>+VLOOKUP(D2908,POA!$A$3:$AU$103,9,FALSE)</f>
        <v>#N/A</v>
      </c>
      <c r="G2908" s="97" t="e">
        <f>+VLOOKUP(D2908,POA!$A$3:$AU$103,3,FALSE)</f>
        <v>#N/A</v>
      </c>
      <c r="H2908" s="81" t="e">
        <f>+VLOOKUP(D2908,POA!$A$3:$AU$103,12,FALSE)</f>
        <v>#N/A</v>
      </c>
      <c r="I2908" s="82" t="e">
        <f>+VLOOKUP(D2908,POA!$A$3:$AU$103,15,FALSE)</f>
        <v>#N/A</v>
      </c>
      <c r="J2908" s="81" t="e">
        <f>+VLOOKUP(D2908,POA!$A$3:$AU$103,14,FALSE)</f>
        <v>#N/A</v>
      </c>
      <c r="K2908" s="60"/>
      <c r="L2908" s="100"/>
      <c r="M2908" s="101"/>
      <c r="N2908" s="79"/>
      <c r="O2908" s="59"/>
    </row>
    <row r="2909" spans="1:15" ht="15" customHeight="1">
      <c r="A2909" s="58"/>
      <c r="B2909" s="59"/>
      <c r="C2909" s="70"/>
      <c r="D2909" s="63"/>
      <c r="E2909" s="80" t="e">
        <f>+VLOOKUP(D2909,POA!$A$3:$AU$103,7,FALSE)</f>
        <v>#N/A</v>
      </c>
      <c r="F2909" s="80" t="e">
        <f>+VLOOKUP(D2909,POA!$A$3:$AU$103,9,FALSE)</f>
        <v>#N/A</v>
      </c>
      <c r="G2909" s="97" t="e">
        <f>+VLOOKUP(D2909,POA!$A$3:$AU$103,3,FALSE)</f>
        <v>#N/A</v>
      </c>
      <c r="H2909" s="81" t="e">
        <f>+VLOOKUP(D2909,POA!$A$3:$AU$103,12,FALSE)</f>
        <v>#N/A</v>
      </c>
      <c r="I2909" s="82" t="e">
        <f>+VLOOKUP(D2909,POA!$A$3:$AU$103,15,FALSE)</f>
        <v>#N/A</v>
      </c>
      <c r="J2909" s="81" t="e">
        <f>+VLOOKUP(D2909,POA!$A$3:$AU$103,14,FALSE)</f>
        <v>#N/A</v>
      </c>
      <c r="K2909" s="60"/>
      <c r="L2909" s="100"/>
      <c r="M2909" s="101"/>
      <c r="N2909" s="79"/>
      <c r="O2909" s="59"/>
    </row>
    <row r="2910" spans="1:15" ht="15" customHeight="1">
      <c r="A2910" s="58"/>
      <c r="B2910" s="59"/>
      <c r="C2910" s="70"/>
      <c r="D2910" s="63"/>
      <c r="E2910" s="80" t="e">
        <f>+VLOOKUP(D2910,POA!$A$3:$AU$103,7,FALSE)</f>
        <v>#N/A</v>
      </c>
      <c r="F2910" s="80" t="e">
        <f>+VLOOKUP(D2910,POA!$A$3:$AU$103,9,FALSE)</f>
        <v>#N/A</v>
      </c>
      <c r="G2910" s="97" t="e">
        <f>+VLOOKUP(D2910,POA!$A$3:$AU$103,3,FALSE)</f>
        <v>#N/A</v>
      </c>
      <c r="H2910" s="81" t="e">
        <f>+VLOOKUP(D2910,POA!$A$3:$AU$103,12,FALSE)</f>
        <v>#N/A</v>
      </c>
      <c r="I2910" s="82" t="e">
        <f>+VLOOKUP(D2910,POA!$A$3:$AU$103,15,FALSE)</f>
        <v>#N/A</v>
      </c>
      <c r="J2910" s="81" t="e">
        <f>+VLOOKUP(D2910,POA!$A$3:$AU$103,14,FALSE)</f>
        <v>#N/A</v>
      </c>
      <c r="K2910" s="60"/>
      <c r="L2910" s="100"/>
      <c r="M2910" s="101"/>
      <c r="N2910" s="79"/>
      <c r="O2910" s="59"/>
    </row>
    <row r="2911" spans="1:15" ht="15" customHeight="1">
      <c r="A2911" s="58"/>
      <c r="B2911" s="59"/>
      <c r="C2911" s="70"/>
      <c r="D2911" s="63"/>
      <c r="E2911" s="80" t="e">
        <f>+VLOOKUP(D2911,POA!$A$3:$AU$103,7,FALSE)</f>
        <v>#N/A</v>
      </c>
      <c r="F2911" s="80" t="e">
        <f>+VLOOKUP(D2911,POA!$A$3:$AU$103,9,FALSE)</f>
        <v>#N/A</v>
      </c>
      <c r="G2911" s="97" t="e">
        <f>+VLOOKUP(D2911,POA!$A$3:$AU$103,3,FALSE)</f>
        <v>#N/A</v>
      </c>
      <c r="H2911" s="81" t="e">
        <f>+VLOOKUP(D2911,POA!$A$3:$AU$103,12,FALSE)</f>
        <v>#N/A</v>
      </c>
      <c r="I2911" s="82" t="e">
        <f>+VLOOKUP(D2911,POA!$A$3:$AU$103,15,FALSE)</f>
        <v>#N/A</v>
      </c>
      <c r="J2911" s="81" t="e">
        <f>+VLOOKUP(D2911,POA!$A$3:$AU$103,14,FALSE)</f>
        <v>#N/A</v>
      </c>
      <c r="K2911" s="60"/>
      <c r="L2911" s="100"/>
      <c r="M2911" s="101"/>
      <c r="N2911" s="79"/>
      <c r="O2911" s="59"/>
    </row>
    <row r="2912" spans="1:15" ht="15" customHeight="1">
      <c r="A2912" s="58"/>
      <c r="B2912" s="59"/>
      <c r="C2912" s="70"/>
      <c r="D2912" s="63"/>
      <c r="E2912" s="80" t="e">
        <f>+VLOOKUP(D2912,POA!$A$3:$AU$103,7,FALSE)</f>
        <v>#N/A</v>
      </c>
      <c r="F2912" s="80" t="e">
        <f>+VLOOKUP(D2912,POA!$A$3:$AU$103,9,FALSE)</f>
        <v>#N/A</v>
      </c>
      <c r="G2912" s="97" t="e">
        <f>+VLOOKUP(D2912,POA!$A$3:$AU$103,3,FALSE)</f>
        <v>#N/A</v>
      </c>
      <c r="H2912" s="81" t="e">
        <f>+VLOOKUP(D2912,POA!$A$3:$AU$103,12,FALSE)</f>
        <v>#N/A</v>
      </c>
      <c r="I2912" s="82" t="e">
        <f>+VLOOKUP(D2912,POA!$A$3:$AU$103,15,FALSE)</f>
        <v>#N/A</v>
      </c>
      <c r="J2912" s="81" t="e">
        <f>+VLOOKUP(D2912,POA!$A$3:$AU$103,14,FALSE)</f>
        <v>#N/A</v>
      </c>
      <c r="K2912" s="60"/>
      <c r="L2912" s="100"/>
      <c r="M2912" s="101"/>
      <c r="N2912" s="79"/>
      <c r="O2912" s="59"/>
    </row>
    <row r="2913" spans="1:15" ht="15" customHeight="1">
      <c r="A2913" s="58"/>
      <c r="B2913" s="59"/>
      <c r="C2913" s="70"/>
      <c r="D2913" s="63"/>
      <c r="E2913" s="80" t="e">
        <f>+VLOOKUP(D2913,POA!$A$3:$AU$103,7,FALSE)</f>
        <v>#N/A</v>
      </c>
      <c r="F2913" s="80" t="e">
        <f>+VLOOKUP(D2913,POA!$A$3:$AU$103,9,FALSE)</f>
        <v>#N/A</v>
      </c>
      <c r="G2913" s="97" t="e">
        <f>+VLOOKUP(D2913,POA!$A$3:$AU$103,3,FALSE)</f>
        <v>#N/A</v>
      </c>
      <c r="H2913" s="81" t="e">
        <f>+VLOOKUP(D2913,POA!$A$3:$AU$103,12,FALSE)</f>
        <v>#N/A</v>
      </c>
      <c r="I2913" s="82" t="e">
        <f>+VLOOKUP(D2913,POA!$A$3:$AU$103,15,FALSE)</f>
        <v>#N/A</v>
      </c>
      <c r="J2913" s="81" t="e">
        <f>+VLOOKUP(D2913,POA!$A$3:$AU$103,14,FALSE)</f>
        <v>#N/A</v>
      </c>
      <c r="K2913" s="60"/>
      <c r="L2913" s="100"/>
      <c r="M2913" s="101"/>
      <c r="N2913" s="79"/>
      <c r="O2913" s="59"/>
    </row>
    <row r="2914" spans="1:15" ht="15" customHeight="1">
      <c r="A2914" s="63"/>
      <c r="B2914" s="59"/>
      <c r="C2914" s="70"/>
      <c r="D2914" s="63"/>
      <c r="E2914" s="80" t="e">
        <f>+VLOOKUP(D2914,POA!$A$3:$AU$103,7,FALSE)</f>
        <v>#N/A</v>
      </c>
      <c r="F2914" s="80" t="e">
        <f>+VLOOKUP(D2914,POA!$A$3:$AU$103,9,FALSE)</f>
        <v>#N/A</v>
      </c>
      <c r="G2914" s="97" t="e">
        <f>+VLOOKUP(D2914,POA!$A$3:$AU$103,3,FALSE)</f>
        <v>#N/A</v>
      </c>
      <c r="H2914" s="81" t="e">
        <f>+VLOOKUP(D2914,POA!$A$3:$AU$103,12,FALSE)</f>
        <v>#N/A</v>
      </c>
      <c r="I2914" s="82" t="e">
        <f>+VLOOKUP(D2914,POA!$A$3:$AU$103,15,FALSE)</f>
        <v>#N/A</v>
      </c>
      <c r="J2914" s="81" t="e">
        <f>+VLOOKUP(D2914,POA!$A$3:$AU$103,14,FALSE)</f>
        <v>#N/A</v>
      </c>
      <c r="K2914" s="60"/>
      <c r="L2914" s="100"/>
      <c r="M2914" s="101"/>
      <c r="N2914" s="79"/>
      <c r="O2914" s="59"/>
    </row>
    <row r="2915" spans="1:15" ht="15" customHeight="1">
      <c r="A2915" s="63"/>
      <c r="B2915" s="59"/>
      <c r="C2915" s="70"/>
      <c r="D2915" s="63"/>
      <c r="E2915" s="80" t="e">
        <f>+VLOOKUP(D2915,POA!$A$3:$AU$103,7,FALSE)</f>
        <v>#N/A</v>
      </c>
      <c r="F2915" s="80" t="e">
        <f>+VLOOKUP(D2915,POA!$A$3:$AU$103,9,FALSE)</f>
        <v>#N/A</v>
      </c>
      <c r="G2915" s="97" t="e">
        <f>+VLOOKUP(D2915,POA!$A$3:$AU$103,3,FALSE)</f>
        <v>#N/A</v>
      </c>
      <c r="H2915" s="81" t="e">
        <f>+VLOOKUP(D2915,POA!$A$3:$AU$103,12,FALSE)</f>
        <v>#N/A</v>
      </c>
      <c r="I2915" s="82" t="e">
        <f>+VLOOKUP(D2915,POA!$A$3:$AU$103,15,FALSE)</f>
        <v>#N/A</v>
      </c>
      <c r="J2915" s="81" t="e">
        <f>+VLOOKUP(D2915,POA!$A$3:$AU$103,14,FALSE)</f>
        <v>#N/A</v>
      </c>
      <c r="K2915" s="60"/>
      <c r="L2915" s="100"/>
      <c r="M2915" s="101"/>
      <c r="N2915" s="79"/>
      <c r="O2915" s="59"/>
    </row>
    <row r="2916" spans="1:15" ht="15" customHeight="1">
      <c r="A2916" s="63"/>
      <c r="B2916" s="59"/>
      <c r="C2916" s="70"/>
      <c r="D2916" s="63"/>
      <c r="E2916" s="80" t="e">
        <f>+VLOOKUP(D2916,POA!$A$3:$AU$103,7,FALSE)</f>
        <v>#N/A</v>
      </c>
      <c r="F2916" s="80" t="e">
        <f>+VLOOKUP(D2916,POA!$A$3:$AU$103,9,FALSE)</f>
        <v>#N/A</v>
      </c>
      <c r="G2916" s="97" t="e">
        <f>+VLOOKUP(D2916,POA!$A$3:$AU$103,3,FALSE)</f>
        <v>#N/A</v>
      </c>
      <c r="H2916" s="81" t="e">
        <f>+VLOOKUP(D2916,POA!$A$3:$AU$103,12,FALSE)</f>
        <v>#N/A</v>
      </c>
      <c r="I2916" s="82" t="e">
        <f>+VLOOKUP(D2916,POA!$A$3:$AU$103,15,FALSE)</f>
        <v>#N/A</v>
      </c>
      <c r="J2916" s="81" t="e">
        <f>+VLOOKUP(D2916,POA!$A$3:$AU$103,14,FALSE)</f>
        <v>#N/A</v>
      </c>
      <c r="K2916" s="60"/>
      <c r="L2916" s="100"/>
      <c r="M2916" s="101"/>
      <c r="N2916" s="79"/>
      <c r="O2916" s="59"/>
    </row>
    <row r="2917" spans="1:15" ht="15" customHeight="1">
      <c r="A2917" s="63"/>
      <c r="B2917" s="59"/>
      <c r="C2917" s="70"/>
      <c r="D2917" s="63"/>
      <c r="E2917" s="80" t="e">
        <f>+VLOOKUP(D2917,POA!$A$3:$AU$103,7,FALSE)</f>
        <v>#N/A</v>
      </c>
      <c r="F2917" s="80" t="e">
        <f>+VLOOKUP(D2917,POA!$A$3:$AU$103,9,FALSE)</f>
        <v>#N/A</v>
      </c>
      <c r="G2917" s="97" t="e">
        <f>+VLOOKUP(D2917,POA!$A$3:$AU$103,3,FALSE)</f>
        <v>#N/A</v>
      </c>
      <c r="H2917" s="81" t="e">
        <f>+VLOOKUP(D2917,POA!$A$3:$AU$103,12,FALSE)</f>
        <v>#N/A</v>
      </c>
      <c r="I2917" s="82" t="e">
        <f>+VLOOKUP(D2917,POA!$A$3:$AU$103,15,FALSE)</f>
        <v>#N/A</v>
      </c>
      <c r="J2917" s="81" t="e">
        <f>+VLOOKUP(D2917,POA!$A$3:$AU$103,14,FALSE)</f>
        <v>#N/A</v>
      </c>
      <c r="K2917" s="60"/>
      <c r="L2917" s="100"/>
      <c r="M2917" s="101"/>
      <c r="N2917" s="79"/>
      <c r="O2917" s="59"/>
    </row>
    <row r="2918" spans="1:15" ht="15" customHeight="1">
      <c r="A2918" s="63"/>
      <c r="B2918" s="59"/>
      <c r="C2918" s="70"/>
      <c r="D2918" s="63"/>
      <c r="E2918" s="80" t="e">
        <f>+VLOOKUP(D2918,POA!$A$3:$AU$103,7,FALSE)</f>
        <v>#N/A</v>
      </c>
      <c r="F2918" s="80" t="e">
        <f>+VLOOKUP(D2918,POA!$A$3:$AU$103,9,FALSE)</f>
        <v>#N/A</v>
      </c>
      <c r="G2918" s="97" t="e">
        <f>+VLOOKUP(D2918,POA!$A$3:$AU$103,3,FALSE)</f>
        <v>#N/A</v>
      </c>
      <c r="H2918" s="81" t="e">
        <f>+VLOOKUP(D2918,POA!$A$3:$AU$103,12,FALSE)</f>
        <v>#N/A</v>
      </c>
      <c r="I2918" s="82" t="e">
        <f>+VLOOKUP(D2918,POA!$A$3:$AU$103,15,FALSE)</f>
        <v>#N/A</v>
      </c>
      <c r="J2918" s="81" t="e">
        <f>+VLOOKUP(D2918,POA!$A$3:$AU$103,14,FALSE)</f>
        <v>#N/A</v>
      </c>
      <c r="K2918" s="60"/>
      <c r="L2918" s="100"/>
      <c r="M2918" s="101"/>
      <c r="N2918" s="79"/>
      <c r="O2918" s="59"/>
    </row>
    <row r="2919" spans="1:15" ht="15" customHeight="1">
      <c r="A2919" s="63"/>
      <c r="B2919" s="59"/>
      <c r="C2919" s="70"/>
      <c r="D2919" s="63"/>
      <c r="E2919" s="80" t="e">
        <f>+VLOOKUP(D2919,POA!$A$3:$AU$103,7,FALSE)</f>
        <v>#N/A</v>
      </c>
      <c r="F2919" s="80" t="e">
        <f>+VLOOKUP(D2919,POA!$A$3:$AU$103,9,FALSE)</f>
        <v>#N/A</v>
      </c>
      <c r="G2919" s="97" t="e">
        <f>+VLOOKUP(D2919,POA!$A$3:$AU$103,3,FALSE)</f>
        <v>#N/A</v>
      </c>
      <c r="H2919" s="81" t="e">
        <f>+VLOOKUP(D2919,POA!$A$3:$AU$103,12,FALSE)</f>
        <v>#N/A</v>
      </c>
      <c r="I2919" s="82" t="e">
        <f>+VLOOKUP(D2919,POA!$A$3:$AU$103,15,FALSE)</f>
        <v>#N/A</v>
      </c>
      <c r="J2919" s="81" t="e">
        <f>+VLOOKUP(D2919,POA!$A$3:$AU$103,14,FALSE)</f>
        <v>#N/A</v>
      </c>
      <c r="K2919" s="60"/>
      <c r="L2919" s="100"/>
      <c r="M2919" s="101"/>
      <c r="N2919" s="79"/>
      <c r="O2919" s="59"/>
    </row>
    <row r="2920" spans="1:15" ht="15" customHeight="1">
      <c r="A2920" s="63"/>
      <c r="B2920" s="59"/>
      <c r="C2920" s="70"/>
      <c r="D2920" s="63"/>
      <c r="E2920" s="80" t="e">
        <f>+VLOOKUP(D2920,POA!$A$3:$AU$103,7,FALSE)</f>
        <v>#N/A</v>
      </c>
      <c r="F2920" s="80" t="e">
        <f>+VLOOKUP(D2920,POA!$A$3:$AU$103,9,FALSE)</f>
        <v>#N/A</v>
      </c>
      <c r="G2920" s="97" t="e">
        <f>+VLOOKUP(D2920,POA!$A$3:$AU$103,3,FALSE)</f>
        <v>#N/A</v>
      </c>
      <c r="H2920" s="81" t="e">
        <f>+VLOOKUP(D2920,POA!$A$3:$AU$103,12,FALSE)</f>
        <v>#N/A</v>
      </c>
      <c r="I2920" s="82" t="e">
        <f>+VLOOKUP(D2920,POA!$A$3:$AU$103,15,FALSE)</f>
        <v>#N/A</v>
      </c>
      <c r="J2920" s="81" t="e">
        <f>+VLOOKUP(D2920,POA!$A$3:$AU$103,14,FALSE)</f>
        <v>#N/A</v>
      </c>
      <c r="K2920" s="60"/>
      <c r="L2920" s="100"/>
      <c r="M2920" s="101"/>
      <c r="N2920" s="79"/>
      <c r="O2920" s="59"/>
    </row>
    <row r="2921" spans="1:15" ht="15" customHeight="1">
      <c r="A2921" s="63"/>
      <c r="B2921" s="59"/>
      <c r="C2921" s="70"/>
      <c r="D2921" s="63"/>
      <c r="E2921" s="80" t="e">
        <f>+VLOOKUP(D2921,POA!$A$3:$AU$103,7,FALSE)</f>
        <v>#N/A</v>
      </c>
      <c r="F2921" s="80" t="e">
        <f>+VLOOKUP(D2921,POA!$A$3:$AU$103,9,FALSE)</f>
        <v>#N/A</v>
      </c>
      <c r="G2921" s="97" t="e">
        <f>+VLOOKUP(D2921,POA!$A$3:$AU$103,3,FALSE)</f>
        <v>#N/A</v>
      </c>
      <c r="H2921" s="81" t="e">
        <f>+VLOOKUP(D2921,POA!$A$3:$AU$103,12,FALSE)</f>
        <v>#N/A</v>
      </c>
      <c r="I2921" s="82" t="e">
        <f>+VLOOKUP(D2921,POA!$A$3:$AU$103,15,FALSE)</f>
        <v>#N/A</v>
      </c>
      <c r="J2921" s="81" t="e">
        <f>+VLOOKUP(D2921,POA!$A$3:$AU$103,14,FALSE)</f>
        <v>#N/A</v>
      </c>
      <c r="K2921" s="60"/>
      <c r="L2921" s="100"/>
      <c r="M2921" s="101"/>
      <c r="N2921" s="79"/>
      <c r="O2921" s="59"/>
    </row>
    <row r="2922" spans="1:15" ht="15" customHeight="1">
      <c r="A2922" s="63"/>
      <c r="B2922" s="59"/>
      <c r="C2922" s="70"/>
      <c r="D2922" s="63"/>
      <c r="E2922" s="80" t="e">
        <f>+VLOOKUP(D2922,POA!$A$3:$AU$103,7,FALSE)</f>
        <v>#N/A</v>
      </c>
      <c r="F2922" s="80" t="e">
        <f>+VLOOKUP(D2922,POA!$A$3:$AU$103,9,FALSE)</f>
        <v>#N/A</v>
      </c>
      <c r="G2922" s="97" t="e">
        <f>+VLOOKUP(D2922,POA!$A$3:$AU$103,3,FALSE)</f>
        <v>#N/A</v>
      </c>
      <c r="H2922" s="81" t="e">
        <f>+VLOOKUP(D2922,POA!$A$3:$AU$103,12,FALSE)</f>
        <v>#N/A</v>
      </c>
      <c r="I2922" s="82" t="e">
        <f>+VLOOKUP(D2922,POA!$A$3:$AU$103,15,FALSE)</f>
        <v>#N/A</v>
      </c>
      <c r="J2922" s="81" t="e">
        <f>+VLOOKUP(D2922,POA!$A$3:$AU$103,14,FALSE)</f>
        <v>#N/A</v>
      </c>
      <c r="K2922" s="60"/>
      <c r="L2922" s="100"/>
      <c r="M2922" s="101"/>
      <c r="N2922" s="79"/>
      <c r="O2922" s="59"/>
    </row>
    <row r="2923" spans="1:15" ht="15" customHeight="1">
      <c r="A2923" s="63"/>
      <c r="B2923" s="59"/>
      <c r="C2923" s="70"/>
      <c r="D2923" s="63"/>
      <c r="E2923" s="80" t="e">
        <f>+VLOOKUP(D2923,POA!$A$3:$AU$103,7,FALSE)</f>
        <v>#N/A</v>
      </c>
      <c r="F2923" s="80" t="e">
        <f>+VLOOKUP(D2923,POA!$A$3:$AU$103,9,FALSE)</f>
        <v>#N/A</v>
      </c>
      <c r="G2923" s="97" t="e">
        <f>+VLOOKUP(D2923,POA!$A$3:$AU$103,3,FALSE)</f>
        <v>#N/A</v>
      </c>
      <c r="H2923" s="81" t="e">
        <f>+VLOOKUP(D2923,POA!$A$3:$AU$103,12,FALSE)</f>
        <v>#N/A</v>
      </c>
      <c r="I2923" s="82" t="e">
        <f>+VLOOKUP(D2923,POA!$A$3:$AU$103,15,FALSE)</f>
        <v>#N/A</v>
      </c>
      <c r="J2923" s="81" t="e">
        <f>+VLOOKUP(D2923,POA!$A$3:$AU$103,14,FALSE)</f>
        <v>#N/A</v>
      </c>
      <c r="K2923" s="60"/>
      <c r="L2923" s="100"/>
      <c r="M2923" s="101"/>
      <c r="N2923" s="79"/>
      <c r="O2923" s="59"/>
    </row>
    <row r="2924" spans="1:15" ht="15" customHeight="1">
      <c r="A2924" s="63"/>
      <c r="B2924" s="59"/>
      <c r="C2924" s="70"/>
      <c r="D2924" s="63"/>
      <c r="E2924" s="80" t="e">
        <f>+VLOOKUP(D2924,POA!$A$3:$AU$103,7,FALSE)</f>
        <v>#N/A</v>
      </c>
      <c r="F2924" s="80" t="e">
        <f>+VLOOKUP(D2924,POA!$A$3:$AU$103,9,FALSE)</f>
        <v>#N/A</v>
      </c>
      <c r="G2924" s="97" t="e">
        <f>+VLOOKUP(D2924,POA!$A$3:$AU$103,3,FALSE)</f>
        <v>#N/A</v>
      </c>
      <c r="H2924" s="81" t="e">
        <f>+VLOOKUP(D2924,POA!$A$3:$AU$103,12,FALSE)</f>
        <v>#N/A</v>
      </c>
      <c r="I2924" s="82" t="e">
        <f>+VLOOKUP(D2924,POA!$A$3:$AU$103,15,FALSE)</f>
        <v>#N/A</v>
      </c>
      <c r="J2924" s="81" t="e">
        <f>+VLOOKUP(D2924,POA!$A$3:$AU$103,14,FALSE)</f>
        <v>#N/A</v>
      </c>
      <c r="K2924" s="60"/>
      <c r="L2924" s="100"/>
      <c r="M2924" s="101"/>
      <c r="N2924" s="79"/>
      <c r="O2924" s="59"/>
    </row>
    <row r="2925" spans="1:15" ht="15" customHeight="1">
      <c r="A2925" s="63"/>
      <c r="B2925" s="59"/>
      <c r="C2925" s="70"/>
      <c r="D2925" s="63"/>
      <c r="E2925" s="80" t="e">
        <f>+VLOOKUP(D2925,POA!$A$3:$AU$103,7,FALSE)</f>
        <v>#N/A</v>
      </c>
      <c r="F2925" s="80" t="e">
        <f>+VLOOKUP(D2925,POA!$A$3:$AU$103,9,FALSE)</f>
        <v>#N/A</v>
      </c>
      <c r="G2925" s="97" t="e">
        <f>+VLOOKUP(D2925,POA!$A$3:$AU$103,3,FALSE)</f>
        <v>#N/A</v>
      </c>
      <c r="H2925" s="81" t="e">
        <f>+VLOOKUP(D2925,POA!$A$3:$AU$103,12,FALSE)</f>
        <v>#N/A</v>
      </c>
      <c r="I2925" s="82" t="e">
        <f>+VLOOKUP(D2925,POA!$A$3:$AU$103,15,FALSE)</f>
        <v>#N/A</v>
      </c>
      <c r="J2925" s="81" t="e">
        <f>+VLOOKUP(D2925,POA!$A$3:$AU$103,14,FALSE)</f>
        <v>#N/A</v>
      </c>
      <c r="K2925" s="60"/>
      <c r="L2925" s="100"/>
      <c r="M2925" s="101"/>
      <c r="N2925" s="79"/>
      <c r="O2925" s="59"/>
    </row>
    <row r="2926" spans="1:15" ht="15" customHeight="1">
      <c r="A2926" s="63"/>
      <c r="B2926" s="59"/>
      <c r="C2926" s="70"/>
      <c r="D2926" s="63"/>
      <c r="E2926" s="80" t="e">
        <f>+VLOOKUP(D2926,POA!$A$3:$AU$103,7,FALSE)</f>
        <v>#N/A</v>
      </c>
      <c r="F2926" s="80" t="e">
        <f>+VLOOKUP(D2926,POA!$A$3:$AU$103,9,FALSE)</f>
        <v>#N/A</v>
      </c>
      <c r="G2926" s="97" t="e">
        <f>+VLOOKUP(D2926,POA!$A$3:$AU$103,3,FALSE)</f>
        <v>#N/A</v>
      </c>
      <c r="H2926" s="81" t="e">
        <f>+VLOOKUP(D2926,POA!$A$3:$AU$103,12,FALSE)</f>
        <v>#N/A</v>
      </c>
      <c r="I2926" s="82" t="e">
        <f>+VLOOKUP(D2926,POA!$A$3:$AU$103,15,FALSE)</f>
        <v>#N/A</v>
      </c>
      <c r="J2926" s="81" t="e">
        <f>+VLOOKUP(D2926,POA!$A$3:$AU$103,14,FALSE)</f>
        <v>#N/A</v>
      </c>
      <c r="K2926" s="60"/>
      <c r="L2926" s="100"/>
      <c r="M2926" s="101"/>
      <c r="N2926" s="79"/>
      <c r="O2926" s="59"/>
    </row>
    <row r="2927" spans="1:15" ht="15" customHeight="1">
      <c r="A2927" s="63"/>
      <c r="B2927" s="59"/>
      <c r="C2927" s="70"/>
      <c r="D2927" s="63"/>
      <c r="E2927" s="80" t="e">
        <f>+VLOOKUP(D2927,POA!$A$3:$AU$103,7,FALSE)</f>
        <v>#N/A</v>
      </c>
      <c r="F2927" s="80" t="e">
        <f>+VLOOKUP(D2927,POA!$A$3:$AU$103,9,FALSE)</f>
        <v>#N/A</v>
      </c>
      <c r="G2927" s="97" t="e">
        <f>+VLOOKUP(D2927,POA!$A$3:$AU$103,3,FALSE)</f>
        <v>#N/A</v>
      </c>
      <c r="H2927" s="81" t="e">
        <f>+VLOOKUP(D2927,POA!$A$3:$AU$103,12,FALSE)</f>
        <v>#N/A</v>
      </c>
      <c r="I2927" s="82" t="e">
        <f>+VLOOKUP(D2927,POA!$A$3:$AU$103,15,FALSE)</f>
        <v>#N/A</v>
      </c>
      <c r="J2927" s="81" t="e">
        <f>+VLOOKUP(D2927,POA!$A$3:$AU$103,14,FALSE)</f>
        <v>#N/A</v>
      </c>
      <c r="K2927" s="60"/>
      <c r="L2927" s="100"/>
      <c r="M2927" s="101"/>
      <c r="N2927" s="79"/>
      <c r="O2927" s="59"/>
    </row>
    <row r="2928" spans="1:15" ht="15" customHeight="1">
      <c r="A2928" s="63"/>
      <c r="B2928" s="59"/>
      <c r="C2928" s="70"/>
      <c r="D2928" s="63"/>
      <c r="E2928" s="80" t="e">
        <f>+VLOOKUP(D2928,POA!$A$3:$AU$103,7,FALSE)</f>
        <v>#N/A</v>
      </c>
      <c r="F2928" s="80" t="e">
        <f>+VLOOKUP(D2928,POA!$A$3:$AU$103,9,FALSE)</f>
        <v>#N/A</v>
      </c>
      <c r="G2928" s="97" t="e">
        <f>+VLOOKUP(D2928,POA!$A$3:$AU$103,3,FALSE)</f>
        <v>#N/A</v>
      </c>
      <c r="H2928" s="81" t="e">
        <f>+VLOOKUP(D2928,POA!$A$3:$AU$103,12,FALSE)</f>
        <v>#N/A</v>
      </c>
      <c r="I2928" s="82" t="e">
        <f>+VLOOKUP(D2928,POA!$A$3:$AU$103,15,FALSE)</f>
        <v>#N/A</v>
      </c>
      <c r="J2928" s="81" t="e">
        <f>+VLOOKUP(D2928,POA!$A$3:$AU$103,14,FALSE)</f>
        <v>#N/A</v>
      </c>
      <c r="K2928" s="60"/>
      <c r="L2928" s="100"/>
      <c r="M2928" s="101"/>
      <c r="N2928" s="79"/>
      <c r="O2928" s="59"/>
    </row>
    <row r="2929" spans="1:15" ht="15" customHeight="1">
      <c r="A2929" s="63"/>
      <c r="B2929" s="59"/>
      <c r="C2929" s="70"/>
      <c r="D2929" s="63"/>
      <c r="E2929" s="80" t="e">
        <f>+VLOOKUP(D2929,POA!$A$3:$AU$103,7,FALSE)</f>
        <v>#N/A</v>
      </c>
      <c r="F2929" s="80" t="e">
        <f>+VLOOKUP(D2929,POA!$A$3:$AU$103,9,FALSE)</f>
        <v>#N/A</v>
      </c>
      <c r="G2929" s="97" t="e">
        <f>+VLOOKUP(D2929,POA!$A$3:$AU$103,3,FALSE)</f>
        <v>#N/A</v>
      </c>
      <c r="H2929" s="81" t="e">
        <f>+VLOOKUP(D2929,POA!$A$3:$AU$103,12,FALSE)</f>
        <v>#N/A</v>
      </c>
      <c r="I2929" s="82" t="e">
        <f>+VLOOKUP(D2929,POA!$A$3:$AU$103,15,FALSE)</f>
        <v>#N/A</v>
      </c>
      <c r="J2929" s="81" t="e">
        <f>+VLOOKUP(D2929,POA!$A$3:$AU$103,14,FALSE)</f>
        <v>#N/A</v>
      </c>
      <c r="K2929" s="60"/>
      <c r="L2929" s="100"/>
      <c r="M2929" s="101"/>
      <c r="N2929" s="79"/>
      <c r="O2929" s="59"/>
    </row>
    <row r="2930" spans="1:15" ht="15" customHeight="1">
      <c r="A2930" s="63"/>
      <c r="B2930" s="59"/>
      <c r="C2930" s="70"/>
      <c r="D2930" s="63"/>
      <c r="E2930" s="80" t="e">
        <f>+VLOOKUP(D2930,POA!$A$3:$AU$103,7,FALSE)</f>
        <v>#N/A</v>
      </c>
      <c r="F2930" s="80" t="e">
        <f>+VLOOKUP(D2930,POA!$A$3:$AU$103,9,FALSE)</f>
        <v>#N/A</v>
      </c>
      <c r="G2930" s="97" t="e">
        <f>+VLOOKUP(D2930,POA!$A$3:$AU$103,3,FALSE)</f>
        <v>#N/A</v>
      </c>
      <c r="H2930" s="81" t="e">
        <f>+VLOOKUP(D2930,POA!$A$3:$AU$103,12,FALSE)</f>
        <v>#N/A</v>
      </c>
      <c r="I2930" s="82" t="e">
        <f>+VLOOKUP(D2930,POA!$A$3:$AU$103,15,FALSE)</f>
        <v>#N/A</v>
      </c>
      <c r="J2930" s="81" t="e">
        <f>+VLOOKUP(D2930,POA!$A$3:$AU$103,14,FALSE)</f>
        <v>#N/A</v>
      </c>
      <c r="K2930" s="60"/>
      <c r="L2930" s="100"/>
      <c r="M2930" s="101"/>
      <c r="N2930" s="79"/>
      <c r="O2930" s="59"/>
    </row>
    <row r="2931" spans="1:15" ht="15" customHeight="1">
      <c r="A2931" s="63"/>
      <c r="B2931" s="59"/>
      <c r="C2931" s="70"/>
      <c r="D2931" s="63"/>
      <c r="E2931" s="80" t="e">
        <f>+VLOOKUP(D2931,POA!$A$3:$AU$103,7,FALSE)</f>
        <v>#N/A</v>
      </c>
      <c r="F2931" s="80" t="e">
        <f>+VLOOKUP(D2931,POA!$A$3:$AU$103,9,FALSE)</f>
        <v>#N/A</v>
      </c>
      <c r="G2931" s="97" t="e">
        <f>+VLOOKUP(D2931,POA!$A$3:$AU$103,3,FALSE)</f>
        <v>#N/A</v>
      </c>
      <c r="H2931" s="81" t="e">
        <f>+VLOOKUP(D2931,POA!$A$3:$AU$103,12,FALSE)</f>
        <v>#N/A</v>
      </c>
      <c r="I2931" s="82" t="e">
        <f>+VLOOKUP(D2931,POA!$A$3:$AU$103,15,FALSE)</f>
        <v>#N/A</v>
      </c>
      <c r="J2931" s="81" t="e">
        <f>+VLOOKUP(D2931,POA!$A$3:$AU$103,14,FALSE)</f>
        <v>#N/A</v>
      </c>
      <c r="K2931" s="60"/>
      <c r="L2931" s="100"/>
      <c r="M2931" s="101"/>
      <c r="N2931" s="79"/>
      <c r="O2931" s="59"/>
    </row>
    <row r="2932" spans="1:15" ht="15" customHeight="1">
      <c r="A2932" s="63"/>
      <c r="B2932" s="59"/>
      <c r="C2932" s="70"/>
      <c r="D2932" s="63"/>
      <c r="E2932" s="80" t="e">
        <f>+VLOOKUP(D2932,POA!$A$3:$AU$103,7,FALSE)</f>
        <v>#N/A</v>
      </c>
      <c r="F2932" s="80" t="e">
        <f>+VLOOKUP(D2932,POA!$A$3:$AU$103,9,FALSE)</f>
        <v>#N/A</v>
      </c>
      <c r="G2932" s="97" t="e">
        <f>+VLOOKUP(D2932,POA!$A$3:$AU$103,3,FALSE)</f>
        <v>#N/A</v>
      </c>
      <c r="H2932" s="81" t="e">
        <f>+VLOOKUP(D2932,POA!$A$3:$AU$103,12,FALSE)</f>
        <v>#N/A</v>
      </c>
      <c r="I2932" s="82" t="e">
        <f>+VLOOKUP(D2932,POA!$A$3:$AU$103,15,FALSE)</f>
        <v>#N/A</v>
      </c>
      <c r="J2932" s="81" t="e">
        <f>+VLOOKUP(D2932,POA!$A$3:$AU$103,14,FALSE)</f>
        <v>#N/A</v>
      </c>
      <c r="K2932" s="60"/>
      <c r="L2932" s="100"/>
      <c r="M2932" s="101"/>
      <c r="N2932" s="79"/>
      <c r="O2932" s="59"/>
    </row>
    <row r="2933" spans="1:15" ht="15" customHeight="1">
      <c r="A2933" s="63"/>
      <c r="B2933" s="59"/>
      <c r="C2933" s="70"/>
      <c r="D2933" s="63"/>
      <c r="E2933" s="80" t="e">
        <f>+VLOOKUP(D2933,POA!$A$3:$AU$103,7,FALSE)</f>
        <v>#N/A</v>
      </c>
      <c r="F2933" s="80" t="e">
        <f>+VLOOKUP(D2933,POA!$A$3:$AU$103,9,FALSE)</f>
        <v>#N/A</v>
      </c>
      <c r="G2933" s="97" t="e">
        <f>+VLOOKUP(D2933,POA!$A$3:$AU$103,3,FALSE)</f>
        <v>#N/A</v>
      </c>
      <c r="H2933" s="81" t="e">
        <f>+VLOOKUP(D2933,POA!$A$3:$AU$103,12,FALSE)</f>
        <v>#N/A</v>
      </c>
      <c r="I2933" s="82" t="e">
        <f>+VLOOKUP(D2933,POA!$A$3:$AU$103,15,FALSE)</f>
        <v>#N/A</v>
      </c>
      <c r="J2933" s="81" t="e">
        <f>+VLOOKUP(D2933,POA!$A$3:$AU$103,14,FALSE)</f>
        <v>#N/A</v>
      </c>
      <c r="K2933" s="60"/>
      <c r="L2933" s="100"/>
      <c r="M2933" s="101"/>
      <c r="N2933" s="79"/>
      <c r="O2933" s="59"/>
    </row>
    <row r="2934" spans="1:15" ht="15" customHeight="1">
      <c r="A2934" s="63"/>
      <c r="B2934" s="59"/>
      <c r="C2934" s="70"/>
      <c r="D2934" s="63"/>
      <c r="E2934" s="80" t="e">
        <f>+VLOOKUP(D2934,POA!$A$3:$AU$103,7,FALSE)</f>
        <v>#N/A</v>
      </c>
      <c r="F2934" s="80" t="e">
        <f>+VLOOKUP(D2934,POA!$A$3:$AU$103,9,FALSE)</f>
        <v>#N/A</v>
      </c>
      <c r="G2934" s="97" t="e">
        <f>+VLOOKUP(D2934,POA!$A$3:$AU$103,3,FALSE)</f>
        <v>#N/A</v>
      </c>
      <c r="H2934" s="81" t="e">
        <f>+VLOOKUP(D2934,POA!$A$3:$AU$103,12,FALSE)</f>
        <v>#N/A</v>
      </c>
      <c r="I2934" s="82" t="e">
        <f>+VLOOKUP(D2934,POA!$A$3:$AU$103,15,FALSE)</f>
        <v>#N/A</v>
      </c>
      <c r="J2934" s="81" t="e">
        <f>+VLOOKUP(D2934,POA!$A$3:$AU$103,14,FALSE)</f>
        <v>#N/A</v>
      </c>
      <c r="K2934" s="60"/>
      <c r="L2934" s="100"/>
      <c r="M2934" s="101"/>
      <c r="N2934" s="79"/>
      <c r="O2934" s="59"/>
    </row>
    <row r="2935" spans="1:15" ht="15" customHeight="1">
      <c r="A2935" s="63"/>
      <c r="B2935" s="59"/>
      <c r="C2935" s="70"/>
      <c r="D2935" s="63"/>
      <c r="E2935" s="80" t="e">
        <f>+VLOOKUP(D2935,POA!$A$3:$AU$103,7,FALSE)</f>
        <v>#N/A</v>
      </c>
      <c r="F2935" s="80" t="e">
        <f>+VLOOKUP(D2935,POA!$A$3:$AU$103,9,FALSE)</f>
        <v>#N/A</v>
      </c>
      <c r="G2935" s="97" t="e">
        <f>+VLOOKUP(D2935,POA!$A$3:$AU$103,3,FALSE)</f>
        <v>#N/A</v>
      </c>
      <c r="H2935" s="81" t="e">
        <f>+VLOOKUP(D2935,POA!$A$3:$AU$103,12,FALSE)</f>
        <v>#N/A</v>
      </c>
      <c r="I2935" s="82" t="e">
        <f>+VLOOKUP(D2935,POA!$A$3:$AU$103,15,FALSE)</f>
        <v>#N/A</v>
      </c>
      <c r="J2935" s="81" t="e">
        <f>+VLOOKUP(D2935,POA!$A$3:$AU$103,14,FALSE)</f>
        <v>#N/A</v>
      </c>
      <c r="K2935" s="60"/>
      <c r="L2935" s="100"/>
      <c r="M2935" s="101"/>
      <c r="N2935" s="79"/>
      <c r="O2935" s="59"/>
    </row>
    <row r="2936" spans="1:15" ht="15" customHeight="1">
      <c r="A2936" s="63"/>
      <c r="B2936" s="59"/>
      <c r="C2936" s="70"/>
      <c r="D2936" s="63"/>
      <c r="E2936" s="80" t="e">
        <f>+VLOOKUP(D2936,POA!$A$3:$AU$103,7,FALSE)</f>
        <v>#N/A</v>
      </c>
      <c r="F2936" s="80" t="e">
        <f>+VLOOKUP(D2936,POA!$A$3:$AU$103,9,FALSE)</f>
        <v>#N/A</v>
      </c>
      <c r="G2936" s="97" t="e">
        <f>+VLOOKUP(D2936,POA!$A$3:$AU$103,3,FALSE)</f>
        <v>#N/A</v>
      </c>
      <c r="H2936" s="81" t="e">
        <f>+VLOOKUP(D2936,POA!$A$3:$AU$103,12,FALSE)</f>
        <v>#N/A</v>
      </c>
      <c r="I2936" s="82" t="e">
        <f>+VLOOKUP(D2936,POA!$A$3:$AU$103,15,FALSE)</f>
        <v>#N/A</v>
      </c>
      <c r="J2936" s="81" t="e">
        <f>+VLOOKUP(D2936,POA!$A$3:$AU$103,14,FALSE)</f>
        <v>#N/A</v>
      </c>
      <c r="K2936" s="60"/>
      <c r="L2936" s="100"/>
      <c r="M2936" s="101"/>
      <c r="N2936" s="79"/>
      <c r="O2936" s="59"/>
    </row>
    <row r="2937" spans="1:15" ht="15" customHeight="1">
      <c r="A2937" s="63"/>
      <c r="B2937" s="59"/>
      <c r="C2937" s="70"/>
      <c r="D2937" s="63"/>
      <c r="E2937" s="80" t="e">
        <f>+VLOOKUP(D2937,POA!$A$3:$AU$103,7,FALSE)</f>
        <v>#N/A</v>
      </c>
      <c r="F2937" s="80" t="e">
        <f>+VLOOKUP(D2937,POA!$A$3:$AU$103,9,FALSE)</f>
        <v>#N/A</v>
      </c>
      <c r="G2937" s="97" t="e">
        <f>+VLOOKUP(D2937,POA!$A$3:$AU$103,3,FALSE)</f>
        <v>#N/A</v>
      </c>
      <c r="H2937" s="81" t="e">
        <f>+VLOOKUP(D2937,POA!$A$3:$AU$103,12,FALSE)</f>
        <v>#N/A</v>
      </c>
      <c r="I2937" s="82" t="e">
        <f>+VLOOKUP(D2937,POA!$A$3:$AU$103,15,FALSE)</f>
        <v>#N/A</v>
      </c>
      <c r="J2937" s="81" t="e">
        <f>+VLOOKUP(D2937,POA!$A$3:$AU$103,14,FALSE)</f>
        <v>#N/A</v>
      </c>
      <c r="K2937" s="60"/>
      <c r="L2937" s="100"/>
      <c r="M2937" s="101"/>
      <c r="N2937" s="79"/>
      <c r="O2937" s="59"/>
    </row>
    <row r="2938" spans="1:15" ht="15" customHeight="1">
      <c r="A2938" s="63"/>
      <c r="B2938" s="59"/>
      <c r="C2938" s="70"/>
      <c r="D2938" s="63"/>
      <c r="E2938" s="80" t="e">
        <f>+VLOOKUP(D2938,POA!$A$3:$AU$103,7,FALSE)</f>
        <v>#N/A</v>
      </c>
      <c r="F2938" s="80" t="e">
        <f>+VLOOKUP(D2938,POA!$A$3:$AU$103,9,FALSE)</f>
        <v>#N/A</v>
      </c>
      <c r="G2938" s="97" t="e">
        <f>+VLOOKUP(D2938,POA!$A$3:$AU$103,3,FALSE)</f>
        <v>#N/A</v>
      </c>
      <c r="H2938" s="81" t="e">
        <f>+VLOOKUP(D2938,POA!$A$3:$AU$103,12,FALSE)</f>
        <v>#N/A</v>
      </c>
      <c r="I2938" s="82" t="e">
        <f>+VLOOKUP(D2938,POA!$A$3:$AU$103,15,FALSE)</f>
        <v>#N/A</v>
      </c>
      <c r="J2938" s="81" t="e">
        <f>+VLOOKUP(D2938,POA!$A$3:$AU$103,14,FALSE)</f>
        <v>#N/A</v>
      </c>
      <c r="K2938" s="60"/>
      <c r="L2938" s="100"/>
      <c r="M2938" s="101"/>
      <c r="N2938" s="79"/>
      <c r="O2938" s="59"/>
    </row>
    <row r="2939" spans="1:15" ht="15" customHeight="1">
      <c r="A2939" s="63"/>
      <c r="B2939" s="59"/>
      <c r="C2939" s="70"/>
      <c r="D2939" s="63"/>
      <c r="E2939" s="80" t="e">
        <f>+VLOOKUP(D2939,POA!$A$3:$AU$103,7,FALSE)</f>
        <v>#N/A</v>
      </c>
      <c r="F2939" s="80" t="e">
        <f>+VLOOKUP(D2939,POA!$A$3:$AU$103,9,FALSE)</f>
        <v>#N/A</v>
      </c>
      <c r="G2939" s="97" t="e">
        <f>+VLOOKUP(D2939,POA!$A$3:$AU$103,3,FALSE)</f>
        <v>#N/A</v>
      </c>
      <c r="H2939" s="81" t="e">
        <f>+VLOOKUP(D2939,POA!$A$3:$AU$103,12,FALSE)</f>
        <v>#N/A</v>
      </c>
      <c r="I2939" s="82" t="e">
        <f>+VLOOKUP(D2939,POA!$A$3:$AU$103,15,FALSE)</f>
        <v>#N/A</v>
      </c>
      <c r="J2939" s="81" t="e">
        <f>+VLOOKUP(D2939,POA!$A$3:$AU$103,14,FALSE)</f>
        <v>#N/A</v>
      </c>
      <c r="K2939" s="60"/>
      <c r="L2939" s="100"/>
      <c r="M2939" s="101"/>
      <c r="N2939" s="79"/>
      <c r="O2939" s="59"/>
    </row>
    <row r="2940" spans="1:15" ht="15" customHeight="1">
      <c r="A2940" s="63"/>
      <c r="B2940" s="59"/>
      <c r="C2940" s="70"/>
      <c r="D2940" s="63"/>
      <c r="E2940" s="80" t="e">
        <f>+VLOOKUP(D2940,POA!$A$3:$AU$103,7,FALSE)</f>
        <v>#N/A</v>
      </c>
      <c r="F2940" s="80" t="e">
        <f>+VLOOKUP(D2940,POA!$A$3:$AU$103,9,FALSE)</f>
        <v>#N/A</v>
      </c>
      <c r="G2940" s="97" t="e">
        <f>+VLOOKUP(D2940,POA!$A$3:$AU$103,3,FALSE)</f>
        <v>#N/A</v>
      </c>
      <c r="H2940" s="81" t="e">
        <f>+VLOOKUP(D2940,POA!$A$3:$AU$103,12,FALSE)</f>
        <v>#N/A</v>
      </c>
      <c r="I2940" s="82" t="e">
        <f>+VLOOKUP(D2940,POA!$A$3:$AU$103,15,FALSE)</f>
        <v>#N/A</v>
      </c>
      <c r="J2940" s="81" t="e">
        <f>+VLOOKUP(D2940,POA!$A$3:$AU$103,14,FALSE)</f>
        <v>#N/A</v>
      </c>
      <c r="K2940" s="60"/>
      <c r="L2940" s="100"/>
      <c r="M2940" s="101"/>
      <c r="N2940" s="79"/>
      <c r="O2940" s="59"/>
    </row>
    <row r="2941" spans="1:15" ht="15" customHeight="1">
      <c r="A2941" s="63"/>
      <c r="B2941" s="59"/>
      <c r="C2941" s="70"/>
      <c r="D2941" s="63"/>
      <c r="E2941" s="80" t="e">
        <f>+VLOOKUP(D2941,POA!$A$3:$AU$103,7,FALSE)</f>
        <v>#N/A</v>
      </c>
      <c r="F2941" s="80" t="e">
        <f>+VLOOKUP(D2941,POA!$A$3:$AU$103,9,FALSE)</f>
        <v>#N/A</v>
      </c>
      <c r="G2941" s="97" t="e">
        <f>+VLOOKUP(D2941,POA!$A$3:$AU$103,3,FALSE)</f>
        <v>#N/A</v>
      </c>
      <c r="H2941" s="81" t="e">
        <f>+VLOOKUP(D2941,POA!$A$3:$AU$103,12,FALSE)</f>
        <v>#N/A</v>
      </c>
      <c r="I2941" s="82" t="e">
        <f>+VLOOKUP(D2941,POA!$A$3:$AU$103,15,FALSE)</f>
        <v>#N/A</v>
      </c>
      <c r="J2941" s="81" t="e">
        <f>+VLOOKUP(D2941,POA!$A$3:$AU$103,14,FALSE)</f>
        <v>#N/A</v>
      </c>
      <c r="K2941" s="60"/>
      <c r="L2941" s="100"/>
      <c r="M2941" s="101"/>
      <c r="N2941" s="79"/>
      <c r="O2941" s="59"/>
    </row>
    <row r="2942" spans="1:15" ht="15" customHeight="1">
      <c r="A2942" s="63"/>
      <c r="B2942" s="59"/>
      <c r="C2942" s="70"/>
      <c r="D2942" s="63"/>
      <c r="E2942" s="80" t="e">
        <f>+VLOOKUP(D2942,POA!$A$3:$AU$103,7,FALSE)</f>
        <v>#N/A</v>
      </c>
      <c r="F2942" s="80" t="e">
        <f>+VLOOKUP(D2942,POA!$A$3:$AU$103,9,FALSE)</f>
        <v>#N/A</v>
      </c>
      <c r="G2942" s="97" t="e">
        <f>+VLOOKUP(D2942,POA!$A$3:$AU$103,3,FALSE)</f>
        <v>#N/A</v>
      </c>
      <c r="H2942" s="81" t="e">
        <f>+VLOOKUP(D2942,POA!$A$3:$AU$103,12,FALSE)</f>
        <v>#N/A</v>
      </c>
      <c r="I2942" s="82" t="e">
        <f>+VLOOKUP(D2942,POA!$A$3:$AU$103,15,FALSE)</f>
        <v>#N/A</v>
      </c>
      <c r="J2942" s="81" t="e">
        <f>+VLOOKUP(D2942,POA!$A$3:$AU$103,14,FALSE)</f>
        <v>#N/A</v>
      </c>
      <c r="K2942" s="60"/>
      <c r="L2942" s="100"/>
      <c r="M2942" s="101"/>
      <c r="N2942" s="79"/>
      <c r="O2942" s="59"/>
    </row>
    <row r="2943" spans="1:15" ht="15" customHeight="1">
      <c r="A2943" s="63"/>
      <c r="B2943" s="59"/>
      <c r="C2943" s="70"/>
      <c r="D2943" s="63"/>
      <c r="E2943" s="80" t="e">
        <f>+VLOOKUP(D2943,POA!$A$3:$AU$103,7,FALSE)</f>
        <v>#N/A</v>
      </c>
      <c r="F2943" s="80" t="e">
        <f>+VLOOKUP(D2943,POA!$A$3:$AU$103,9,FALSE)</f>
        <v>#N/A</v>
      </c>
      <c r="G2943" s="97" t="e">
        <f>+VLOOKUP(D2943,POA!$A$3:$AU$103,3,FALSE)</f>
        <v>#N/A</v>
      </c>
      <c r="H2943" s="81" t="e">
        <f>+VLOOKUP(D2943,POA!$A$3:$AU$103,12,FALSE)</f>
        <v>#N/A</v>
      </c>
      <c r="I2943" s="82" t="e">
        <f>+VLOOKUP(D2943,POA!$A$3:$AU$103,15,FALSE)</f>
        <v>#N/A</v>
      </c>
      <c r="J2943" s="81" t="e">
        <f>+VLOOKUP(D2943,POA!$A$3:$AU$103,14,FALSE)</f>
        <v>#N/A</v>
      </c>
      <c r="K2943" s="60"/>
      <c r="L2943" s="100"/>
      <c r="M2943" s="101"/>
      <c r="N2943" s="79"/>
      <c r="O2943" s="59"/>
    </row>
    <row r="2944" spans="1:15" ht="15" customHeight="1">
      <c r="A2944" s="63"/>
      <c r="B2944" s="59"/>
      <c r="C2944" s="70"/>
      <c r="D2944" s="63"/>
      <c r="E2944" s="80" t="e">
        <f>+VLOOKUP(D2944,POA!$A$3:$AU$103,7,FALSE)</f>
        <v>#N/A</v>
      </c>
      <c r="F2944" s="80" t="e">
        <f>+VLOOKUP(D2944,POA!$A$3:$AU$103,9,FALSE)</f>
        <v>#N/A</v>
      </c>
      <c r="G2944" s="97" t="e">
        <f>+VLOOKUP(D2944,POA!$A$3:$AU$103,3,FALSE)</f>
        <v>#N/A</v>
      </c>
      <c r="H2944" s="81" t="e">
        <f>+VLOOKUP(D2944,POA!$A$3:$AU$103,12,FALSE)</f>
        <v>#N/A</v>
      </c>
      <c r="I2944" s="82" t="e">
        <f>+VLOOKUP(D2944,POA!$A$3:$AU$103,15,FALSE)</f>
        <v>#N/A</v>
      </c>
      <c r="J2944" s="81" t="e">
        <f>+VLOOKUP(D2944,POA!$A$3:$AU$103,14,FALSE)</f>
        <v>#N/A</v>
      </c>
      <c r="K2944" s="60"/>
      <c r="L2944" s="100"/>
      <c r="M2944" s="101"/>
      <c r="N2944" s="79"/>
      <c r="O2944" s="59"/>
    </row>
    <row r="2945" spans="1:15" ht="15" customHeight="1">
      <c r="A2945" s="63"/>
      <c r="B2945" s="59"/>
      <c r="C2945" s="70"/>
      <c r="D2945" s="63"/>
      <c r="E2945" s="80" t="e">
        <f>+VLOOKUP(D2945,POA!$A$3:$AU$103,7,FALSE)</f>
        <v>#N/A</v>
      </c>
      <c r="F2945" s="80" t="e">
        <f>+VLOOKUP(D2945,POA!$A$3:$AU$103,9,FALSE)</f>
        <v>#N/A</v>
      </c>
      <c r="G2945" s="97" t="e">
        <f>+VLOOKUP(D2945,POA!$A$3:$AU$103,3,FALSE)</f>
        <v>#N/A</v>
      </c>
      <c r="H2945" s="81" t="e">
        <f>+VLOOKUP(D2945,POA!$A$3:$AU$103,12,FALSE)</f>
        <v>#N/A</v>
      </c>
      <c r="I2945" s="82" t="e">
        <f>+VLOOKUP(D2945,POA!$A$3:$AU$103,15,FALSE)</f>
        <v>#N/A</v>
      </c>
      <c r="J2945" s="81" t="e">
        <f>+VLOOKUP(D2945,POA!$A$3:$AU$103,14,FALSE)</f>
        <v>#N/A</v>
      </c>
      <c r="K2945" s="60"/>
      <c r="L2945" s="100"/>
      <c r="M2945" s="101"/>
      <c r="N2945" s="79"/>
      <c r="O2945" s="59"/>
    </row>
    <row r="2946" spans="1:15" ht="15" customHeight="1">
      <c r="A2946" s="63"/>
      <c r="B2946" s="59"/>
      <c r="C2946" s="70"/>
      <c r="D2946" s="63"/>
      <c r="E2946" s="80" t="e">
        <f>+VLOOKUP(D2946,POA!$A$3:$AU$103,7,FALSE)</f>
        <v>#N/A</v>
      </c>
      <c r="F2946" s="80" t="e">
        <f>+VLOOKUP(D2946,POA!$A$3:$AU$103,9,FALSE)</f>
        <v>#N/A</v>
      </c>
      <c r="G2946" s="97" t="e">
        <f>+VLOOKUP(D2946,POA!$A$3:$AU$103,3,FALSE)</f>
        <v>#N/A</v>
      </c>
      <c r="H2946" s="81" t="e">
        <f>+VLOOKUP(D2946,POA!$A$3:$AU$103,12,FALSE)</f>
        <v>#N/A</v>
      </c>
      <c r="I2946" s="82" t="e">
        <f>+VLOOKUP(D2946,POA!$A$3:$AU$103,15,FALSE)</f>
        <v>#N/A</v>
      </c>
      <c r="J2946" s="81" t="e">
        <f>+VLOOKUP(D2946,POA!$A$3:$AU$103,14,FALSE)</f>
        <v>#N/A</v>
      </c>
      <c r="K2946" s="60"/>
      <c r="L2946" s="100"/>
      <c r="M2946" s="101"/>
      <c r="N2946" s="79"/>
      <c r="O2946" s="59"/>
    </row>
    <row r="2947" spans="1:15" ht="15" customHeight="1">
      <c r="A2947" s="63"/>
      <c r="B2947" s="59"/>
      <c r="C2947" s="70"/>
      <c r="D2947" s="63"/>
      <c r="E2947" s="80" t="e">
        <f>+VLOOKUP(D2947,POA!$A$3:$AU$103,7,FALSE)</f>
        <v>#N/A</v>
      </c>
      <c r="F2947" s="80" t="e">
        <f>+VLOOKUP(D2947,POA!$A$3:$AU$103,9,FALSE)</f>
        <v>#N/A</v>
      </c>
      <c r="G2947" s="97" t="e">
        <f>+VLOOKUP(D2947,POA!$A$3:$AU$103,3,FALSE)</f>
        <v>#N/A</v>
      </c>
      <c r="H2947" s="81" t="e">
        <f>+VLOOKUP(D2947,POA!$A$3:$AU$103,12,FALSE)</f>
        <v>#N/A</v>
      </c>
      <c r="I2947" s="82" t="e">
        <f>+VLOOKUP(D2947,POA!$A$3:$AU$103,15,FALSE)</f>
        <v>#N/A</v>
      </c>
      <c r="J2947" s="81" t="e">
        <f>+VLOOKUP(D2947,POA!$A$3:$AU$103,14,FALSE)</f>
        <v>#N/A</v>
      </c>
      <c r="K2947" s="60"/>
      <c r="L2947" s="100"/>
      <c r="M2947" s="101"/>
      <c r="N2947" s="79"/>
      <c r="O2947" s="59"/>
    </row>
    <row r="2948" spans="1:15" ht="15" customHeight="1">
      <c r="A2948" s="63"/>
      <c r="B2948" s="59"/>
      <c r="C2948" s="70"/>
      <c r="D2948" s="63"/>
      <c r="E2948" s="80" t="e">
        <f>+VLOOKUP(D2948,POA!$A$3:$AU$103,7,FALSE)</f>
        <v>#N/A</v>
      </c>
      <c r="F2948" s="80" t="e">
        <f>+VLOOKUP(D2948,POA!$A$3:$AU$103,9,FALSE)</f>
        <v>#N/A</v>
      </c>
      <c r="G2948" s="97" t="e">
        <f>+VLOOKUP(D2948,POA!$A$3:$AU$103,3,FALSE)</f>
        <v>#N/A</v>
      </c>
      <c r="H2948" s="81" t="e">
        <f>+VLOOKUP(D2948,POA!$A$3:$AU$103,12,FALSE)</f>
        <v>#N/A</v>
      </c>
      <c r="I2948" s="82" t="e">
        <f>+VLOOKUP(D2948,POA!$A$3:$AU$103,15,FALSE)</f>
        <v>#N/A</v>
      </c>
      <c r="J2948" s="81" t="e">
        <f>+VLOOKUP(D2948,POA!$A$3:$AU$103,14,FALSE)</f>
        <v>#N/A</v>
      </c>
      <c r="K2948" s="60"/>
      <c r="L2948" s="100"/>
      <c r="M2948" s="101"/>
      <c r="N2948" s="79"/>
      <c r="O2948" s="59"/>
    </row>
    <row r="2949" spans="1:15" ht="15" customHeight="1">
      <c r="A2949" s="63"/>
      <c r="B2949" s="59"/>
      <c r="C2949" s="70"/>
      <c r="D2949" s="63"/>
      <c r="E2949" s="80" t="e">
        <f>+VLOOKUP(D2949,POA!$A$3:$AU$103,7,FALSE)</f>
        <v>#N/A</v>
      </c>
      <c r="F2949" s="80" t="e">
        <f>+VLOOKUP(D2949,POA!$A$3:$AU$103,9,FALSE)</f>
        <v>#N/A</v>
      </c>
      <c r="G2949" s="97" t="e">
        <f>+VLOOKUP(D2949,POA!$A$3:$AU$103,3,FALSE)</f>
        <v>#N/A</v>
      </c>
      <c r="H2949" s="81" t="e">
        <f>+VLOOKUP(D2949,POA!$A$3:$AU$103,12,FALSE)</f>
        <v>#N/A</v>
      </c>
      <c r="I2949" s="82" t="e">
        <f>+VLOOKUP(D2949,POA!$A$3:$AU$103,15,FALSE)</f>
        <v>#N/A</v>
      </c>
      <c r="J2949" s="81" t="e">
        <f>+VLOOKUP(D2949,POA!$A$3:$AU$103,14,FALSE)</f>
        <v>#N/A</v>
      </c>
      <c r="K2949" s="60"/>
      <c r="L2949" s="100"/>
      <c r="M2949" s="101"/>
      <c r="N2949" s="79"/>
      <c r="O2949" s="59"/>
    </row>
    <row r="2950" spans="1:15" ht="15" customHeight="1">
      <c r="A2950" s="63"/>
      <c r="B2950" s="59"/>
      <c r="C2950" s="70"/>
      <c r="D2950" s="63"/>
      <c r="E2950" s="80" t="e">
        <f>+VLOOKUP(D2950,POA!$A$3:$AU$103,7,FALSE)</f>
        <v>#N/A</v>
      </c>
      <c r="F2950" s="80" t="e">
        <f>+VLOOKUP(D2950,POA!$A$3:$AU$103,9,FALSE)</f>
        <v>#N/A</v>
      </c>
      <c r="G2950" s="97" t="e">
        <f>+VLOOKUP(D2950,POA!$A$3:$AU$103,3,FALSE)</f>
        <v>#N/A</v>
      </c>
      <c r="H2950" s="81" t="e">
        <f>+VLOOKUP(D2950,POA!$A$3:$AU$103,12,FALSE)</f>
        <v>#N/A</v>
      </c>
      <c r="I2950" s="82" t="e">
        <f>+VLOOKUP(D2950,POA!$A$3:$AU$103,15,FALSE)</f>
        <v>#N/A</v>
      </c>
      <c r="J2950" s="81" t="e">
        <f>+VLOOKUP(D2950,POA!$A$3:$AU$103,14,FALSE)</f>
        <v>#N/A</v>
      </c>
      <c r="K2950" s="60"/>
      <c r="L2950" s="100"/>
      <c r="M2950" s="101"/>
      <c r="N2950" s="79"/>
      <c r="O2950" s="59"/>
    </row>
    <row r="2951" spans="1:15" ht="15" customHeight="1">
      <c r="A2951" s="63"/>
      <c r="B2951" s="59"/>
      <c r="C2951" s="70"/>
      <c r="D2951" s="63"/>
      <c r="E2951" s="80" t="e">
        <f>+VLOOKUP(D2951,POA!$A$3:$AU$103,7,FALSE)</f>
        <v>#N/A</v>
      </c>
      <c r="F2951" s="80" t="e">
        <f>+VLOOKUP(D2951,POA!$A$3:$AU$103,9,FALSE)</f>
        <v>#N/A</v>
      </c>
      <c r="G2951" s="97" t="e">
        <f>+VLOOKUP(D2951,POA!$A$3:$AU$103,3,FALSE)</f>
        <v>#N/A</v>
      </c>
      <c r="H2951" s="81" t="e">
        <f>+VLOOKUP(D2951,POA!$A$3:$AU$103,12,FALSE)</f>
        <v>#N/A</v>
      </c>
      <c r="I2951" s="82" t="e">
        <f>+VLOOKUP(D2951,POA!$A$3:$AU$103,15,FALSE)</f>
        <v>#N/A</v>
      </c>
      <c r="J2951" s="81" t="e">
        <f>+VLOOKUP(D2951,POA!$A$3:$AU$103,14,FALSE)</f>
        <v>#N/A</v>
      </c>
      <c r="K2951" s="60"/>
      <c r="L2951" s="100"/>
      <c r="M2951" s="101"/>
      <c r="N2951" s="79"/>
      <c r="O2951" s="59"/>
    </row>
    <row r="2952" spans="1:15" ht="15" customHeight="1">
      <c r="A2952" s="63"/>
      <c r="B2952" s="59"/>
      <c r="C2952" s="70"/>
      <c r="D2952" s="63"/>
      <c r="E2952" s="80" t="e">
        <f>+VLOOKUP(D2952,POA!$A$3:$AU$103,7,FALSE)</f>
        <v>#N/A</v>
      </c>
      <c r="F2952" s="80" t="e">
        <f>+VLOOKUP(D2952,POA!$A$3:$AU$103,9,FALSE)</f>
        <v>#N/A</v>
      </c>
      <c r="G2952" s="97" t="e">
        <f>+VLOOKUP(D2952,POA!$A$3:$AU$103,3,FALSE)</f>
        <v>#N/A</v>
      </c>
      <c r="H2952" s="81" t="e">
        <f>+VLOOKUP(D2952,POA!$A$3:$AU$103,12,FALSE)</f>
        <v>#N/A</v>
      </c>
      <c r="I2952" s="82" t="e">
        <f>+VLOOKUP(D2952,POA!$A$3:$AU$103,15,FALSE)</f>
        <v>#N/A</v>
      </c>
      <c r="J2952" s="81" t="e">
        <f>+VLOOKUP(D2952,POA!$A$3:$AU$103,14,FALSE)</f>
        <v>#N/A</v>
      </c>
      <c r="K2952" s="60"/>
      <c r="L2952" s="100"/>
      <c r="M2952" s="101"/>
      <c r="N2952" s="79"/>
      <c r="O2952" s="59"/>
    </row>
    <row r="2953" spans="1:15" ht="15" customHeight="1">
      <c r="A2953" s="63"/>
      <c r="B2953" s="59"/>
      <c r="C2953" s="70"/>
      <c r="D2953" s="63"/>
      <c r="E2953" s="80" t="e">
        <f>+VLOOKUP(D2953,POA!$A$3:$AU$103,7,FALSE)</f>
        <v>#N/A</v>
      </c>
      <c r="F2953" s="80" t="e">
        <f>+VLOOKUP(D2953,POA!$A$3:$AU$103,9,FALSE)</f>
        <v>#N/A</v>
      </c>
      <c r="G2953" s="97" t="e">
        <f>+VLOOKUP(D2953,POA!$A$3:$AU$103,3,FALSE)</f>
        <v>#N/A</v>
      </c>
      <c r="H2953" s="81" t="e">
        <f>+VLOOKUP(D2953,POA!$A$3:$AU$103,12,FALSE)</f>
        <v>#N/A</v>
      </c>
      <c r="I2953" s="82" t="e">
        <f>+VLOOKUP(D2953,POA!$A$3:$AU$103,15,FALSE)</f>
        <v>#N/A</v>
      </c>
      <c r="J2953" s="81" t="e">
        <f>+VLOOKUP(D2953,POA!$A$3:$AU$103,14,FALSE)</f>
        <v>#N/A</v>
      </c>
      <c r="K2953" s="60"/>
      <c r="L2953" s="100"/>
      <c r="M2953" s="101"/>
      <c r="N2953" s="79"/>
      <c r="O2953" s="59"/>
    </row>
    <row r="2954" spans="1:15" ht="15" customHeight="1">
      <c r="A2954" s="63"/>
      <c r="B2954" s="59"/>
      <c r="C2954" s="70"/>
      <c r="D2954" s="63"/>
      <c r="E2954" s="80" t="e">
        <f>+VLOOKUP(D2954,POA!$A$3:$AU$103,7,FALSE)</f>
        <v>#N/A</v>
      </c>
      <c r="F2954" s="80" t="e">
        <f>+VLOOKUP(D2954,POA!$A$3:$AU$103,9,FALSE)</f>
        <v>#N/A</v>
      </c>
      <c r="G2954" s="97" t="e">
        <f>+VLOOKUP(D2954,POA!$A$3:$AU$103,3,FALSE)</f>
        <v>#N/A</v>
      </c>
      <c r="H2954" s="81" t="e">
        <f>+VLOOKUP(D2954,POA!$A$3:$AU$103,12,FALSE)</f>
        <v>#N/A</v>
      </c>
      <c r="I2954" s="82" t="e">
        <f>+VLOOKUP(D2954,POA!$A$3:$AU$103,15,FALSE)</f>
        <v>#N/A</v>
      </c>
      <c r="J2954" s="81" t="e">
        <f>+VLOOKUP(D2954,POA!$A$3:$AU$103,14,FALSE)</f>
        <v>#N/A</v>
      </c>
      <c r="K2954" s="60"/>
      <c r="L2954" s="100"/>
      <c r="M2954" s="101"/>
      <c r="N2954" s="79"/>
      <c r="O2954" s="59"/>
    </row>
    <row r="2955" spans="1:15" ht="15" customHeight="1">
      <c r="A2955" s="63"/>
      <c r="B2955" s="59"/>
      <c r="C2955" s="70"/>
      <c r="D2955" s="63"/>
      <c r="E2955" s="80" t="e">
        <f>+VLOOKUP(D2955,POA!$A$3:$AU$103,7,FALSE)</f>
        <v>#N/A</v>
      </c>
      <c r="F2955" s="80" t="e">
        <f>+VLOOKUP(D2955,POA!$A$3:$AU$103,9,FALSE)</f>
        <v>#N/A</v>
      </c>
      <c r="G2955" s="97" t="e">
        <f>+VLOOKUP(D2955,POA!$A$3:$AU$103,3,FALSE)</f>
        <v>#N/A</v>
      </c>
      <c r="H2955" s="81" t="e">
        <f>+VLOOKUP(D2955,POA!$A$3:$AU$103,12,FALSE)</f>
        <v>#N/A</v>
      </c>
      <c r="I2955" s="82" t="e">
        <f>+VLOOKUP(D2955,POA!$A$3:$AU$103,15,FALSE)</f>
        <v>#N/A</v>
      </c>
      <c r="J2955" s="81" t="e">
        <f>+VLOOKUP(D2955,POA!$A$3:$AU$103,14,FALSE)</f>
        <v>#N/A</v>
      </c>
      <c r="K2955" s="60"/>
      <c r="L2955" s="100"/>
      <c r="M2955" s="101"/>
      <c r="N2955" s="79"/>
      <c r="O2955" s="59"/>
    </row>
    <row r="2956" spans="1:15" ht="15" customHeight="1">
      <c r="A2956" s="63"/>
      <c r="B2956" s="59"/>
      <c r="C2956" s="70"/>
      <c r="D2956" s="63"/>
      <c r="E2956" s="80" t="e">
        <f>+VLOOKUP(D2956,POA!$A$3:$AU$103,7,FALSE)</f>
        <v>#N/A</v>
      </c>
      <c r="F2956" s="80" t="e">
        <f>+VLOOKUP(D2956,POA!$A$3:$AU$103,9,FALSE)</f>
        <v>#N/A</v>
      </c>
      <c r="G2956" s="97" t="e">
        <f>+VLOOKUP(D2956,POA!$A$3:$AU$103,3,FALSE)</f>
        <v>#N/A</v>
      </c>
      <c r="H2956" s="81" t="e">
        <f>+VLOOKUP(D2956,POA!$A$3:$AU$103,12,FALSE)</f>
        <v>#N/A</v>
      </c>
      <c r="I2956" s="82" t="e">
        <f>+VLOOKUP(D2956,POA!$A$3:$AU$103,15,FALSE)</f>
        <v>#N/A</v>
      </c>
      <c r="J2956" s="81" t="e">
        <f>+VLOOKUP(D2956,POA!$A$3:$AU$103,14,FALSE)</f>
        <v>#N/A</v>
      </c>
      <c r="K2956" s="60"/>
      <c r="L2956" s="100"/>
      <c r="M2956" s="101"/>
      <c r="N2956" s="79"/>
      <c r="O2956" s="59"/>
    </row>
    <row r="2957" spans="1:15" ht="15" customHeight="1">
      <c r="A2957" s="63"/>
      <c r="B2957" s="59"/>
      <c r="C2957" s="70"/>
      <c r="D2957" s="63"/>
      <c r="E2957" s="80" t="e">
        <f>+VLOOKUP(D2957,POA!$A$3:$AU$103,7,FALSE)</f>
        <v>#N/A</v>
      </c>
      <c r="F2957" s="80" t="e">
        <f>+VLOOKUP(D2957,POA!$A$3:$AU$103,9,FALSE)</f>
        <v>#N/A</v>
      </c>
      <c r="G2957" s="97" t="e">
        <f>+VLOOKUP(D2957,POA!$A$3:$AU$103,3,FALSE)</f>
        <v>#N/A</v>
      </c>
      <c r="H2957" s="81" t="e">
        <f>+VLOOKUP(D2957,POA!$A$3:$AU$103,12,FALSE)</f>
        <v>#N/A</v>
      </c>
      <c r="I2957" s="82" t="e">
        <f>+VLOOKUP(D2957,POA!$A$3:$AU$103,15,FALSE)</f>
        <v>#N/A</v>
      </c>
      <c r="J2957" s="81" t="e">
        <f>+VLOOKUP(D2957,POA!$A$3:$AU$103,14,FALSE)</f>
        <v>#N/A</v>
      </c>
      <c r="K2957" s="60"/>
      <c r="L2957" s="100"/>
      <c r="M2957" s="101"/>
      <c r="N2957" s="79"/>
      <c r="O2957" s="59"/>
    </row>
    <row r="2958" spans="1:15" ht="15" customHeight="1">
      <c r="A2958" s="63"/>
      <c r="B2958" s="59"/>
      <c r="C2958" s="70"/>
      <c r="D2958" s="63"/>
      <c r="E2958" s="80" t="e">
        <f>+VLOOKUP(D2958,POA!$A$3:$AU$103,7,FALSE)</f>
        <v>#N/A</v>
      </c>
      <c r="F2958" s="80" t="e">
        <f>+VLOOKUP(D2958,POA!$A$3:$AU$103,9,FALSE)</f>
        <v>#N/A</v>
      </c>
      <c r="G2958" s="97" t="e">
        <f>+VLOOKUP(D2958,POA!$A$3:$AU$103,3,FALSE)</f>
        <v>#N/A</v>
      </c>
      <c r="H2958" s="81" t="e">
        <f>+VLOOKUP(D2958,POA!$A$3:$AU$103,12,FALSE)</f>
        <v>#N/A</v>
      </c>
      <c r="I2958" s="82" t="e">
        <f>+VLOOKUP(D2958,POA!$A$3:$AU$103,15,FALSE)</f>
        <v>#N/A</v>
      </c>
      <c r="J2958" s="81" t="e">
        <f>+VLOOKUP(D2958,POA!$A$3:$AU$103,14,FALSE)</f>
        <v>#N/A</v>
      </c>
      <c r="K2958" s="60"/>
      <c r="L2958" s="100"/>
      <c r="M2958" s="101"/>
      <c r="N2958" s="79"/>
      <c r="O2958" s="59"/>
    </row>
    <row r="2959" spans="1:15" ht="15" customHeight="1">
      <c r="A2959" s="63"/>
      <c r="B2959" s="59"/>
      <c r="C2959" s="70"/>
      <c r="D2959" s="63"/>
      <c r="E2959" s="80" t="e">
        <f>+VLOOKUP(D2959,POA!$A$3:$AU$103,7,FALSE)</f>
        <v>#N/A</v>
      </c>
      <c r="F2959" s="80" t="e">
        <f>+VLOOKUP(D2959,POA!$A$3:$AU$103,9,FALSE)</f>
        <v>#N/A</v>
      </c>
      <c r="G2959" s="97" t="e">
        <f>+VLOOKUP(D2959,POA!$A$3:$AU$103,3,FALSE)</f>
        <v>#N/A</v>
      </c>
      <c r="H2959" s="81" t="e">
        <f>+VLOOKUP(D2959,POA!$A$3:$AU$103,12,FALSE)</f>
        <v>#N/A</v>
      </c>
      <c r="I2959" s="82" t="e">
        <f>+VLOOKUP(D2959,POA!$A$3:$AU$103,15,FALSE)</f>
        <v>#N/A</v>
      </c>
      <c r="J2959" s="81" t="e">
        <f>+VLOOKUP(D2959,POA!$A$3:$AU$103,14,FALSE)</f>
        <v>#N/A</v>
      </c>
      <c r="K2959" s="60"/>
      <c r="L2959" s="100"/>
      <c r="M2959" s="101"/>
      <c r="N2959" s="79"/>
      <c r="O2959" s="59"/>
    </row>
    <row r="2960" spans="1:15" ht="15" customHeight="1">
      <c r="A2960" s="63"/>
      <c r="B2960" s="59"/>
      <c r="C2960" s="70"/>
      <c r="D2960" s="63"/>
      <c r="E2960" s="80" t="e">
        <f>+VLOOKUP(D2960,POA!$A$3:$AU$103,7,FALSE)</f>
        <v>#N/A</v>
      </c>
      <c r="F2960" s="80" t="e">
        <f>+VLOOKUP(D2960,POA!$A$3:$AU$103,9,FALSE)</f>
        <v>#N/A</v>
      </c>
      <c r="G2960" s="97" t="e">
        <f>+VLOOKUP(D2960,POA!$A$3:$AU$103,3,FALSE)</f>
        <v>#N/A</v>
      </c>
      <c r="H2960" s="81" t="e">
        <f>+VLOOKUP(D2960,POA!$A$3:$AU$103,12,FALSE)</f>
        <v>#N/A</v>
      </c>
      <c r="I2960" s="82" t="e">
        <f>+VLOOKUP(D2960,POA!$A$3:$AU$103,15,FALSE)</f>
        <v>#N/A</v>
      </c>
      <c r="J2960" s="81" t="e">
        <f>+VLOOKUP(D2960,POA!$A$3:$AU$103,14,FALSE)</f>
        <v>#N/A</v>
      </c>
      <c r="K2960" s="60"/>
      <c r="L2960" s="100"/>
      <c r="M2960" s="101"/>
      <c r="N2960" s="79"/>
      <c r="O2960" s="59"/>
    </row>
    <row r="2961" spans="1:15" ht="15" customHeight="1">
      <c r="A2961" s="63"/>
      <c r="B2961" s="59"/>
      <c r="C2961" s="70"/>
      <c r="D2961" s="63"/>
      <c r="E2961" s="80" t="e">
        <f>+VLOOKUP(D2961,POA!$A$3:$AU$103,7,FALSE)</f>
        <v>#N/A</v>
      </c>
      <c r="F2961" s="80" t="e">
        <f>+VLOOKUP(D2961,POA!$A$3:$AU$103,9,FALSE)</f>
        <v>#N/A</v>
      </c>
      <c r="G2961" s="97" t="e">
        <f>+VLOOKUP(D2961,POA!$A$3:$AU$103,3,FALSE)</f>
        <v>#N/A</v>
      </c>
      <c r="H2961" s="81" t="e">
        <f>+VLOOKUP(D2961,POA!$A$3:$AU$103,12,FALSE)</f>
        <v>#N/A</v>
      </c>
      <c r="I2961" s="82" t="e">
        <f>+VLOOKUP(D2961,POA!$A$3:$AU$103,15,FALSE)</f>
        <v>#N/A</v>
      </c>
      <c r="J2961" s="81" t="e">
        <f>+VLOOKUP(D2961,POA!$A$3:$AU$103,14,FALSE)</f>
        <v>#N/A</v>
      </c>
      <c r="K2961" s="60"/>
      <c r="L2961" s="100"/>
      <c r="M2961" s="101"/>
      <c r="N2961" s="79"/>
      <c r="O2961" s="59"/>
    </row>
    <row r="2962" spans="1:15" ht="15" customHeight="1">
      <c r="A2962" s="63"/>
      <c r="B2962" s="59"/>
      <c r="C2962" s="70"/>
      <c r="D2962" s="63"/>
      <c r="E2962" s="80" t="e">
        <f>+VLOOKUP(D2962,POA!$A$3:$AU$103,7,FALSE)</f>
        <v>#N/A</v>
      </c>
      <c r="F2962" s="80" t="e">
        <f>+VLOOKUP(D2962,POA!$A$3:$AU$103,9,FALSE)</f>
        <v>#N/A</v>
      </c>
      <c r="G2962" s="97" t="e">
        <f>+VLOOKUP(D2962,POA!$A$3:$AU$103,3,FALSE)</f>
        <v>#N/A</v>
      </c>
      <c r="H2962" s="81" t="e">
        <f>+VLOOKUP(D2962,POA!$A$3:$AU$103,12,FALSE)</f>
        <v>#N/A</v>
      </c>
      <c r="I2962" s="82" t="e">
        <f>+VLOOKUP(D2962,POA!$A$3:$AU$103,15,FALSE)</f>
        <v>#N/A</v>
      </c>
      <c r="J2962" s="81" t="e">
        <f>+VLOOKUP(D2962,POA!$A$3:$AU$103,14,FALSE)</f>
        <v>#N/A</v>
      </c>
      <c r="K2962" s="60"/>
      <c r="L2962" s="100"/>
      <c r="M2962" s="101"/>
      <c r="N2962" s="79"/>
      <c r="O2962" s="59"/>
    </row>
    <row r="2963" spans="1:15" ht="15" customHeight="1">
      <c r="A2963" s="63"/>
      <c r="B2963" s="59"/>
      <c r="C2963" s="70"/>
      <c r="D2963" s="63"/>
      <c r="E2963" s="80" t="e">
        <f>+VLOOKUP(D2963,POA!$A$3:$AU$103,7,FALSE)</f>
        <v>#N/A</v>
      </c>
      <c r="F2963" s="80" t="e">
        <f>+VLOOKUP(D2963,POA!$A$3:$AU$103,9,FALSE)</f>
        <v>#N/A</v>
      </c>
      <c r="G2963" s="97" t="e">
        <f>+VLOOKUP(D2963,POA!$A$3:$AU$103,3,FALSE)</f>
        <v>#N/A</v>
      </c>
      <c r="H2963" s="81" t="e">
        <f>+VLOOKUP(D2963,POA!$A$3:$AU$103,12,FALSE)</f>
        <v>#N/A</v>
      </c>
      <c r="I2963" s="82" t="e">
        <f>+VLOOKUP(D2963,POA!$A$3:$AU$103,15,FALSE)</f>
        <v>#N/A</v>
      </c>
      <c r="J2963" s="81" t="e">
        <f>+VLOOKUP(D2963,POA!$A$3:$AU$103,14,FALSE)</f>
        <v>#N/A</v>
      </c>
      <c r="K2963" s="60"/>
      <c r="L2963" s="100"/>
      <c r="M2963" s="101"/>
      <c r="N2963" s="79"/>
      <c r="O2963" s="59"/>
    </row>
    <row r="2964" spans="1:15" ht="15" customHeight="1">
      <c r="A2964" s="63"/>
      <c r="B2964" s="59"/>
      <c r="C2964" s="70"/>
      <c r="D2964" s="63"/>
      <c r="E2964" s="80" t="e">
        <f>+VLOOKUP(D2964,POA!$A$3:$AU$103,7,FALSE)</f>
        <v>#N/A</v>
      </c>
      <c r="F2964" s="80" t="e">
        <f>+VLOOKUP(D2964,POA!$A$3:$AU$103,9,FALSE)</f>
        <v>#N/A</v>
      </c>
      <c r="G2964" s="97" t="e">
        <f>+VLOOKUP(D2964,POA!$A$3:$AU$103,3,FALSE)</f>
        <v>#N/A</v>
      </c>
      <c r="H2964" s="81" t="e">
        <f>+VLOOKUP(D2964,POA!$A$3:$AU$103,12,FALSE)</f>
        <v>#N/A</v>
      </c>
      <c r="I2964" s="82" t="e">
        <f>+VLOOKUP(D2964,POA!$A$3:$AU$103,15,FALSE)</f>
        <v>#N/A</v>
      </c>
      <c r="J2964" s="81" t="e">
        <f>+VLOOKUP(D2964,POA!$A$3:$AU$103,14,FALSE)</f>
        <v>#N/A</v>
      </c>
      <c r="K2964" s="60"/>
      <c r="L2964" s="100"/>
      <c r="M2964" s="101"/>
      <c r="N2964" s="79"/>
      <c r="O2964" s="59"/>
    </row>
    <row r="2965" spans="1:15" ht="15" customHeight="1">
      <c r="A2965" s="63"/>
      <c r="B2965" s="59"/>
      <c r="C2965" s="70"/>
      <c r="D2965" s="63"/>
      <c r="E2965" s="80" t="e">
        <f>+VLOOKUP(D2965,POA!$A$3:$AU$103,7,FALSE)</f>
        <v>#N/A</v>
      </c>
      <c r="F2965" s="80" t="e">
        <f>+VLOOKUP(D2965,POA!$A$3:$AU$103,9,FALSE)</f>
        <v>#N/A</v>
      </c>
      <c r="G2965" s="97" t="e">
        <f>+VLOOKUP(D2965,POA!$A$3:$AU$103,3,FALSE)</f>
        <v>#N/A</v>
      </c>
      <c r="H2965" s="81" t="e">
        <f>+VLOOKUP(D2965,POA!$A$3:$AU$103,12,FALSE)</f>
        <v>#N/A</v>
      </c>
      <c r="I2965" s="82" t="e">
        <f>+VLOOKUP(D2965,POA!$A$3:$AU$103,15,FALSE)</f>
        <v>#N/A</v>
      </c>
      <c r="J2965" s="81" t="e">
        <f>+VLOOKUP(D2965,POA!$A$3:$AU$103,14,FALSE)</f>
        <v>#N/A</v>
      </c>
      <c r="K2965" s="60"/>
      <c r="L2965" s="100"/>
      <c r="M2965" s="101"/>
      <c r="N2965" s="79"/>
      <c r="O2965" s="59"/>
    </row>
    <row r="2966" spans="1:15" ht="15" customHeight="1">
      <c r="A2966" s="63"/>
      <c r="B2966" s="59"/>
      <c r="C2966" s="70"/>
      <c r="D2966" s="63"/>
      <c r="E2966" s="80" t="e">
        <f>+VLOOKUP(D2966,POA!$A$3:$AU$103,7,FALSE)</f>
        <v>#N/A</v>
      </c>
      <c r="F2966" s="80" t="e">
        <f>+VLOOKUP(D2966,POA!$A$3:$AU$103,9,FALSE)</f>
        <v>#N/A</v>
      </c>
      <c r="G2966" s="97" t="e">
        <f>+VLOOKUP(D2966,POA!$A$3:$AU$103,3,FALSE)</f>
        <v>#N/A</v>
      </c>
      <c r="H2966" s="81" t="e">
        <f>+VLOOKUP(D2966,POA!$A$3:$AU$103,12,FALSE)</f>
        <v>#N/A</v>
      </c>
      <c r="I2966" s="82" t="e">
        <f>+VLOOKUP(D2966,POA!$A$3:$AU$103,15,FALSE)</f>
        <v>#N/A</v>
      </c>
      <c r="J2966" s="81" t="e">
        <f>+VLOOKUP(D2966,POA!$A$3:$AU$103,14,FALSE)</f>
        <v>#N/A</v>
      </c>
      <c r="K2966" s="60"/>
      <c r="L2966" s="100"/>
      <c r="M2966" s="101"/>
      <c r="N2966" s="79"/>
      <c r="O2966" s="59"/>
    </row>
    <row r="2967" spans="1:15" ht="15" customHeight="1">
      <c r="A2967" s="63"/>
      <c r="B2967" s="59"/>
      <c r="C2967" s="70"/>
      <c r="D2967" s="63"/>
      <c r="E2967" s="80" t="e">
        <f>+VLOOKUP(D2967,POA!$A$3:$AU$103,7,FALSE)</f>
        <v>#N/A</v>
      </c>
      <c r="F2967" s="80" t="e">
        <f>+VLOOKUP(D2967,POA!$A$3:$AU$103,9,FALSE)</f>
        <v>#N/A</v>
      </c>
      <c r="G2967" s="97" t="e">
        <f>+VLOOKUP(D2967,POA!$A$3:$AU$103,3,FALSE)</f>
        <v>#N/A</v>
      </c>
      <c r="H2967" s="81" t="e">
        <f>+VLOOKUP(D2967,POA!$A$3:$AU$103,12,FALSE)</f>
        <v>#N/A</v>
      </c>
      <c r="I2967" s="82" t="e">
        <f>+VLOOKUP(D2967,POA!$A$3:$AU$103,15,FALSE)</f>
        <v>#N/A</v>
      </c>
      <c r="J2967" s="81" t="e">
        <f>+VLOOKUP(D2967,POA!$A$3:$AU$103,14,FALSE)</f>
        <v>#N/A</v>
      </c>
      <c r="K2967" s="60"/>
      <c r="L2967" s="100"/>
      <c r="M2967" s="101"/>
      <c r="N2967" s="79"/>
      <c r="O2967" s="59"/>
    </row>
    <row r="2968" spans="1:15" ht="15" customHeight="1">
      <c r="A2968" s="63"/>
      <c r="B2968" s="59"/>
      <c r="C2968" s="70"/>
      <c r="D2968" s="63"/>
      <c r="E2968" s="80" t="e">
        <f>+VLOOKUP(D2968,POA!$A$3:$AU$103,7,FALSE)</f>
        <v>#N/A</v>
      </c>
      <c r="F2968" s="80" t="e">
        <f>+VLOOKUP(D2968,POA!$A$3:$AU$103,9,FALSE)</f>
        <v>#N/A</v>
      </c>
      <c r="G2968" s="97" t="e">
        <f>+VLOOKUP(D2968,POA!$A$3:$AU$103,3,FALSE)</f>
        <v>#N/A</v>
      </c>
      <c r="H2968" s="81" t="e">
        <f>+VLOOKUP(D2968,POA!$A$3:$AU$103,12,FALSE)</f>
        <v>#N/A</v>
      </c>
      <c r="I2968" s="82" t="e">
        <f>+VLOOKUP(D2968,POA!$A$3:$AU$103,15,FALSE)</f>
        <v>#N/A</v>
      </c>
      <c r="J2968" s="81" t="e">
        <f>+VLOOKUP(D2968,POA!$A$3:$AU$103,14,FALSE)</f>
        <v>#N/A</v>
      </c>
      <c r="K2968" s="60"/>
      <c r="L2968" s="100"/>
      <c r="M2968" s="101"/>
      <c r="N2968" s="79"/>
      <c r="O2968" s="59"/>
    </row>
    <row r="2969" spans="1:15" ht="15" customHeight="1">
      <c r="A2969" s="63"/>
      <c r="B2969" s="59"/>
      <c r="C2969" s="70"/>
      <c r="D2969" s="63"/>
      <c r="E2969" s="80" t="e">
        <f>+VLOOKUP(D2969,POA!$A$3:$AU$103,7,FALSE)</f>
        <v>#N/A</v>
      </c>
      <c r="F2969" s="80" t="e">
        <f>+VLOOKUP(D2969,POA!$A$3:$AU$103,9,FALSE)</f>
        <v>#N/A</v>
      </c>
      <c r="G2969" s="97" t="e">
        <f>+VLOOKUP(D2969,POA!$A$3:$AU$103,3,FALSE)</f>
        <v>#N/A</v>
      </c>
      <c r="H2969" s="81" t="e">
        <f>+VLOOKUP(D2969,POA!$A$3:$AU$103,12,FALSE)</f>
        <v>#N/A</v>
      </c>
      <c r="I2969" s="82" t="e">
        <f>+VLOOKUP(D2969,POA!$A$3:$AU$103,15,FALSE)</f>
        <v>#N/A</v>
      </c>
      <c r="J2969" s="81" t="e">
        <f>+VLOOKUP(D2969,POA!$A$3:$AU$103,14,FALSE)</f>
        <v>#N/A</v>
      </c>
      <c r="K2969" s="60"/>
      <c r="L2969" s="100"/>
      <c r="M2969" s="101"/>
      <c r="N2969" s="79"/>
      <c r="O2969" s="59"/>
    </row>
    <row r="2970" spans="1:15" ht="15" customHeight="1">
      <c r="A2970" s="63"/>
      <c r="B2970" s="59"/>
      <c r="C2970" s="70"/>
      <c r="D2970" s="63"/>
      <c r="E2970" s="80" t="e">
        <f>+VLOOKUP(D2970,POA!$A$3:$AU$103,7,FALSE)</f>
        <v>#N/A</v>
      </c>
      <c r="F2970" s="80" t="e">
        <f>+VLOOKUP(D2970,POA!$A$3:$AU$103,9,FALSE)</f>
        <v>#N/A</v>
      </c>
      <c r="G2970" s="97" t="e">
        <f>+VLOOKUP(D2970,POA!$A$3:$AU$103,3,FALSE)</f>
        <v>#N/A</v>
      </c>
      <c r="H2970" s="81" t="e">
        <f>+VLOOKUP(D2970,POA!$A$3:$AU$103,12,FALSE)</f>
        <v>#N/A</v>
      </c>
      <c r="I2970" s="82" t="e">
        <f>+VLOOKUP(D2970,POA!$A$3:$AU$103,15,FALSE)</f>
        <v>#N/A</v>
      </c>
      <c r="J2970" s="81" t="e">
        <f>+VLOOKUP(D2970,POA!$A$3:$AU$103,14,FALSE)</f>
        <v>#N/A</v>
      </c>
      <c r="K2970" s="60"/>
      <c r="L2970" s="100"/>
      <c r="M2970" s="101"/>
      <c r="N2970" s="79"/>
      <c r="O2970" s="59"/>
    </row>
    <row r="2971" spans="1:15" ht="15" customHeight="1">
      <c r="A2971" s="63"/>
      <c r="B2971" s="59"/>
      <c r="C2971" s="70"/>
      <c r="D2971" s="63"/>
      <c r="E2971" s="80" t="e">
        <f>+VLOOKUP(D2971,POA!$A$3:$AU$103,7,FALSE)</f>
        <v>#N/A</v>
      </c>
      <c r="F2971" s="80" t="e">
        <f>+VLOOKUP(D2971,POA!$A$3:$AU$103,9,FALSE)</f>
        <v>#N/A</v>
      </c>
      <c r="G2971" s="97" t="e">
        <f>+VLOOKUP(D2971,POA!$A$3:$AU$103,3,FALSE)</f>
        <v>#N/A</v>
      </c>
      <c r="H2971" s="81" t="e">
        <f>+VLOOKUP(D2971,POA!$A$3:$AU$103,12,FALSE)</f>
        <v>#N/A</v>
      </c>
      <c r="I2971" s="82" t="e">
        <f>+VLOOKUP(D2971,POA!$A$3:$AU$103,15,FALSE)</f>
        <v>#N/A</v>
      </c>
      <c r="J2971" s="81" t="e">
        <f>+VLOOKUP(D2971,POA!$A$3:$AU$103,14,FALSE)</f>
        <v>#N/A</v>
      </c>
      <c r="K2971" s="60"/>
      <c r="L2971" s="100"/>
      <c r="M2971" s="101"/>
      <c r="N2971" s="79"/>
      <c r="O2971" s="59"/>
    </row>
    <row r="2972" spans="1:15" ht="15" customHeight="1">
      <c r="A2972" s="63"/>
      <c r="B2972" s="59"/>
      <c r="C2972" s="70"/>
      <c r="D2972" s="63"/>
      <c r="E2972" s="80" t="e">
        <f>+VLOOKUP(D2972,POA!$A$3:$AU$103,7,FALSE)</f>
        <v>#N/A</v>
      </c>
      <c r="F2972" s="80" t="e">
        <f>+VLOOKUP(D2972,POA!$A$3:$AU$103,9,FALSE)</f>
        <v>#N/A</v>
      </c>
      <c r="G2972" s="97" t="e">
        <f>+VLOOKUP(D2972,POA!$A$3:$AU$103,3,FALSE)</f>
        <v>#N/A</v>
      </c>
      <c r="H2972" s="81" t="e">
        <f>+VLOOKUP(D2972,POA!$A$3:$AU$103,12,FALSE)</f>
        <v>#N/A</v>
      </c>
      <c r="I2972" s="82" t="e">
        <f>+VLOOKUP(D2972,POA!$A$3:$AU$103,15,FALSE)</f>
        <v>#N/A</v>
      </c>
      <c r="J2972" s="81" t="e">
        <f>+VLOOKUP(D2972,POA!$A$3:$AU$103,14,FALSE)</f>
        <v>#N/A</v>
      </c>
      <c r="K2972" s="60"/>
      <c r="L2972" s="100"/>
      <c r="M2972" s="101"/>
      <c r="N2972" s="79"/>
      <c r="O2972" s="59"/>
    </row>
    <row r="2973" spans="1:15" ht="15" customHeight="1">
      <c r="A2973" s="63"/>
      <c r="B2973" s="59"/>
      <c r="C2973" s="70"/>
      <c r="D2973" s="63"/>
      <c r="E2973" s="80" t="e">
        <f>+VLOOKUP(D2973,POA!$A$3:$AU$103,7,FALSE)</f>
        <v>#N/A</v>
      </c>
      <c r="F2973" s="80" t="e">
        <f>+VLOOKUP(D2973,POA!$A$3:$AU$103,9,FALSE)</f>
        <v>#N/A</v>
      </c>
      <c r="G2973" s="97" t="e">
        <f>+VLOOKUP(D2973,POA!$A$3:$AU$103,3,FALSE)</f>
        <v>#N/A</v>
      </c>
      <c r="H2973" s="81" t="e">
        <f>+VLOOKUP(D2973,POA!$A$3:$AU$103,12,FALSE)</f>
        <v>#N/A</v>
      </c>
      <c r="I2973" s="82" t="e">
        <f>+VLOOKUP(D2973,POA!$A$3:$AU$103,15,FALSE)</f>
        <v>#N/A</v>
      </c>
      <c r="J2973" s="81" t="e">
        <f>+VLOOKUP(D2973,POA!$A$3:$AU$103,14,FALSE)</f>
        <v>#N/A</v>
      </c>
      <c r="K2973" s="60"/>
      <c r="L2973" s="100"/>
      <c r="M2973" s="101"/>
      <c r="N2973" s="79"/>
      <c r="O2973" s="59"/>
    </row>
    <row r="2974" spans="1:15" ht="15" customHeight="1">
      <c r="A2974" s="63"/>
      <c r="B2974" s="59"/>
      <c r="C2974" s="70"/>
      <c r="D2974" s="63"/>
      <c r="E2974" s="80" t="e">
        <f>+VLOOKUP(D2974,POA!$A$3:$AU$103,7,FALSE)</f>
        <v>#N/A</v>
      </c>
      <c r="F2974" s="80" t="e">
        <f>+VLOOKUP(D2974,POA!$A$3:$AU$103,9,FALSE)</f>
        <v>#N/A</v>
      </c>
      <c r="G2974" s="97" t="e">
        <f>+VLOOKUP(D2974,POA!$A$3:$AU$103,3,FALSE)</f>
        <v>#N/A</v>
      </c>
      <c r="H2974" s="81" t="e">
        <f>+VLOOKUP(D2974,POA!$A$3:$AU$103,12,FALSE)</f>
        <v>#N/A</v>
      </c>
      <c r="I2974" s="82" t="e">
        <f>+VLOOKUP(D2974,POA!$A$3:$AU$103,15,FALSE)</f>
        <v>#N/A</v>
      </c>
      <c r="J2974" s="81" t="e">
        <f>+VLOOKUP(D2974,POA!$A$3:$AU$103,14,FALSE)</f>
        <v>#N/A</v>
      </c>
      <c r="K2974" s="60"/>
      <c r="L2974" s="100"/>
      <c r="M2974" s="101"/>
      <c r="N2974" s="79"/>
      <c r="O2974" s="59"/>
    </row>
    <row r="2975" spans="1:15" ht="15" customHeight="1">
      <c r="A2975" s="63"/>
      <c r="B2975" s="59"/>
      <c r="C2975" s="70"/>
      <c r="D2975" s="63"/>
      <c r="E2975" s="80" t="e">
        <f>+VLOOKUP(D2975,POA!$A$3:$AU$103,7,FALSE)</f>
        <v>#N/A</v>
      </c>
      <c r="F2975" s="80" t="e">
        <f>+VLOOKUP(D2975,POA!$A$3:$AU$103,9,FALSE)</f>
        <v>#N/A</v>
      </c>
      <c r="G2975" s="97" t="e">
        <f>+VLOOKUP(D2975,POA!$A$3:$AU$103,3,FALSE)</f>
        <v>#N/A</v>
      </c>
      <c r="H2975" s="81" t="e">
        <f>+VLOOKUP(D2975,POA!$A$3:$AU$103,12,FALSE)</f>
        <v>#N/A</v>
      </c>
      <c r="I2975" s="82" t="e">
        <f>+VLOOKUP(D2975,POA!$A$3:$AU$103,15,FALSE)</f>
        <v>#N/A</v>
      </c>
      <c r="J2975" s="81" t="e">
        <f>+VLOOKUP(D2975,POA!$A$3:$AU$103,14,FALSE)</f>
        <v>#N/A</v>
      </c>
      <c r="K2975" s="60"/>
      <c r="L2975" s="100"/>
      <c r="M2975" s="101"/>
      <c r="N2975" s="79"/>
      <c r="O2975" s="59"/>
    </row>
    <row r="2976" spans="1:15" ht="15" customHeight="1">
      <c r="A2976" s="63"/>
      <c r="B2976" s="59"/>
      <c r="C2976" s="70"/>
      <c r="D2976" s="63"/>
      <c r="E2976" s="80" t="e">
        <f>+VLOOKUP(D2976,POA!$A$3:$AU$103,7,FALSE)</f>
        <v>#N/A</v>
      </c>
      <c r="F2976" s="80" t="e">
        <f>+VLOOKUP(D2976,POA!$A$3:$AU$103,9,FALSE)</f>
        <v>#N/A</v>
      </c>
      <c r="G2976" s="97" t="e">
        <f>+VLOOKUP(D2976,POA!$A$3:$AU$103,3,FALSE)</f>
        <v>#N/A</v>
      </c>
      <c r="H2976" s="81" t="e">
        <f>+VLOOKUP(D2976,POA!$A$3:$AU$103,12,FALSE)</f>
        <v>#N/A</v>
      </c>
      <c r="I2976" s="82" t="e">
        <f>+VLOOKUP(D2976,POA!$A$3:$AU$103,15,FALSE)</f>
        <v>#N/A</v>
      </c>
      <c r="J2976" s="81" t="e">
        <f>+VLOOKUP(D2976,POA!$A$3:$AU$103,14,FALSE)</f>
        <v>#N/A</v>
      </c>
      <c r="K2976" s="60"/>
      <c r="L2976" s="100"/>
      <c r="M2976" s="101"/>
      <c r="N2976" s="79"/>
      <c r="O2976" s="59"/>
    </row>
    <row r="2977" spans="1:15" ht="15" customHeight="1">
      <c r="A2977" s="63"/>
      <c r="B2977" s="59"/>
      <c r="C2977" s="70"/>
      <c r="D2977" s="63"/>
      <c r="E2977" s="80" t="e">
        <f>+VLOOKUP(D2977,POA!$A$3:$AU$103,7,FALSE)</f>
        <v>#N/A</v>
      </c>
      <c r="F2977" s="80" t="e">
        <f>+VLOOKUP(D2977,POA!$A$3:$AU$103,9,FALSE)</f>
        <v>#N/A</v>
      </c>
      <c r="G2977" s="97" t="e">
        <f>+VLOOKUP(D2977,POA!$A$3:$AU$103,3,FALSE)</f>
        <v>#N/A</v>
      </c>
      <c r="H2977" s="81" t="e">
        <f>+VLOOKUP(D2977,POA!$A$3:$AU$103,12,FALSE)</f>
        <v>#N/A</v>
      </c>
      <c r="I2977" s="82" t="e">
        <f>+VLOOKUP(D2977,POA!$A$3:$AU$103,15,FALSE)</f>
        <v>#N/A</v>
      </c>
      <c r="J2977" s="81" t="e">
        <f>+VLOOKUP(D2977,POA!$A$3:$AU$103,14,FALSE)</f>
        <v>#N/A</v>
      </c>
      <c r="K2977" s="60"/>
      <c r="L2977" s="100"/>
      <c r="M2977" s="101"/>
      <c r="N2977" s="79"/>
      <c r="O2977" s="59"/>
    </row>
    <row r="2978" spans="1:15" ht="15" customHeight="1">
      <c r="A2978" s="63"/>
      <c r="B2978" s="59"/>
      <c r="C2978" s="70"/>
      <c r="D2978" s="63"/>
      <c r="E2978" s="80" t="e">
        <f>+VLOOKUP(D2978,POA!$A$3:$AU$103,7,FALSE)</f>
        <v>#N/A</v>
      </c>
      <c r="F2978" s="80" t="e">
        <f>+VLOOKUP(D2978,POA!$A$3:$AU$103,9,FALSE)</f>
        <v>#N/A</v>
      </c>
      <c r="G2978" s="97" t="e">
        <f>+VLOOKUP(D2978,POA!$A$3:$AU$103,3,FALSE)</f>
        <v>#N/A</v>
      </c>
      <c r="H2978" s="81" t="e">
        <f>+VLOOKUP(D2978,POA!$A$3:$AU$103,12,FALSE)</f>
        <v>#N/A</v>
      </c>
      <c r="I2978" s="82" t="e">
        <f>+VLOOKUP(D2978,POA!$A$3:$AU$103,15,FALSE)</f>
        <v>#N/A</v>
      </c>
      <c r="J2978" s="81" t="e">
        <f>+VLOOKUP(D2978,POA!$A$3:$AU$103,14,FALSE)</f>
        <v>#N/A</v>
      </c>
      <c r="K2978" s="60"/>
      <c r="L2978" s="100"/>
      <c r="M2978" s="101"/>
      <c r="N2978" s="79"/>
      <c r="O2978" s="59"/>
    </row>
    <row r="2979" spans="1:15" ht="15" customHeight="1">
      <c r="A2979" s="63"/>
      <c r="B2979" s="59"/>
      <c r="C2979" s="70"/>
      <c r="D2979" s="63"/>
      <c r="E2979" s="80" t="e">
        <f>+VLOOKUP(D2979,POA!$A$3:$AU$103,7,FALSE)</f>
        <v>#N/A</v>
      </c>
      <c r="F2979" s="80" t="e">
        <f>+VLOOKUP(D2979,POA!$A$3:$AU$103,9,FALSE)</f>
        <v>#N/A</v>
      </c>
      <c r="G2979" s="97" t="e">
        <f>+VLOOKUP(D2979,POA!$A$3:$AU$103,3,FALSE)</f>
        <v>#N/A</v>
      </c>
      <c r="H2979" s="81" t="e">
        <f>+VLOOKUP(D2979,POA!$A$3:$AU$103,12,FALSE)</f>
        <v>#N/A</v>
      </c>
      <c r="I2979" s="82" t="e">
        <f>+VLOOKUP(D2979,POA!$A$3:$AU$103,15,FALSE)</f>
        <v>#N/A</v>
      </c>
      <c r="J2979" s="81" t="e">
        <f>+VLOOKUP(D2979,POA!$A$3:$AU$103,14,FALSE)</f>
        <v>#N/A</v>
      </c>
      <c r="K2979" s="60"/>
      <c r="L2979" s="100"/>
      <c r="M2979" s="101"/>
      <c r="N2979" s="79"/>
      <c r="O2979" s="59"/>
    </row>
    <row r="2980" spans="1:15" ht="15" customHeight="1">
      <c r="A2980" s="63"/>
      <c r="B2980" s="59"/>
      <c r="C2980" s="70"/>
      <c r="D2980" s="63"/>
      <c r="E2980" s="80" t="e">
        <f>+VLOOKUP(D2980,POA!$A$3:$AU$103,7,FALSE)</f>
        <v>#N/A</v>
      </c>
      <c r="F2980" s="80" t="e">
        <f>+VLOOKUP(D2980,POA!$A$3:$AU$103,9,FALSE)</f>
        <v>#N/A</v>
      </c>
      <c r="G2980" s="97" t="e">
        <f>+VLOOKUP(D2980,POA!$A$3:$AU$103,3,FALSE)</f>
        <v>#N/A</v>
      </c>
      <c r="H2980" s="81" t="e">
        <f>+VLOOKUP(D2980,POA!$A$3:$AU$103,12,FALSE)</f>
        <v>#N/A</v>
      </c>
      <c r="I2980" s="82" t="e">
        <f>+VLOOKUP(D2980,POA!$A$3:$AU$103,15,FALSE)</f>
        <v>#N/A</v>
      </c>
      <c r="J2980" s="81" t="e">
        <f>+VLOOKUP(D2980,POA!$A$3:$AU$103,14,FALSE)</f>
        <v>#N/A</v>
      </c>
      <c r="K2980" s="60"/>
      <c r="L2980" s="100"/>
      <c r="M2980" s="101"/>
      <c r="N2980" s="79"/>
      <c r="O2980" s="59"/>
    </row>
    <row r="2981" spans="1:15" ht="15" customHeight="1">
      <c r="A2981" s="63"/>
      <c r="B2981" s="59"/>
      <c r="C2981" s="70"/>
      <c r="D2981" s="63"/>
      <c r="E2981" s="80" t="e">
        <f>+VLOOKUP(D2981,POA!$A$3:$AU$103,7,FALSE)</f>
        <v>#N/A</v>
      </c>
      <c r="F2981" s="80" t="e">
        <f>+VLOOKUP(D2981,POA!$A$3:$AU$103,9,FALSE)</f>
        <v>#N/A</v>
      </c>
      <c r="G2981" s="97" t="e">
        <f>+VLOOKUP(D2981,POA!$A$3:$AU$103,3,FALSE)</f>
        <v>#N/A</v>
      </c>
      <c r="H2981" s="81" t="e">
        <f>+VLOOKUP(D2981,POA!$A$3:$AU$103,12,FALSE)</f>
        <v>#N/A</v>
      </c>
      <c r="I2981" s="82" t="e">
        <f>+VLOOKUP(D2981,POA!$A$3:$AU$103,15,FALSE)</f>
        <v>#N/A</v>
      </c>
      <c r="J2981" s="81" t="e">
        <f>+VLOOKUP(D2981,POA!$A$3:$AU$103,14,FALSE)</f>
        <v>#N/A</v>
      </c>
      <c r="K2981" s="60"/>
      <c r="L2981" s="100"/>
      <c r="M2981" s="101"/>
      <c r="N2981" s="79"/>
      <c r="O2981" s="59"/>
    </row>
    <row r="2982" spans="1:15" ht="15" customHeight="1">
      <c r="A2982" s="63"/>
      <c r="B2982" s="59"/>
      <c r="C2982" s="70"/>
      <c r="D2982" s="63"/>
      <c r="E2982" s="80" t="e">
        <f>+VLOOKUP(D2982,POA!$A$3:$AU$103,7,FALSE)</f>
        <v>#N/A</v>
      </c>
      <c r="F2982" s="80" t="e">
        <f>+VLOOKUP(D2982,POA!$A$3:$AU$103,9,FALSE)</f>
        <v>#N/A</v>
      </c>
      <c r="G2982" s="97" t="e">
        <f>+VLOOKUP(D2982,POA!$A$3:$AU$103,3,FALSE)</f>
        <v>#N/A</v>
      </c>
      <c r="H2982" s="81" t="e">
        <f>+VLOOKUP(D2982,POA!$A$3:$AU$103,12,FALSE)</f>
        <v>#N/A</v>
      </c>
      <c r="I2982" s="82" t="e">
        <f>+VLOOKUP(D2982,POA!$A$3:$AU$103,15,FALSE)</f>
        <v>#N/A</v>
      </c>
      <c r="J2982" s="81" t="e">
        <f>+VLOOKUP(D2982,POA!$A$3:$AU$103,14,FALSE)</f>
        <v>#N/A</v>
      </c>
      <c r="K2982" s="60"/>
      <c r="L2982" s="100"/>
      <c r="M2982" s="101"/>
      <c r="N2982" s="79"/>
      <c r="O2982" s="59"/>
    </row>
    <row r="2983" spans="1:15" ht="15" customHeight="1">
      <c r="A2983" s="63"/>
      <c r="B2983" s="59"/>
      <c r="C2983" s="70"/>
      <c r="D2983" s="63"/>
      <c r="E2983" s="80" t="e">
        <f>+VLOOKUP(D2983,POA!$A$3:$AU$103,7,FALSE)</f>
        <v>#N/A</v>
      </c>
      <c r="F2983" s="80" t="e">
        <f>+VLOOKUP(D2983,POA!$A$3:$AU$103,9,FALSE)</f>
        <v>#N/A</v>
      </c>
      <c r="G2983" s="97" t="e">
        <f>+VLOOKUP(D2983,POA!$A$3:$AU$103,3,FALSE)</f>
        <v>#N/A</v>
      </c>
      <c r="H2983" s="81" t="e">
        <f>+VLOOKUP(D2983,POA!$A$3:$AU$103,12,FALSE)</f>
        <v>#N/A</v>
      </c>
      <c r="I2983" s="82" t="e">
        <f>+VLOOKUP(D2983,POA!$A$3:$AU$103,15,FALSE)</f>
        <v>#N/A</v>
      </c>
      <c r="J2983" s="81" t="e">
        <f>+VLOOKUP(D2983,POA!$A$3:$AU$103,14,FALSE)</f>
        <v>#N/A</v>
      </c>
      <c r="K2983" s="60"/>
      <c r="L2983" s="100"/>
      <c r="M2983" s="101"/>
      <c r="N2983" s="79"/>
      <c r="O2983" s="59"/>
    </row>
    <row r="2984" spans="1:15" ht="15" customHeight="1">
      <c r="A2984" s="63"/>
      <c r="B2984" s="59"/>
      <c r="C2984" s="70"/>
      <c r="D2984" s="63"/>
      <c r="E2984" s="80" t="e">
        <f>+VLOOKUP(D2984,POA!$A$3:$AU$103,7,FALSE)</f>
        <v>#N/A</v>
      </c>
      <c r="F2984" s="80" t="e">
        <f>+VLOOKUP(D2984,POA!$A$3:$AU$103,9,FALSE)</f>
        <v>#N/A</v>
      </c>
      <c r="G2984" s="97" t="e">
        <f>+VLOOKUP(D2984,POA!$A$3:$AU$103,3,FALSE)</f>
        <v>#N/A</v>
      </c>
      <c r="H2984" s="81" t="e">
        <f>+VLOOKUP(D2984,POA!$A$3:$AU$103,12,FALSE)</f>
        <v>#N/A</v>
      </c>
      <c r="I2984" s="82" t="e">
        <f>+VLOOKUP(D2984,POA!$A$3:$AU$103,15,FALSE)</f>
        <v>#N/A</v>
      </c>
      <c r="J2984" s="81" t="e">
        <f>+VLOOKUP(D2984,POA!$A$3:$AU$103,14,FALSE)</f>
        <v>#N/A</v>
      </c>
      <c r="K2984" s="60"/>
      <c r="L2984" s="100"/>
      <c r="M2984" s="101"/>
      <c r="N2984" s="79"/>
      <c r="O2984" s="59"/>
    </row>
    <row r="2985" spans="1:15" ht="15" customHeight="1">
      <c r="A2985" s="63"/>
      <c r="B2985" s="59"/>
      <c r="C2985" s="70"/>
      <c r="D2985" s="63"/>
      <c r="E2985" s="80" t="e">
        <f>+VLOOKUP(D2985,POA!$A$3:$AU$103,7,FALSE)</f>
        <v>#N/A</v>
      </c>
      <c r="F2985" s="80" t="e">
        <f>+VLOOKUP(D2985,POA!$A$3:$AU$103,9,FALSE)</f>
        <v>#N/A</v>
      </c>
      <c r="G2985" s="97" t="e">
        <f>+VLOOKUP(D2985,POA!$A$3:$AU$103,3,FALSE)</f>
        <v>#N/A</v>
      </c>
      <c r="H2985" s="81" t="e">
        <f>+VLOOKUP(D2985,POA!$A$3:$AU$103,12,FALSE)</f>
        <v>#N/A</v>
      </c>
      <c r="I2985" s="82" t="e">
        <f>+VLOOKUP(D2985,POA!$A$3:$AU$103,15,FALSE)</f>
        <v>#N/A</v>
      </c>
      <c r="J2985" s="81" t="e">
        <f>+VLOOKUP(D2985,POA!$A$3:$AU$103,14,FALSE)</f>
        <v>#N/A</v>
      </c>
      <c r="K2985" s="60"/>
      <c r="L2985" s="100"/>
      <c r="M2985" s="101"/>
      <c r="N2985" s="79"/>
      <c r="O2985" s="59"/>
    </row>
    <row r="2986" spans="1:15" ht="15" customHeight="1">
      <c r="A2986" s="63"/>
      <c r="B2986" s="59"/>
      <c r="C2986" s="71"/>
      <c r="D2986" s="63"/>
      <c r="E2986" s="80" t="e">
        <f>+VLOOKUP(D2986,POA!$A$3:$AU$103,7,FALSE)</f>
        <v>#N/A</v>
      </c>
      <c r="F2986" s="80" t="e">
        <f>+VLOOKUP(D2986,POA!$A$3:$AU$103,9,FALSE)</f>
        <v>#N/A</v>
      </c>
      <c r="G2986" s="97" t="e">
        <f>+VLOOKUP(D2986,POA!$A$3:$AU$103,3,FALSE)</f>
        <v>#N/A</v>
      </c>
      <c r="H2986" s="81" t="e">
        <f>+VLOOKUP(D2986,POA!$A$3:$AU$103,12,FALSE)</f>
        <v>#N/A</v>
      </c>
      <c r="I2986" s="82" t="e">
        <f>+VLOOKUP(D2986,POA!$A$3:$AU$103,15,FALSE)</f>
        <v>#N/A</v>
      </c>
      <c r="J2986" s="81" t="e">
        <f>+VLOOKUP(D2986,POA!$A$3:$AU$103,14,FALSE)</f>
        <v>#N/A</v>
      </c>
      <c r="K2986" s="44"/>
      <c r="L2986" s="100"/>
      <c r="M2986" s="101"/>
      <c r="N2986" s="79"/>
      <c r="O2986" s="59"/>
    </row>
    <row r="2987" spans="1:15" ht="15" customHeight="1">
      <c r="A2987" s="63"/>
      <c r="B2987" s="59"/>
      <c r="C2987" s="71"/>
      <c r="D2987" s="63"/>
      <c r="E2987" s="80" t="e">
        <f>+VLOOKUP(D2987,POA!$A$3:$AU$103,7,FALSE)</f>
        <v>#N/A</v>
      </c>
      <c r="F2987" s="80" t="e">
        <f>+VLOOKUP(D2987,POA!$A$3:$AU$103,9,FALSE)</f>
        <v>#N/A</v>
      </c>
      <c r="G2987" s="97" t="e">
        <f>+VLOOKUP(D2987,POA!$A$3:$AU$103,3,FALSE)</f>
        <v>#N/A</v>
      </c>
      <c r="H2987" s="81" t="e">
        <f>+VLOOKUP(D2987,POA!$A$3:$AU$103,12,FALSE)</f>
        <v>#N/A</v>
      </c>
      <c r="I2987" s="82" t="e">
        <f>+VLOOKUP(D2987,POA!$A$3:$AU$103,15,FALSE)</f>
        <v>#N/A</v>
      </c>
      <c r="J2987" s="81" t="e">
        <f>+VLOOKUP(D2987,POA!$A$3:$AU$103,14,FALSE)</f>
        <v>#N/A</v>
      </c>
      <c r="K2987" s="44"/>
      <c r="L2987" s="100"/>
      <c r="M2987" s="101"/>
      <c r="N2987" s="79"/>
      <c r="O2987" s="59"/>
    </row>
    <row r="2988" spans="1:15" ht="15" customHeight="1">
      <c r="A2988" s="63"/>
      <c r="B2988" s="59"/>
      <c r="C2988" s="71"/>
      <c r="D2988" s="63"/>
      <c r="E2988" s="80" t="e">
        <f>+VLOOKUP(D2988,POA!$A$3:$AU$103,7,FALSE)</f>
        <v>#N/A</v>
      </c>
      <c r="F2988" s="80" t="e">
        <f>+VLOOKUP(D2988,POA!$A$3:$AU$103,9,FALSE)</f>
        <v>#N/A</v>
      </c>
      <c r="G2988" s="97" t="e">
        <f>+VLOOKUP(D2988,POA!$A$3:$AU$103,3,FALSE)</f>
        <v>#N/A</v>
      </c>
      <c r="H2988" s="81" t="e">
        <f>+VLOOKUP(D2988,POA!$A$3:$AU$103,12,FALSE)</f>
        <v>#N/A</v>
      </c>
      <c r="I2988" s="82" t="e">
        <f>+VLOOKUP(D2988,POA!$A$3:$AU$103,15,FALSE)</f>
        <v>#N/A</v>
      </c>
      <c r="J2988" s="81" t="e">
        <f>+VLOOKUP(D2988,POA!$A$3:$AU$103,14,FALSE)</f>
        <v>#N/A</v>
      </c>
      <c r="K2988" s="44"/>
      <c r="L2988" s="100"/>
      <c r="M2988" s="101"/>
      <c r="N2988" s="79"/>
      <c r="O2988" s="59"/>
    </row>
    <row r="2989" spans="1:15" ht="15" customHeight="1">
      <c r="A2989" s="63"/>
      <c r="B2989" s="59"/>
      <c r="C2989" s="71"/>
      <c r="D2989" s="63"/>
      <c r="E2989" s="80" t="e">
        <f>+VLOOKUP(D2989,POA!$A$3:$AU$103,7,FALSE)</f>
        <v>#N/A</v>
      </c>
      <c r="F2989" s="80" t="e">
        <f>+VLOOKUP(D2989,POA!$A$3:$AU$103,9,FALSE)</f>
        <v>#N/A</v>
      </c>
      <c r="G2989" s="97" t="e">
        <f>+VLOOKUP(D2989,POA!$A$3:$AU$103,3,FALSE)</f>
        <v>#N/A</v>
      </c>
      <c r="H2989" s="81" t="e">
        <f>+VLOOKUP(D2989,POA!$A$3:$AU$103,12,FALSE)</f>
        <v>#N/A</v>
      </c>
      <c r="I2989" s="82" t="e">
        <f>+VLOOKUP(D2989,POA!$A$3:$AU$103,15,FALSE)</f>
        <v>#N/A</v>
      </c>
      <c r="J2989" s="81" t="e">
        <f>+VLOOKUP(D2989,POA!$A$3:$AU$103,14,FALSE)</f>
        <v>#N/A</v>
      </c>
      <c r="K2989" s="44"/>
      <c r="L2989" s="100"/>
      <c r="M2989" s="101"/>
      <c r="N2989" s="79"/>
      <c r="O2989" s="59"/>
    </row>
    <row r="2990" spans="1:15" ht="15" customHeight="1">
      <c r="A2990" s="63"/>
      <c r="B2990" s="59"/>
      <c r="C2990" s="71"/>
      <c r="D2990" s="63"/>
      <c r="E2990" s="80" t="e">
        <f>+VLOOKUP(D2990,POA!$A$3:$AU$103,7,FALSE)</f>
        <v>#N/A</v>
      </c>
      <c r="F2990" s="80" t="e">
        <f>+VLOOKUP(D2990,POA!$A$3:$AU$103,9,FALSE)</f>
        <v>#N/A</v>
      </c>
      <c r="G2990" s="97" t="e">
        <f>+VLOOKUP(D2990,POA!$A$3:$AU$103,3,FALSE)</f>
        <v>#N/A</v>
      </c>
      <c r="H2990" s="81" t="e">
        <f>+VLOOKUP(D2990,POA!$A$3:$AU$103,12,FALSE)</f>
        <v>#N/A</v>
      </c>
      <c r="I2990" s="82" t="e">
        <f>+VLOOKUP(D2990,POA!$A$3:$AU$103,15,FALSE)</f>
        <v>#N/A</v>
      </c>
      <c r="J2990" s="81" t="e">
        <f>+VLOOKUP(D2990,POA!$A$3:$AU$103,14,FALSE)</f>
        <v>#N/A</v>
      </c>
      <c r="K2990" s="44"/>
      <c r="L2990" s="100"/>
      <c r="M2990" s="101"/>
      <c r="N2990" s="79"/>
      <c r="O2990" s="59"/>
    </row>
    <row r="2991" spans="1:15" ht="15" customHeight="1">
      <c r="A2991" s="63"/>
      <c r="B2991" s="59"/>
      <c r="C2991" s="71"/>
      <c r="D2991" s="63"/>
      <c r="E2991" s="80" t="e">
        <f>+VLOOKUP(D2991,POA!$A$3:$AU$103,7,FALSE)</f>
        <v>#N/A</v>
      </c>
      <c r="F2991" s="80" t="e">
        <f>+VLOOKUP(D2991,POA!$A$3:$AU$103,9,FALSE)</f>
        <v>#N/A</v>
      </c>
      <c r="G2991" s="97" t="e">
        <f>+VLOOKUP(D2991,POA!$A$3:$AU$103,3,FALSE)</f>
        <v>#N/A</v>
      </c>
      <c r="H2991" s="81" t="e">
        <f>+VLOOKUP(D2991,POA!$A$3:$AU$103,12,FALSE)</f>
        <v>#N/A</v>
      </c>
      <c r="I2991" s="82" t="e">
        <f>+VLOOKUP(D2991,POA!$A$3:$AU$103,15,FALSE)</f>
        <v>#N/A</v>
      </c>
      <c r="J2991" s="81" t="e">
        <f>+VLOOKUP(D2991,POA!$A$3:$AU$103,14,FALSE)</f>
        <v>#N/A</v>
      </c>
      <c r="K2991" s="44"/>
      <c r="L2991" s="100"/>
      <c r="M2991" s="101"/>
      <c r="N2991" s="79"/>
      <c r="O2991" s="59"/>
    </row>
    <row r="2992" spans="1:15" ht="15" customHeight="1">
      <c r="A2992" s="63"/>
      <c r="B2992" s="59"/>
      <c r="C2992" s="71"/>
      <c r="D2992" s="63"/>
      <c r="E2992" s="80" t="e">
        <f>+VLOOKUP(D2992,POA!$A$3:$AU$103,7,FALSE)</f>
        <v>#N/A</v>
      </c>
      <c r="F2992" s="80" t="e">
        <f>+VLOOKUP(D2992,POA!$A$3:$AU$103,9,FALSE)</f>
        <v>#N/A</v>
      </c>
      <c r="G2992" s="97" t="e">
        <f>+VLOOKUP(D2992,POA!$A$3:$AU$103,3,FALSE)</f>
        <v>#N/A</v>
      </c>
      <c r="H2992" s="81" t="e">
        <f>+VLOOKUP(D2992,POA!$A$3:$AU$103,12,FALSE)</f>
        <v>#N/A</v>
      </c>
      <c r="I2992" s="82" t="e">
        <f>+VLOOKUP(D2992,POA!$A$3:$AU$103,15,FALSE)</f>
        <v>#N/A</v>
      </c>
      <c r="J2992" s="81" t="e">
        <f>+VLOOKUP(D2992,POA!$A$3:$AU$103,14,FALSE)</f>
        <v>#N/A</v>
      </c>
      <c r="K2992" s="44"/>
      <c r="L2992" s="100"/>
      <c r="M2992" s="101"/>
      <c r="N2992" s="79"/>
      <c r="O2992" s="59"/>
    </row>
    <row r="2993" spans="1:15" ht="15" customHeight="1">
      <c r="A2993" s="63"/>
      <c r="B2993" s="59"/>
      <c r="C2993" s="71"/>
      <c r="D2993" s="63"/>
      <c r="E2993" s="80" t="e">
        <f>+VLOOKUP(D2993,POA!$A$3:$AU$103,7,FALSE)</f>
        <v>#N/A</v>
      </c>
      <c r="F2993" s="80" t="e">
        <f>+VLOOKUP(D2993,POA!$A$3:$AU$103,9,FALSE)</f>
        <v>#N/A</v>
      </c>
      <c r="G2993" s="97" t="e">
        <f>+VLOOKUP(D2993,POA!$A$3:$AU$103,3,FALSE)</f>
        <v>#N/A</v>
      </c>
      <c r="H2993" s="81" t="e">
        <f>+VLOOKUP(D2993,POA!$A$3:$AU$103,12,FALSE)</f>
        <v>#N/A</v>
      </c>
      <c r="I2993" s="82" t="e">
        <f>+VLOOKUP(D2993,POA!$A$3:$AU$103,15,FALSE)</f>
        <v>#N/A</v>
      </c>
      <c r="J2993" s="81" t="e">
        <f>+VLOOKUP(D2993,POA!$A$3:$AU$103,14,FALSE)</f>
        <v>#N/A</v>
      </c>
      <c r="K2993" s="44"/>
      <c r="L2993" s="100"/>
      <c r="M2993" s="101"/>
      <c r="N2993" s="79"/>
      <c r="O2993" s="59"/>
    </row>
    <row r="2994" spans="1:15" ht="15" customHeight="1">
      <c r="A2994" s="63"/>
      <c r="B2994" s="59"/>
      <c r="C2994" s="71"/>
      <c r="D2994" s="63"/>
      <c r="E2994" s="80" t="e">
        <f>+VLOOKUP(D2994,POA!$A$3:$AU$103,7,FALSE)</f>
        <v>#N/A</v>
      </c>
      <c r="F2994" s="80" t="e">
        <f>+VLOOKUP(D2994,POA!$A$3:$AU$103,9,FALSE)</f>
        <v>#N/A</v>
      </c>
      <c r="G2994" s="97" t="e">
        <f>+VLOOKUP(D2994,POA!$A$3:$AU$103,3,FALSE)</f>
        <v>#N/A</v>
      </c>
      <c r="H2994" s="81" t="e">
        <f>+VLOOKUP(D2994,POA!$A$3:$AU$103,12,FALSE)</f>
        <v>#N/A</v>
      </c>
      <c r="I2994" s="82" t="e">
        <f>+VLOOKUP(D2994,POA!$A$3:$AU$103,15,FALSE)</f>
        <v>#N/A</v>
      </c>
      <c r="J2994" s="81" t="e">
        <f>+VLOOKUP(D2994,POA!$A$3:$AU$103,14,FALSE)</f>
        <v>#N/A</v>
      </c>
      <c r="K2994" s="44"/>
      <c r="L2994" s="100"/>
      <c r="M2994" s="101"/>
      <c r="N2994" s="79"/>
      <c r="O2994" s="59"/>
    </row>
    <row r="2995" spans="1:15" ht="15" customHeight="1">
      <c r="A2995" s="63"/>
      <c r="B2995" s="59"/>
      <c r="C2995" s="71"/>
      <c r="D2995" s="63"/>
      <c r="E2995" s="80" t="e">
        <f>+VLOOKUP(D2995,POA!$A$3:$AU$103,7,FALSE)</f>
        <v>#N/A</v>
      </c>
      <c r="F2995" s="80" t="e">
        <f>+VLOOKUP(D2995,POA!$A$3:$AU$103,9,FALSE)</f>
        <v>#N/A</v>
      </c>
      <c r="G2995" s="97" t="e">
        <f>+VLOOKUP(D2995,POA!$A$3:$AU$103,3,FALSE)</f>
        <v>#N/A</v>
      </c>
      <c r="H2995" s="81" t="e">
        <f>+VLOOKUP(D2995,POA!$A$3:$AU$103,12,FALSE)</f>
        <v>#N/A</v>
      </c>
      <c r="I2995" s="82" t="e">
        <f>+VLOOKUP(D2995,POA!$A$3:$AU$103,15,FALSE)</f>
        <v>#N/A</v>
      </c>
      <c r="J2995" s="81" t="e">
        <f>+VLOOKUP(D2995,POA!$A$3:$AU$103,14,FALSE)</f>
        <v>#N/A</v>
      </c>
      <c r="K2995" s="44"/>
      <c r="L2995" s="100"/>
      <c r="M2995" s="101"/>
      <c r="N2995" s="79"/>
      <c r="O2995" s="59"/>
    </row>
    <row r="2996" spans="1:15" ht="15" customHeight="1">
      <c r="A2996" s="63"/>
      <c r="B2996" s="59"/>
      <c r="C2996" s="71"/>
      <c r="D2996" s="63"/>
      <c r="E2996" s="80" t="e">
        <f>+VLOOKUP(D2996,POA!$A$3:$AU$103,7,FALSE)</f>
        <v>#N/A</v>
      </c>
      <c r="F2996" s="80" t="e">
        <f>+VLOOKUP(D2996,POA!$A$3:$AU$103,9,FALSE)</f>
        <v>#N/A</v>
      </c>
      <c r="G2996" s="97" t="e">
        <f>+VLOOKUP(D2996,POA!$A$3:$AU$103,3,FALSE)</f>
        <v>#N/A</v>
      </c>
      <c r="H2996" s="81" t="e">
        <f>+VLOOKUP(D2996,POA!$A$3:$AU$103,12,FALSE)</f>
        <v>#N/A</v>
      </c>
      <c r="I2996" s="82" t="e">
        <f>+VLOOKUP(D2996,POA!$A$3:$AU$103,15,FALSE)</f>
        <v>#N/A</v>
      </c>
      <c r="J2996" s="81" t="e">
        <f>+VLOOKUP(D2996,POA!$A$3:$AU$103,14,FALSE)</f>
        <v>#N/A</v>
      </c>
      <c r="K2996" s="44"/>
      <c r="L2996" s="100"/>
      <c r="M2996" s="101"/>
      <c r="N2996" s="79"/>
      <c r="O2996" s="59"/>
    </row>
    <row r="2997" spans="1:15" ht="15" customHeight="1">
      <c r="A2997" s="63"/>
      <c r="B2997" s="59"/>
      <c r="C2997" s="71"/>
      <c r="D2997" s="63"/>
      <c r="E2997" s="80" t="e">
        <f>+VLOOKUP(D2997,POA!$A$3:$AU$103,7,FALSE)</f>
        <v>#N/A</v>
      </c>
      <c r="F2997" s="80" t="e">
        <f>+VLOOKUP(D2997,POA!$A$3:$AU$103,9,FALSE)</f>
        <v>#N/A</v>
      </c>
      <c r="G2997" s="97" t="e">
        <f>+VLOOKUP(D2997,POA!$A$3:$AU$103,3,FALSE)</f>
        <v>#N/A</v>
      </c>
      <c r="H2997" s="81" t="e">
        <f>+VLOOKUP(D2997,POA!$A$3:$AU$103,12,FALSE)</f>
        <v>#N/A</v>
      </c>
      <c r="I2997" s="82" t="e">
        <f>+VLOOKUP(D2997,POA!$A$3:$AU$103,15,FALSE)</f>
        <v>#N/A</v>
      </c>
      <c r="J2997" s="81" t="e">
        <f>+VLOOKUP(D2997,POA!$A$3:$AU$103,14,FALSE)</f>
        <v>#N/A</v>
      </c>
      <c r="K2997" s="44"/>
      <c r="L2997" s="100"/>
      <c r="M2997" s="101"/>
      <c r="N2997" s="79"/>
      <c r="O2997" s="59"/>
    </row>
    <row r="2998" spans="1:15" ht="15" customHeight="1">
      <c r="A2998" s="63"/>
      <c r="B2998" s="59"/>
      <c r="C2998" s="71"/>
      <c r="D2998" s="63"/>
      <c r="E2998" s="80" t="e">
        <f>+VLOOKUP(D2998,POA!$A$3:$AU$103,7,FALSE)</f>
        <v>#N/A</v>
      </c>
      <c r="F2998" s="80" t="e">
        <f>+VLOOKUP(D2998,POA!$A$3:$AU$103,9,FALSE)</f>
        <v>#N/A</v>
      </c>
      <c r="G2998" s="97" t="e">
        <f>+VLOOKUP(D2998,POA!$A$3:$AU$103,3,FALSE)</f>
        <v>#N/A</v>
      </c>
      <c r="H2998" s="81" t="e">
        <f>+VLOOKUP(D2998,POA!$A$3:$AU$103,12,FALSE)</f>
        <v>#N/A</v>
      </c>
      <c r="I2998" s="82" t="e">
        <f>+VLOOKUP(D2998,POA!$A$3:$AU$103,15,FALSE)</f>
        <v>#N/A</v>
      </c>
      <c r="J2998" s="81" t="e">
        <f>+VLOOKUP(D2998,POA!$A$3:$AU$103,14,FALSE)</f>
        <v>#N/A</v>
      </c>
      <c r="K2998" s="44"/>
      <c r="L2998" s="100"/>
      <c r="M2998" s="101"/>
      <c r="N2998" s="79"/>
      <c r="O2998" s="59"/>
    </row>
    <row r="2999" spans="1:15" ht="15" customHeight="1">
      <c r="A2999" s="63"/>
      <c r="B2999" s="59"/>
      <c r="C2999" s="71"/>
      <c r="D2999" s="63"/>
      <c r="E2999" s="80" t="e">
        <f>+VLOOKUP(D2999,POA!$A$3:$AU$103,7,FALSE)</f>
        <v>#N/A</v>
      </c>
      <c r="F2999" s="80" t="e">
        <f>+VLOOKUP(D2999,POA!$A$3:$AU$103,9,FALSE)</f>
        <v>#N/A</v>
      </c>
      <c r="G2999" s="97" t="e">
        <f>+VLOOKUP(D2999,POA!$A$3:$AU$103,3,FALSE)</f>
        <v>#N/A</v>
      </c>
      <c r="H2999" s="81" t="e">
        <f>+VLOOKUP(D2999,POA!$A$3:$AU$103,12,FALSE)</f>
        <v>#N/A</v>
      </c>
      <c r="I2999" s="82" t="e">
        <f>+VLOOKUP(D2999,POA!$A$3:$AU$103,15,FALSE)</f>
        <v>#N/A</v>
      </c>
      <c r="J2999" s="81" t="e">
        <f>+VLOOKUP(D2999,POA!$A$3:$AU$103,14,FALSE)</f>
        <v>#N/A</v>
      </c>
      <c r="K2999" s="44"/>
      <c r="L2999" s="100"/>
      <c r="M2999" s="101"/>
      <c r="N2999" s="79"/>
      <c r="O2999" s="59"/>
    </row>
    <row r="3000" spans="1:15" s="66" customFormat="1" ht="15" customHeight="1">
      <c r="A3000" s="63"/>
      <c r="B3000" s="64"/>
      <c r="C3000" s="71"/>
      <c r="D3000" s="63"/>
      <c r="E3000" s="123" t="e">
        <f>+VLOOKUP(D3000,POA!$A$3:$AU$103,7,FALSE)</f>
        <v>#N/A</v>
      </c>
      <c r="F3000" s="123" t="e">
        <f>+VLOOKUP(D3000,POA!$A$3:$AU$103,9,FALSE)</f>
        <v>#N/A</v>
      </c>
      <c r="G3000" s="97" t="e">
        <f>+VLOOKUP(D3000,POA!$A$3:$AU$103,3,FALSE)</f>
        <v>#N/A</v>
      </c>
      <c r="H3000" s="124" t="e">
        <f>+VLOOKUP(D3000,POA!$A$3:$AU$103,12,FALSE)</f>
        <v>#N/A</v>
      </c>
      <c r="I3000" s="125" t="e">
        <f>+VLOOKUP(D3000,POA!$A$3:$AU$103,15,FALSE)</f>
        <v>#N/A</v>
      </c>
      <c r="J3000" s="124" t="e">
        <f>+VLOOKUP(D3000,POA!$A$3:$AU$103,14,FALSE)</f>
        <v>#N/A</v>
      </c>
      <c r="K3000" s="78"/>
      <c r="L3000" s="100"/>
      <c r="M3000" s="101"/>
      <c r="N3000" s="79"/>
      <c r="O3000" s="64"/>
    </row>
    <row r="3001" spans="1:15" s="66" customFormat="1" ht="15" customHeight="1">
      <c r="A3001" s="63"/>
      <c r="B3001" s="64"/>
      <c r="C3001" s="71"/>
      <c r="D3001" s="63"/>
      <c r="E3001" s="123" t="e">
        <f>+VLOOKUP(D3001,POA!$A$3:$AU$103,7,FALSE)</f>
        <v>#N/A</v>
      </c>
      <c r="F3001" s="123" t="e">
        <f>+VLOOKUP(D3001,POA!$A$3:$AU$103,9,FALSE)</f>
        <v>#N/A</v>
      </c>
      <c r="G3001" s="97" t="e">
        <f>+VLOOKUP(D3001,POA!$A$3:$AU$103,3,FALSE)</f>
        <v>#N/A</v>
      </c>
      <c r="H3001" s="124" t="e">
        <f>+VLOOKUP(D3001,POA!$A$3:$AU$103,12,FALSE)</f>
        <v>#N/A</v>
      </c>
      <c r="I3001" s="125" t="e">
        <f>+VLOOKUP(D3001,POA!$A$3:$AU$103,15,FALSE)</f>
        <v>#N/A</v>
      </c>
      <c r="J3001" s="124" t="e">
        <f>+VLOOKUP(D3001,POA!$A$3:$AU$103,14,FALSE)</f>
        <v>#N/A</v>
      </c>
      <c r="K3001" s="78"/>
      <c r="L3001" s="100"/>
      <c r="M3001" s="101"/>
      <c r="N3001" s="79"/>
      <c r="O3001" s="64"/>
    </row>
    <row r="3002" spans="1:15" ht="15" customHeight="1">
      <c r="A3002" s="63"/>
      <c r="B3002" s="59"/>
      <c r="C3002" s="71"/>
      <c r="D3002" s="63"/>
      <c r="E3002" s="80" t="e">
        <f>+VLOOKUP(D3002,POA!$A$3:$AU$103,7,FALSE)</f>
        <v>#N/A</v>
      </c>
      <c r="F3002" s="80" t="e">
        <f>+VLOOKUP(D3002,POA!$A$3:$AU$103,9,FALSE)</f>
        <v>#N/A</v>
      </c>
      <c r="G3002" s="97" t="e">
        <f>+VLOOKUP(D3002,POA!$A$3:$AU$103,3,FALSE)</f>
        <v>#N/A</v>
      </c>
      <c r="H3002" s="81" t="e">
        <f>+VLOOKUP(D3002,POA!$A$3:$AU$103,12,FALSE)</f>
        <v>#N/A</v>
      </c>
      <c r="I3002" s="82" t="e">
        <f>+VLOOKUP(D3002,POA!$A$3:$AU$103,15,FALSE)</f>
        <v>#N/A</v>
      </c>
      <c r="J3002" s="81" t="e">
        <f>+VLOOKUP(D3002,POA!$A$3:$AU$103,14,FALSE)</f>
        <v>#N/A</v>
      </c>
      <c r="K3002" s="60"/>
      <c r="L3002" s="100"/>
      <c r="M3002" s="101"/>
      <c r="N3002" s="79"/>
      <c r="O3002" s="59"/>
    </row>
    <row r="3003" spans="1:15" ht="15" customHeight="1">
      <c r="A3003" s="63"/>
      <c r="B3003" s="59"/>
      <c r="C3003" s="71"/>
      <c r="D3003" s="63"/>
      <c r="E3003" s="80" t="e">
        <f>+VLOOKUP(D3003,POA!$A$3:$AU$103,7,FALSE)</f>
        <v>#N/A</v>
      </c>
      <c r="F3003" s="80" t="e">
        <f>+VLOOKUP(D3003,POA!$A$3:$AU$103,9,FALSE)</f>
        <v>#N/A</v>
      </c>
      <c r="G3003" s="97" t="e">
        <f>+VLOOKUP(D3003,POA!$A$3:$AU$103,3,FALSE)</f>
        <v>#N/A</v>
      </c>
      <c r="H3003" s="81" t="e">
        <f>+VLOOKUP(D3003,POA!$A$3:$AU$103,12,FALSE)</f>
        <v>#N/A</v>
      </c>
      <c r="I3003" s="82" t="e">
        <f>+VLOOKUP(D3003,POA!$A$3:$AU$103,15,FALSE)</f>
        <v>#N/A</v>
      </c>
      <c r="J3003" s="81" t="e">
        <f>+VLOOKUP(D3003,POA!$A$3:$AU$103,14,FALSE)</f>
        <v>#N/A</v>
      </c>
      <c r="K3003" s="60"/>
      <c r="L3003" s="100"/>
      <c r="M3003" s="101"/>
      <c r="N3003" s="79"/>
      <c r="O3003" s="59"/>
    </row>
    <row r="3004" spans="1:15" ht="15" customHeight="1">
      <c r="A3004" s="63"/>
      <c r="B3004" s="59"/>
      <c r="C3004" s="71"/>
      <c r="D3004" s="63"/>
      <c r="E3004" s="80" t="e">
        <f>+VLOOKUP(D3004,POA!$A$3:$AU$103,7,FALSE)</f>
        <v>#N/A</v>
      </c>
      <c r="F3004" s="80" t="e">
        <f>+VLOOKUP(D3004,POA!$A$3:$AU$103,9,FALSE)</f>
        <v>#N/A</v>
      </c>
      <c r="G3004" s="97" t="e">
        <f>+VLOOKUP(D3004,POA!$A$3:$AU$103,3,FALSE)</f>
        <v>#N/A</v>
      </c>
      <c r="H3004" s="81" t="e">
        <f>+VLOOKUP(D3004,POA!$A$3:$AU$103,12,FALSE)</f>
        <v>#N/A</v>
      </c>
      <c r="I3004" s="82" t="e">
        <f>+VLOOKUP(D3004,POA!$A$3:$AU$103,15,FALSE)</f>
        <v>#N/A</v>
      </c>
      <c r="J3004" s="81" t="e">
        <f>+VLOOKUP(D3004,POA!$A$3:$AU$103,14,FALSE)</f>
        <v>#N/A</v>
      </c>
      <c r="K3004" s="60"/>
      <c r="L3004" s="100"/>
      <c r="M3004" s="101"/>
      <c r="N3004" s="79"/>
      <c r="O3004" s="59"/>
    </row>
    <row r="3005" spans="1:15" ht="15" customHeight="1">
      <c r="A3005" s="63"/>
      <c r="B3005" s="59"/>
      <c r="C3005" s="71"/>
      <c r="D3005" s="63"/>
      <c r="E3005" s="80" t="e">
        <f>+VLOOKUP(D3005,POA!$A$3:$AU$103,7,FALSE)</f>
        <v>#N/A</v>
      </c>
      <c r="F3005" s="80" t="e">
        <f>+VLOOKUP(D3005,POA!$A$3:$AU$103,9,FALSE)</f>
        <v>#N/A</v>
      </c>
      <c r="G3005" s="97" t="e">
        <f>+VLOOKUP(D3005,POA!$A$3:$AU$103,3,FALSE)</f>
        <v>#N/A</v>
      </c>
      <c r="H3005" s="81" t="e">
        <f>+VLOOKUP(D3005,POA!$A$3:$AU$103,12,FALSE)</f>
        <v>#N/A</v>
      </c>
      <c r="I3005" s="82" t="e">
        <f>+VLOOKUP(D3005,POA!$A$3:$AU$103,15,FALSE)</f>
        <v>#N/A</v>
      </c>
      <c r="J3005" s="81" t="e">
        <f>+VLOOKUP(D3005,POA!$A$3:$AU$103,14,FALSE)</f>
        <v>#N/A</v>
      </c>
      <c r="K3005" s="60"/>
      <c r="L3005" s="100"/>
      <c r="M3005" s="101"/>
      <c r="N3005" s="79"/>
      <c r="O3005" s="59"/>
    </row>
    <row r="3006" spans="1:15" ht="15" customHeight="1">
      <c r="A3006" s="63"/>
      <c r="B3006" s="59"/>
      <c r="C3006" s="71"/>
      <c r="D3006" s="63"/>
      <c r="E3006" s="80" t="e">
        <f>+VLOOKUP(D3006,POA!$A$3:$AU$103,7,FALSE)</f>
        <v>#N/A</v>
      </c>
      <c r="F3006" s="80" t="e">
        <f>+VLOOKUP(D3006,POA!$A$3:$AU$103,9,FALSE)</f>
        <v>#N/A</v>
      </c>
      <c r="G3006" s="97" t="e">
        <f>+VLOOKUP(D3006,POA!$A$3:$AU$103,3,FALSE)</f>
        <v>#N/A</v>
      </c>
      <c r="H3006" s="81" t="e">
        <f>+VLOOKUP(D3006,POA!$A$3:$AU$103,12,FALSE)</f>
        <v>#N/A</v>
      </c>
      <c r="I3006" s="82" t="e">
        <f>+VLOOKUP(D3006,POA!$A$3:$AU$103,15,FALSE)</f>
        <v>#N/A</v>
      </c>
      <c r="J3006" s="81" t="e">
        <f>+VLOOKUP(D3006,POA!$A$3:$AU$103,14,FALSE)</f>
        <v>#N/A</v>
      </c>
      <c r="K3006" s="60"/>
      <c r="L3006" s="100"/>
      <c r="M3006" s="101"/>
      <c r="N3006" s="79"/>
      <c r="O3006" s="59"/>
    </row>
    <row r="3007" spans="1:15" ht="15" customHeight="1">
      <c r="A3007" s="63"/>
      <c r="B3007" s="59"/>
      <c r="C3007" s="71"/>
      <c r="D3007" s="63"/>
      <c r="E3007" s="80" t="e">
        <f>+VLOOKUP(D3007,POA!$A$3:$AU$103,7,FALSE)</f>
        <v>#N/A</v>
      </c>
      <c r="F3007" s="80" t="e">
        <f>+VLOOKUP(D3007,POA!$A$3:$AU$103,9,FALSE)</f>
        <v>#N/A</v>
      </c>
      <c r="G3007" s="97" t="e">
        <f>+VLOOKUP(D3007,POA!$A$3:$AU$103,3,FALSE)</f>
        <v>#N/A</v>
      </c>
      <c r="H3007" s="81" t="e">
        <f>+VLOOKUP(D3007,POA!$A$3:$AU$103,12,FALSE)</f>
        <v>#N/A</v>
      </c>
      <c r="I3007" s="82" t="e">
        <f>+VLOOKUP(D3007,POA!$A$3:$AU$103,15,FALSE)</f>
        <v>#N/A</v>
      </c>
      <c r="J3007" s="81" t="e">
        <f>+VLOOKUP(D3007,POA!$A$3:$AU$103,14,FALSE)</f>
        <v>#N/A</v>
      </c>
      <c r="K3007" s="60"/>
      <c r="L3007" s="100"/>
      <c r="M3007" s="101"/>
      <c r="N3007" s="79"/>
      <c r="O3007" s="59"/>
    </row>
    <row r="3008" spans="1:15" ht="15" customHeight="1">
      <c r="A3008" s="63"/>
      <c r="B3008" s="59"/>
      <c r="C3008" s="71"/>
      <c r="D3008" s="63"/>
      <c r="E3008" s="80" t="e">
        <f>+VLOOKUP(D3008,POA!$A$3:$AU$103,7,FALSE)</f>
        <v>#N/A</v>
      </c>
      <c r="F3008" s="80" t="e">
        <f>+VLOOKUP(D3008,POA!$A$3:$AU$103,9,FALSE)</f>
        <v>#N/A</v>
      </c>
      <c r="G3008" s="97" t="e">
        <f>+VLOOKUP(D3008,POA!$A$3:$AU$103,3,FALSE)</f>
        <v>#N/A</v>
      </c>
      <c r="H3008" s="81" t="e">
        <f>+VLOOKUP(D3008,POA!$A$3:$AU$103,12,FALSE)</f>
        <v>#N/A</v>
      </c>
      <c r="I3008" s="82" t="e">
        <f>+VLOOKUP(D3008,POA!$A$3:$AU$103,15,FALSE)</f>
        <v>#N/A</v>
      </c>
      <c r="J3008" s="81" t="e">
        <f>+VLOOKUP(D3008,POA!$A$3:$AU$103,14,FALSE)</f>
        <v>#N/A</v>
      </c>
      <c r="K3008" s="60"/>
      <c r="L3008" s="100"/>
      <c r="M3008" s="101"/>
      <c r="N3008" s="79"/>
      <c r="O3008" s="59"/>
    </row>
    <row r="3009" spans="1:15" ht="15" customHeight="1">
      <c r="A3009" s="63"/>
      <c r="B3009" s="59"/>
      <c r="C3009" s="71"/>
      <c r="D3009" s="63"/>
      <c r="E3009" s="80" t="e">
        <f>+VLOOKUP(D3009,POA!$A$3:$AU$103,7,FALSE)</f>
        <v>#N/A</v>
      </c>
      <c r="F3009" s="80" t="e">
        <f>+VLOOKUP(D3009,POA!$A$3:$AU$103,9,FALSE)</f>
        <v>#N/A</v>
      </c>
      <c r="G3009" s="97" t="e">
        <f>+VLOOKUP(D3009,POA!$A$3:$AU$103,3,FALSE)</f>
        <v>#N/A</v>
      </c>
      <c r="H3009" s="81" t="e">
        <f>+VLOOKUP(D3009,POA!$A$3:$AU$103,12,FALSE)</f>
        <v>#N/A</v>
      </c>
      <c r="I3009" s="82" t="e">
        <f>+VLOOKUP(D3009,POA!$A$3:$AU$103,15,FALSE)</f>
        <v>#N/A</v>
      </c>
      <c r="J3009" s="81" t="e">
        <f>+VLOOKUP(D3009,POA!$A$3:$AU$103,14,FALSE)</f>
        <v>#N/A</v>
      </c>
      <c r="K3009" s="60"/>
      <c r="L3009" s="100"/>
      <c r="M3009" s="101"/>
      <c r="N3009" s="79"/>
      <c r="O3009" s="59"/>
    </row>
    <row r="3010" spans="1:15" ht="15" customHeight="1">
      <c r="A3010" s="63"/>
      <c r="B3010" s="59"/>
      <c r="C3010" s="71"/>
      <c r="D3010" s="63"/>
      <c r="E3010" s="80" t="e">
        <f>+VLOOKUP(D3010,POA!$A$3:$AU$103,7,FALSE)</f>
        <v>#N/A</v>
      </c>
      <c r="F3010" s="80" t="e">
        <f>+VLOOKUP(D3010,POA!$A$3:$AU$103,9,FALSE)</f>
        <v>#N/A</v>
      </c>
      <c r="G3010" s="97" t="e">
        <f>+VLOOKUP(D3010,POA!$A$3:$AU$103,3,FALSE)</f>
        <v>#N/A</v>
      </c>
      <c r="H3010" s="81" t="e">
        <f>+VLOOKUP(D3010,POA!$A$3:$AU$103,12,FALSE)</f>
        <v>#N/A</v>
      </c>
      <c r="I3010" s="82" t="e">
        <f>+VLOOKUP(D3010,POA!$A$3:$AU$103,15,FALSE)</f>
        <v>#N/A</v>
      </c>
      <c r="J3010" s="81" t="e">
        <f>+VLOOKUP(D3010,POA!$A$3:$AU$103,14,FALSE)</f>
        <v>#N/A</v>
      </c>
      <c r="K3010" s="60"/>
      <c r="L3010" s="100"/>
      <c r="M3010" s="101"/>
      <c r="N3010" s="79"/>
      <c r="O3010" s="59"/>
    </row>
    <row r="3011" spans="1:15" ht="15" customHeight="1">
      <c r="A3011" s="63"/>
      <c r="B3011" s="59"/>
      <c r="C3011" s="71"/>
      <c r="D3011" s="63"/>
      <c r="E3011" s="80" t="e">
        <f>+VLOOKUP(D3011,POA!$A$3:$AU$103,7,FALSE)</f>
        <v>#N/A</v>
      </c>
      <c r="F3011" s="80" t="e">
        <f>+VLOOKUP(D3011,POA!$A$3:$AU$103,9,FALSE)</f>
        <v>#N/A</v>
      </c>
      <c r="G3011" s="97" t="e">
        <f>+VLOOKUP(D3011,POA!$A$3:$AU$103,3,FALSE)</f>
        <v>#N/A</v>
      </c>
      <c r="H3011" s="81" t="e">
        <f>+VLOOKUP(D3011,POA!$A$3:$AU$103,12,FALSE)</f>
        <v>#N/A</v>
      </c>
      <c r="I3011" s="82" t="e">
        <f>+VLOOKUP(D3011,POA!$A$3:$AU$103,15,FALSE)</f>
        <v>#N/A</v>
      </c>
      <c r="J3011" s="81" t="e">
        <f>+VLOOKUP(D3011,POA!$A$3:$AU$103,14,FALSE)</f>
        <v>#N/A</v>
      </c>
      <c r="K3011" s="60"/>
      <c r="L3011" s="100"/>
      <c r="M3011" s="101"/>
      <c r="N3011" s="79"/>
      <c r="O3011" s="59"/>
    </row>
    <row r="3012" spans="1:15" ht="15" customHeight="1">
      <c r="A3012" s="63"/>
      <c r="B3012" s="59"/>
      <c r="C3012" s="71"/>
      <c r="D3012" s="63"/>
      <c r="E3012" s="80" t="e">
        <f>+VLOOKUP(D3012,POA!$A$3:$AU$103,7,FALSE)</f>
        <v>#N/A</v>
      </c>
      <c r="F3012" s="80" t="e">
        <f>+VLOOKUP(D3012,POA!$A$3:$AU$103,9,FALSE)</f>
        <v>#N/A</v>
      </c>
      <c r="G3012" s="97" t="e">
        <f>+VLOOKUP(D3012,POA!$A$3:$AU$103,3,FALSE)</f>
        <v>#N/A</v>
      </c>
      <c r="H3012" s="81" t="e">
        <f>+VLOOKUP(D3012,POA!$A$3:$AU$103,12,FALSE)</f>
        <v>#N/A</v>
      </c>
      <c r="I3012" s="82" t="e">
        <f>+VLOOKUP(D3012,POA!$A$3:$AU$103,15,FALSE)</f>
        <v>#N/A</v>
      </c>
      <c r="J3012" s="81" t="e">
        <f>+VLOOKUP(D3012,POA!$A$3:$AU$103,14,FALSE)</f>
        <v>#N/A</v>
      </c>
      <c r="K3012" s="60"/>
      <c r="L3012" s="100"/>
      <c r="M3012" s="101"/>
      <c r="N3012" s="79"/>
      <c r="O3012" s="59"/>
    </row>
    <row r="3013" spans="1:15" ht="15" customHeight="1">
      <c r="A3013" s="63"/>
      <c r="B3013" s="59"/>
      <c r="C3013" s="71"/>
      <c r="D3013" s="63"/>
      <c r="E3013" s="80" t="e">
        <f>+VLOOKUP(D3013,POA!$A$3:$AU$103,7,FALSE)</f>
        <v>#N/A</v>
      </c>
      <c r="F3013" s="80" t="e">
        <f>+VLOOKUP(D3013,POA!$A$3:$AU$103,9,FALSE)</f>
        <v>#N/A</v>
      </c>
      <c r="G3013" s="97" t="e">
        <f>+VLOOKUP(D3013,POA!$A$3:$AU$103,3,FALSE)</f>
        <v>#N/A</v>
      </c>
      <c r="H3013" s="81" t="e">
        <f>+VLOOKUP(D3013,POA!$A$3:$AU$103,12,FALSE)</f>
        <v>#N/A</v>
      </c>
      <c r="I3013" s="82" t="e">
        <f>+VLOOKUP(D3013,POA!$A$3:$AU$103,15,FALSE)</f>
        <v>#N/A</v>
      </c>
      <c r="J3013" s="81" t="e">
        <f>+VLOOKUP(D3013,POA!$A$3:$AU$103,14,FALSE)</f>
        <v>#N/A</v>
      </c>
      <c r="K3013" s="60"/>
      <c r="L3013" s="100"/>
      <c r="M3013" s="101"/>
      <c r="N3013" s="79"/>
      <c r="O3013" s="59"/>
    </row>
    <row r="3014" spans="1:15" ht="15" customHeight="1">
      <c r="A3014" s="63"/>
      <c r="B3014" s="59"/>
      <c r="C3014" s="71"/>
      <c r="D3014" s="63"/>
      <c r="E3014" s="80" t="e">
        <f>+VLOOKUP(D3014,POA!$A$3:$AU$103,7,FALSE)</f>
        <v>#N/A</v>
      </c>
      <c r="F3014" s="80" t="e">
        <f>+VLOOKUP(D3014,POA!$A$3:$AU$103,9,FALSE)</f>
        <v>#N/A</v>
      </c>
      <c r="G3014" s="97" t="e">
        <f>+VLOOKUP(D3014,POA!$A$3:$AU$103,3,FALSE)</f>
        <v>#N/A</v>
      </c>
      <c r="H3014" s="81" t="e">
        <f>+VLOOKUP(D3014,POA!$A$3:$AU$103,12,FALSE)</f>
        <v>#N/A</v>
      </c>
      <c r="I3014" s="82" t="e">
        <f>+VLOOKUP(D3014,POA!$A$3:$AU$103,15,FALSE)</f>
        <v>#N/A</v>
      </c>
      <c r="J3014" s="81" t="e">
        <f>+VLOOKUP(D3014,POA!$A$3:$AU$103,14,FALSE)</f>
        <v>#N/A</v>
      </c>
      <c r="K3014" s="60"/>
      <c r="L3014" s="100"/>
      <c r="M3014" s="101"/>
      <c r="N3014" s="79"/>
      <c r="O3014" s="59"/>
    </row>
    <row r="3015" spans="1:15" ht="15" customHeight="1">
      <c r="A3015" s="63"/>
      <c r="B3015" s="59"/>
      <c r="C3015" s="71"/>
      <c r="D3015" s="63"/>
      <c r="E3015" s="80" t="e">
        <f>+VLOOKUP(D3015,POA!$A$3:$AU$103,7,FALSE)</f>
        <v>#N/A</v>
      </c>
      <c r="F3015" s="80" t="e">
        <f>+VLOOKUP(D3015,POA!$A$3:$AU$103,9,FALSE)</f>
        <v>#N/A</v>
      </c>
      <c r="G3015" s="97" t="e">
        <f>+VLOOKUP(D3015,POA!$A$3:$AU$103,3,FALSE)</f>
        <v>#N/A</v>
      </c>
      <c r="H3015" s="81" t="e">
        <f>+VLOOKUP(D3015,POA!$A$3:$AU$103,12,FALSE)</f>
        <v>#N/A</v>
      </c>
      <c r="I3015" s="82" t="e">
        <f>+VLOOKUP(D3015,POA!$A$3:$AU$103,15,FALSE)</f>
        <v>#N/A</v>
      </c>
      <c r="J3015" s="81" t="e">
        <f>+VLOOKUP(D3015,POA!$A$3:$AU$103,14,FALSE)</f>
        <v>#N/A</v>
      </c>
      <c r="K3015" s="60"/>
      <c r="L3015" s="100"/>
      <c r="M3015" s="101"/>
      <c r="N3015" s="79"/>
      <c r="O3015" s="59"/>
    </row>
    <row r="3016" spans="1:15" ht="15" customHeight="1">
      <c r="A3016" s="63"/>
      <c r="B3016" s="59"/>
      <c r="C3016" s="71"/>
      <c r="D3016" s="63"/>
      <c r="E3016" s="80" t="e">
        <f>+VLOOKUP(D3016,POA!$A$3:$AU$103,7,FALSE)</f>
        <v>#N/A</v>
      </c>
      <c r="F3016" s="80" t="e">
        <f>+VLOOKUP(D3016,POA!$A$3:$AU$103,9,FALSE)</f>
        <v>#N/A</v>
      </c>
      <c r="G3016" s="97" t="e">
        <f>+VLOOKUP(D3016,POA!$A$3:$AU$103,3,FALSE)</f>
        <v>#N/A</v>
      </c>
      <c r="H3016" s="81" t="e">
        <f>+VLOOKUP(D3016,POA!$A$3:$AU$103,12,FALSE)</f>
        <v>#N/A</v>
      </c>
      <c r="I3016" s="82" t="e">
        <f>+VLOOKUP(D3016,POA!$A$3:$AU$103,15,FALSE)</f>
        <v>#N/A</v>
      </c>
      <c r="J3016" s="81" t="e">
        <f>+VLOOKUP(D3016,POA!$A$3:$AU$103,14,FALSE)</f>
        <v>#N/A</v>
      </c>
      <c r="K3016" s="60"/>
      <c r="L3016" s="100"/>
      <c r="M3016" s="101"/>
      <c r="N3016" s="79"/>
      <c r="O3016" s="59"/>
    </row>
    <row r="3017" spans="1:15" ht="15" customHeight="1">
      <c r="A3017" s="63"/>
      <c r="B3017" s="59"/>
      <c r="C3017" s="71"/>
      <c r="D3017" s="63"/>
      <c r="E3017" s="80" t="e">
        <f>+VLOOKUP(D3017,POA!$A$3:$AU$103,7,FALSE)</f>
        <v>#N/A</v>
      </c>
      <c r="F3017" s="80" t="e">
        <f>+VLOOKUP(D3017,POA!$A$3:$AU$103,9,FALSE)</f>
        <v>#N/A</v>
      </c>
      <c r="G3017" s="97" t="e">
        <f>+VLOOKUP(D3017,POA!$A$3:$AU$103,3,FALSE)</f>
        <v>#N/A</v>
      </c>
      <c r="H3017" s="81" t="e">
        <f>+VLOOKUP(D3017,POA!$A$3:$AU$103,12,FALSE)</f>
        <v>#N/A</v>
      </c>
      <c r="I3017" s="82" t="e">
        <f>+VLOOKUP(D3017,POA!$A$3:$AU$103,15,FALSE)</f>
        <v>#N/A</v>
      </c>
      <c r="J3017" s="81" t="e">
        <f>+VLOOKUP(D3017,POA!$A$3:$AU$103,14,FALSE)</f>
        <v>#N/A</v>
      </c>
      <c r="K3017" s="60"/>
      <c r="L3017" s="100"/>
      <c r="M3017" s="101"/>
      <c r="N3017" s="79"/>
      <c r="O3017" s="59"/>
    </row>
    <row r="3018" spans="1:15" ht="15" customHeight="1">
      <c r="A3018" s="63"/>
      <c r="B3018" s="59"/>
      <c r="C3018" s="71"/>
      <c r="D3018" s="63"/>
      <c r="E3018" s="80" t="e">
        <f>+VLOOKUP(D3018,POA!$A$3:$AU$103,7,FALSE)</f>
        <v>#N/A</v>
      </c>
      <c r="F3018" s="80" t="e">
        <f>+VLOOKUP(D3018,POA!$A$3:$AU$103,9,FALSE)</f>
        <v>#N/A</v>
      </c>
      <c r="G3018" s="97" t="e">
        <f>+VLOOKUP(D3018,POA!$A$3:$AU$103,3,FALSE)</f>
        <v>#N/A</v>
      </c>
      <c r="H3018" s="81" t="e">
        <f>+VLOOKUP(D3018,POA!$A$3:$AU$103,12,FALSE)</f>
        <v>#N/A</v>
      </c>
      <c r="I3018" s="82" t="e">
        <f>+VLOOKUP(D3018,POA!$A$3:$AU$103,15,FALSE)</f>
        <v>#N/A</v>
      </c>
      <c r="J3018" s="81" t="e">
        <f>+VLOOKUP(D3018,POA!$A$3:$AU$103,14,FALSE)</f>
        <v>#N/A</v>
      </c>
      <c r="K3018" s="60"/>
      <c r="L3018" s="100"/>
      <c r="M3018" s="101"/>
      <c r="N3018" s="79"/>
      <c r="O3018" s="59"/>
    </row>
    <row r="3019" spans="1:15" ht="15" customHeight="1">
      <c r="A3019" s="63"/>
      <c r="B3019" s="59"/>
      <c r="C3019" s="71"/>
      <c r="D3019" s="63"/>
      <c r="E3019" s="80" t="e">
        <f>+VLOOKUP(D3019,POA!$A$3:$AU$103,7,FALSE)</f>
        <v>#N/A</v>
      </c>
      <c r="F3019" s="80" t="e">
        <f>+VLOOKUP(D3019,POA!$A$3:$AU$103,9,FALSE)</f>
        <v>#N/A</v>
      </c>
      <c r="G3019" s="97" t="e">
        <f>+VLOOKUP(D3019,POA!$A$3:$AU$103,3,FALSE)</f>
        <v>#N/A</v>
      </c>
      <c r="H3019" s="81" t="e">
        <f>+VLOOKUP(D3019,POA!$A$3:$AU$103,12,FALSE)</f>
        <v>#N/A</v>
      </c>
      <c r="I3019" s="82" t="e">
        <f>+VLOOKUP(D3019,POA!$A$3:$AU$103,15,FALSE)</f>
        <v>#N/A</v>
      </c>
      <c r="J3019" s="81" t="e">
        <f>+VLOOKUP(D3019,POA!$A$3:$AU$103,14,FALSE)</f>
        <v>#N/A</v>
      </c>
      <c r="K3019" s="60"/>
      <c r="L3019" s="100"/>
      <c r="M3019" s="101"/>
      <c r="N3019" s="79"/>
      <c r="O3019" s="59"/>
    </row>
    <row r="3020" spans="1:15" ht="15" customHeight="1">
      <c r="A3020" s="63"/>
      <c r="B3020" s="59"/>
      <c r="C3020" s="71"/>
      <c r="D3020" s="63"/>
      <c r="E3020" s="80" t="e">
        <f>+VLOOKUP(D3020,POA!$A$3:$AU$103,7,FALSE)</f>
        <v>#N/A</v>
      </c>
      <c r="F3020" s="80" t="e">
        <f>+VLOOKUP(D3020,POA!$A$3:$AU$103,9,FALSE)</f>
        <v>#N/A</v>
      </c>
      <c r="G3020" s="97" t="e">
        <f>+VLOOKUP(D3020,POA!$A$3:$AU$103,3,FALSE)</f>
        <v>#N/A</v>
      </c>
      <c r="H3020" s="81" t="e">
        <f>+VLOOKUP(D3020,POA!$A$3:$AU$103,12,FALSE)</f>
        <v>#N/A</v>
      </c>
      <c r="I3020" s="82" t="e">
        <f>+VLOOKUP(D3020,POA!$A$3:$AU$103,15,FALSE)</f>
        <v>#N/A</v>
      </c>
      <c r="J3020" s="81" t="e">
        <f>+VLOOKUP(D3020,POA!$A$3:$AU$103,14,FALSE)</f>
        <v>#N/A</v>
      </c>
      <c r="K3020" s="60"/>
      <c r="L3020" s="100"/>
      <c r="M3020" s="101"/>
      <c r="N3020" s="79"/>
      <c r="O3020" s="59"/>
    </row>
    <row r="3021" spans="1:15" ht="15" customHeight="1">
      <c r="A3021" s="63"/>
      <c r="B3021" s="59"/>
      <c r="C3021" s="71"/>
      <c r="D3021" s="63"/>
      <c r="E3021" s="80" t="e">
        <f>+VLOOKUP(D3021,POA!$A$3:$AU$103,7,FALSE)</f>
        <v>#N/A</v>
      </c>
      <c r="F3021" s="80" t="e">
        <f>+VLOOKUP(D3021,POA!$A$3:$AU$103,9,FALSE)</f>
        <v>#N/A</v>
      </c>
      <c r="G3021" s="97" t="e">
        <f>+VLOOKUP(D3021,POA!$A$3:$AU$103,3,FALSE)</f>
        <v>#N/A</v>
      </c>
      <c r="H3021" s="81" t="e">
        <f>+VLOOKUP(D3021,POA!$A$3:$AU$103,12,FALSE)</f>
        <v>#N/A</v>
      </c>
      <c r="I3021" s="82" t="e">
        <f>+VLOOKUP(D3021,POA!$A$3:$AU$103,15,FALSE)</f>
        <v>#N/A</v>
      </c>
      <c r="J3021" s="81" t="e">
        <f>+VLOOKUP(D3021,POA!$A$3:$AU$103,14,FALSE)</f>
        <v>#N/A</v>
      </c>
      <c r="K3021" s="60"/>
      <c r="L3021" s="100"/>
      <c r="M3021" s="101"/>
      <c r="N3021" s="79"/>
      <c r="O3021" s="59"/>
    </row>
    <row r="3022" spans="1:15" ht="15" customHeight="1">
      <c r="A3022" s="63"/>
      <c r="B3022" s="59"/>
      <c r="C3022" s="71"/>
      <c r="D3022" s="63"/>
      <c r="E3022" s="80" t="e">
        <f>+VLOOKUP(D3022,POA!$A$3:$AU$103,7,FALSE)</f>
        <v>#N/A</v>
      </c>
      <c r="F3022" s="80" t="e">
        <f>+VLOOKUP(D3022,POA!$A$3:$AU$103,9,FALSE)</f>
        <v>#N/A</v>
      </c>
      <c r="G3022" s="97" t="e">
        <f>+VLOOKUP(D3022,POA!$A$3:$AU$103,3,FALSE)</f>
        <v>#N/A</v>
      </c>
      <c r="H3022" s="81" t="e">
        <f>+VLOOKUP(D3022,POA!$A$3:$AU$103,12,FALSE)</f>
        <v>#N/A</v>
      </c>
      <c r="I3022" s="82" t="e">
        <f>+VLOOKUP(D3022,POA!$A$3:$AU$103,15,FALSE)</f>
        <v>#N/A</v>
      </c>
      <c r="J3022" s="81" t="e">
        <f>+VLOOKUP(D3022,POA!$A$3:$AU$103,14,FALSE)</f>
        <v>#N/A</v>
      </c>
      <c r="K3022" s="60"/>
      <c r="L3022" s="100"/>
      <c r="M3022" s="101"/>
      <c r="N3022" s="79"/>
      <c r="O3022" s="59"/>
    </row>
    <row r="3023" spans="1:15" ht="15" customHeight="1">
      <c r="A3023" s="63"/>
      <c r="B3023" s="59"/>
      <c r="C3023" s="71"/>
      <c r="D3023" s="63"/>
      <c r="E3023" s="80" t="e">
        <f>+VLOOKUP(D3023,POA!$A$3:$AU$103,7,FALSE)</f>
        <v>#N/A</v>
      </c>
      <c r="F3023" s="80" t="e">
        <f>+VLOOKUP(D3023,POA!$A$3:$AU$103,9,FALSE)</f>
        <v>#N/A</v>
      </c>
      <c r="G3023" s="97" t="e">
        <f>+VLOOKUP(D3023,POA!$A$3:$AU$103,3,FALSE)</f>
        <v>#N/A</v>
      </c>
      <c r="H3023" s="81" t="e">
        <f>+VLOOKUP(D3023,POA!$A$3:$AU$103,12,FALSE)</f>
        <v>#N/A</v>
      </c>
      <c r="I3023" s="82" t="e">
        <f>+VLOOKUP(D3023,POA!$A$3:$AU$103,15,FALSE)</f>
        <v>#N/A</v>
      </c>
      <c r="J3023" s="81" t="e">
        <f>+VLOOKUP(D3023,POA!$A$3:$AU$103,14,FALSE)</f>
        <v>#N/A</v>
      </c>
      <c r="K3023" s="60"/>
      <c r="L3023" s="100"/>
      <c r="M3023" s="101"/>
      <c r="N3023" s="79"/>
      <c r="O3023" s="59"/>
    </row>
    <row r="3024" spans="1:15" ht="15" customHeight="1">
      <c r="A3024" s="63"/>
      <c r="B3024" s="59"/>
      <c r="C3024" s="71"/>
      <c r="D3024" s="63"/>
      <c r="E3024" s="80" t="e">
        <f>+VLOOKUP(D3024,POA!$A$3:$AU$103,7,FALSE)</f>
        <v>#N/A</v>
      </c>
      <c r="F3024" s="80" t="e">
        <f>+VLOOKUP(D3024,POA!$A$3:$AU$103,9,FALSE)</f>
        <v>#N/A</v>
      </c>
      <c r="G3024" s="97" t="e">
        <f>+VLOOKUP(D3024,POA!$A$3:$AU$103,3,FALSE)</f>
        <v>#N/A</v>
      </c>
      <c r="H3024" s="81" t="e">
        <f>+VLOOKUP(D3024,POA!$A$3:$AU$103,12,FALSE)</f>
        <v>#N/A</v>
      </c>
      <c r="I3024" s="82" t="e">
        <f>+VLOOKUP(D3024,POA!$A$3:$AU$103,15,FALSE)</f>
        <v>#N/A</v>
      </c>
      <c r="J3024" s="81" t="e">
        <f>+VLOOKUP(D3024,POA!$A$3:$AU$103,14,FALSE)</f>
        <v>#N/A</v>
      </c>
      <c r="K3024" s="60"/>
      <c r="L3024" s="100"/>
      <c r="M3024" s="101"/>
      <c r="N3024" s="79"/>
      <c r="O3024" s="59"/>
    </row>
    <row r="3025" spans="1:15" ht="15" customHeight="1">
      <c r="A3025" s="63"/>
      <c r="B3025" s="59"/>
      <c r="C3025" s="71"/>
      <c r="D3025" s="63"/>
      <c r="E3025" s="80" t="e">
        <f>+VLOOKUP(D3025,POA!$A$3:$AU$103,7,FALSE)</f>
        <v>#N/A</v>
      </c>
      <c r="F3025" s="80" t="e">
        <f>+VLOOKUP(D3025,POA!$A$3:$AU$103,9,FALSE)</f>
        <v>#N/A</v>
      </c>
      <c r="G3025" s="97" t="e">
        <f>+VLOOKUP(D3025,POA!$A$3:$AU$103,3,FALSE)</f>
        <v>#N/A</v>
      </c>
      <c r="H3025" s="81" t="e">
        <f>+VLOOKUP(D3025,POA!$A$3:$AU$103,12,FALSE)</f>
        <v>#N/A</v>
      </c>
      <c r="I3025" s="82" t="e">
        <f>+VLOOKUP(D3025,POA!$A$3:$AU$103,15,FALSE)</f>
        <v>#N/A</v>
      </c>
      <c r="J3025" s="81" t="e">
        <f>+VLOOKUP(D3025,POA!$A$3:$AU$103,14,FALSE)</f>
        <v>#N/A</v>
      </c>
      <c r="K3025" s="60"/>
      <c r="L3025" s="100"/>
      <c r="M3025" s="101"/>
      <c r="N3025" s="79"/>
      <c r="O3025" s="59"/>
    </row>
    <row r="3026" spans="1:15" ht="15" customHeight="1">
      <c r="A3026" s="63"/>
      <c r="B3026" s="59"/>
      <c r="C3026" s="71"/>
      <c r="D3026" s="63"/>
      <c r="E3026" s="80" t="e">
        <f>+VLOOKUP(D3026,POA!$A$3:$AU$103,7,FALSE)</f>
        <v>#N/A</v>
      </c>
      <c r="F3026" s="80" t="e">
        <f>+VLOOKUP(D3026,POA!$A$3:$AU$103,9,FALSE)</f>
        <v>#N/A</v>
      </c>
      <c r="G3026" s="97" t="e">
        <f>+VLOOKUP(D3026,POA!$A$3:$AU$103,3,FALSE)</f>
        <v>#N/A</v>
      </c>
      <c r="H3026" s="81" t="e">
        <f>+VLOOKUP(D3026,POA!$A$3:$AU$103,12,FALSE)</f>
        <v>#N/A</v>
      </c>
      <c r="I3026" s="82" t="e">
        <f>+VLOOKUP(D3026,POA!$A$3:$AU$103,15,FALSE)</f>
        <v>#N/A</v>
      </c>
      <c r="J3026" s="81" t="e">
        <f>+VLOOKUP(D3026,POA!$A$3:$AU$103,14,FALSE)</f>
        <v>#N/A</v>
      </c>
      <c r="K3026" s="60"/>
      <c r="L3026" s="100"/>
      <c r="M3026" s="101"/>
      <c r="N3026" s="79"/>
      <c r="O3026" s="59"/>
    </row>
    <row r="3027" spans="1:15" ht="15" customHeight="1">
      <c r="A3027" s="63"/>
      <c r="B3027" s="59"/>
      <c r="C3027" s="71"/>
      <c r="D3027" s="63"/>
      <c r="E3027" s="80" t="e">
        <f>+VLOOKUP(D3027,POA!$A$3:$AU$103,7,FALSE)</f>
        <v>#N/A</v>
      </c>
      <c r="F3027" s="80" t="e">
        <f>+VLOOKUP(D3027,POA!$A$3:$AU$103,9,FALSE)</f>
        <v>#N/A</v>
      </c>
      <c r="G3027" s="97" t="e">
        <f>+VLOOKUP(D3027,POA!$A$3:$AU$103,3,FALSE)</f>
        <v>#N/A</v>
      </c>
      <c r="H3027" s="81" t="e">
        <f>+VLOOKUP(D3027,POA!$A$3:$AU$103,12,FALSE)</f>
        <v>#N/A</v>
      </c>
      <c r="I3027" s="82" t="e">
        <f>+VLOOKUP(D3027,POA!$A$3:$AU$103,15,FALSE)</f>
        <v>#N/A</v>
      </c>
      <c r="J3027" s="81" t="e">
        <f>+VLOOKUP(D3027,POA!$A$3:$AU$103,14,FALSE)</f>
        <v>#N/A</v>
      </c>
      <c r="K3027" s="60"/>
      <c r="L3027" s="100"/>
      <c r="M3027" s="101"/>
      <c r="N3027" s="79"/>
      <c r="O3027" s="59"/>
    </row>
    <row r="3028" spans="1:15" ht="15" customHeight="1">
      <c r="A3028" s="58"/>
      <c r="B3028" s="59"/>
      <c r="C3028" s="70"/>
      <c r="D3028" s="63"/>
      <c r="E3028" s="80" t="e">
        <f>+VLOOKUP(D3028,POA!$A$3:$AU$103,7,FALSE)</f>
        <v>#N/A</v>
      </c>
      <c r="F3028" s="80" t="e">
        <f>+VLOOKUP(D3028,POA!$A$3:$AU$103,9,FALSE)</f>
        <v>#N/A</v>
      </c>
      <c r="G3028" s="97" t="e">
        <f>+VLOOKUP(D3028,POA!$A$3:$AU$103,3,FALSE)</f>
        <v>#N/A</v>
      </c>
      <c r="H3028" s="81" t="e">
        <f>+VLOOKUP(D3028,POA!$A$3:$AU$103,12,FALSE)</f>
        <v>#N/A</v>
      </c>
      <c r="I3028" s="82" t="e">
        <f>+VLOOKUP(D3028,POA!$A$3:$AU$103,15,FALSE)</f>
        <v>#N/A</v>
      </c>
      <c r="J3028" s="81" t="e">
        <f>+VLOOKUP(D3028,POA!$A$3:$AU$103,14,FALSE)</f>
        <v>#N/A</v>
      </c>
      <c r="K3028" s="60"/>
      <c r="L3028" s="100"/>
      <c r="M3028" s="101"/>
      <c r="N3028" s="79"/>
      <c r="O3028" s="59"/>
    </row>
    <row r="3029" spans="1:15" ht="15" customHeight="1">
      <c r="A3029" s="58"/>
      <c r="B3029" s="59"/>
      <c r="C3029" s="70"/>
      <c r="D3029" s="63"/>
      <c r="E3029" s="80" t="e">
        <f>+VLOOKUP(D3029,POA!$A$3:$AU$103,7,FALSE)</f>
        <v>#N/A</v>
      </c>
      <c r="F3029" s="80" t="e">
        <f>+VLOOKUP(D3029,POA!$A$3:$AU$103,9,FALSE)</f>
        <v>#N/A</v>
      </c>
      <c r="G3029" s="97" t="e">
        <f>+VLOOKUP(D3029,POA!$A$3:$AU$103,3,FALSE)</f>
        <v>#N/A</v>
      </c>
      <c r="H3029" s="81" t="e">
        <f>+VLOOKUP(D3029,POA!$A$3:$AU$103,12,FALSE)</f>
        <v>#N/A</v>
      </c>
      <c r="I3029" s="82" t="e">
        <f>+VLOOKUP(D3029,POA!$A$3:$AU$103,15,FALSE)</f>
        <v>#N/A</v>
      </c>
      <c r="J3029" s="81" t="e">
        <f>+VLOOKUP(D3029,POA!$A$3:$AU$103,14,FALSE)</f>
        <v>#N/A</v>
      </c>
      <c r="K3029" s="60"/>
      <c r="L3029" s="100"/>
      <c r="M3029" s="101"/>
      <c r="N3029" s="79"/>
      <c r="O3029" s="59"/>
    </row>
    <row r="3030" spans="1:15" ht="15" customHeight="1">
      <c r="A3030" s="58"/>
      <c r="B3030" s="59"/>
      <c r="C3030" s="70"/>
      <c r="D3030" s="63"/>
      <c r="E3030" s="80" t="e">
        <f>+VLOOKUP(D3030,POA!$A$3:$AU$103,7,FALSE)</f>
        <v>#N/A</v>
      </c>
      <c r="F3030" s="80" t="e">
        <f>+VLOOKUP(D3030,POA!$A$3:$AU$103,9,FALSE)</f>
        <v>#N/A</v>
      </c>
      <c r="G3030" s="97" t="e">
        <f>+VLOOKUP(D3030,POA!$A$3:$AU$103,3,FALSE)</f>
        <v>#N/A</v>
      </c>
      <c r="H3030" s="81" t="e">
        <f>+VLOOKUP(D3030,POA!$A$3:$AU$103,12,FALSE)</f>
        <v>#N/A</v>
      </c>
      <c r="I3030" s="82" t="e">
        <f>+VLOOKUP(D3030,POA!$A$3:$AU$103,15,FALSE)</f>
        <v>#N/A</v>
      </c>
      <c r="J3030" s="81" t="e">
        <f>+VLOOKUP(D3030,POA!$A$3:$AU$103,14,FALSE)</f>
        <v>#N/A</v>
      </c>
      <c r="K3030" s="60"/>
      <c r="L3030" s="100"/>
      <c r="M3030" s="101"/>
      <c r="N3030" s="79"/>
      <c r="O3030" s="59"/>
    </row>
    <row r="3031" spans="1:15" ht="15" customHeight="1">
      <c r="A3031" s="58"/>
      <c r="B3031" s="59"/>
      <c r="C3031" s="70"/>
      <c r="D3031" s="63"/>
      <c r="E3031" s="80" t="e">
        <f>+VLOOKUP(D3031,POA!$A$3:$AU$103,7,FALSE)</f>
        <v>#N/A</v>
      </c>
      <c r="F3031" s="80" t="e">
        <f>+VLOOKUP(D3031,POA!$A$3:$AU$103,9,FALSE)</f>
        <v>#N/A</v>
      </c>
      <c r="G3031" s="97" t="e">
        <f>+VLOOKUP(D3031,POA!$A$3:$AU$103,3,FALSE)</f>
        <v>#N/A</v>
      </c>
      <c r="H3031" s="81" t="e">
        <f>+VLOOKUP(D3031,POA!$A$3:$AU$103,12,FALSE)</f>
        <v>#N/A</v>
      </c>
      <c r="I3031" s="82" t="e">
        <f>+VLOOKUP(D3031,POA!$A$3:$AU$103,15,FALSE)</f>
        <v>#N/A</v>
      </c>
      <c r="J3031" s="81" t="e">
        <f>+VLOOKUP(D3031,POA!$A$3:$AU$103,14,FALSE)</f>
        <v>#N/A</v>
      </c>
      <c r="K3031" s="60"/>
      <c r="L3031" s="100"/>
      <c r="M3031" s="101"/>
      <c r="N3031" s="79"/>
      <c r="O3031" s="59"/>
    </row>
    <row r="3032" spans="1:15" ht="15" customHeight="1">
      <c r="A3032" s="58"/>
      <c r="B3032" s="59"/>
      <c r="C3032" s="70"/>
      <c r="D3032" s="63"/>
      <c r="E3032" s="80" t="e">
        <f>+VLOOKUP(D3032,POA!$A$3:$AU$103,7,FALSE)</f>
        <v>#N/A</v>
      </c>
      <c r="F3032" s="80" t="e">
        <f>+VLOOKUP(D3032,POA!$A$3:$AU$103,9,FALSE)</f>
        <v>#N/A</v>
      </c>
      <c r="G3032" s="97" t="e">
        <f>+VLOOKUP(D3032,POA!$A$3:$AU$103,3,FALSE)</f>
        <v>#N/A</v>
      </c>
      <c r="H3032" s="81" t="e">
        <f>+VLOOKUP(D3032,POA!$A$3:$AU$103,12,FALSE)</f>
        <v>#N/A</v>
      </c>
      <c r="I3032" s="82" t="e">
        <f>+VLOOKUP(D3032,POA!$A$3:$AU$103,15,FALSE)</f>
        <v>#N/A</v>
      </c>
      <c r="J3032" s="81" t="e">
        <f>+VLOOKUP(D3032,POA!$A$3:$AU$103,14,FALSE)</f>
        <v>#N/A</v>
      </c>
      <c r="K3032" s="60"/>
      <c r="L3032" s="100"/>
      <c r="M3032" s="101"/>
      <c r="N3032" s="79"/>
      <c r="O3032" s="59"/>
    </row>
    <row r="3033" spans="1:15" ht="15" customHeight="1">
      <c r="A3033" s="58"/>
      <c r="B3033" s="59"/>
      <c r="C3033" s="70"/>
      <c r="D3033" s="63"/>
      <c r="E3033" s="80" t="e">
        <f>+VLOOKUP(D3033,POA!$A$3:$AU$103,7,FALSE)</f>
        <v>#N/A</v>
      </c>
      <c r="F3033" s="80" t="e">
        <f>+VLOOKUP(D3033,POA!$A$3:$AU$103,9,FALSE)</f>
        <v>#N/A</v>
      </c>
      <c r="G3033" s="97" t="e">
        <f>+VLOOKUP(D3033,POA!$A$3:$AU$103,3,FALSE)</f>
        <v>#N/A</v>
      </c>
      <c r="H3033" s="81" t="e">
        <f>+VLOOKUP(D3033,POA!$A$3:$AU$103,12,FALSE)</f>
        <v>#N/A</v>
      </c>
      <c r="I3033" s="82" t="e">
        <f>+VLOOKUP(D3033,POA!$A$3:$AU$103,15,FALSE)</f>
        <v>#N/A</v>
      </c>
      <c r="J3033" s="81" t="e">
        <f>+VLOOKUP(D3033,POA!$A$3:$AU$103,14,FALSE)</f>
        <v>#N/A</v>
      </c>
      <c r="K3033" s="60"/>
      <c r="L3033" s="100"/>
      <c r="M3033" s="101"/>
      <c r="N3033" s="79"/>
      <c r="O3033" s="59"/>
    </row>
    <row r="3034" spans="1:15" ht="15" customHeight="1">
      <c r="A3034" s="58"/>
      <c r="B3034" s="59"/>
      <c r="C3034" s="70"/>
      <c r="D3034" s="63"/>
      <c r="E3034" s="80" t="e">
        <f>+VLOOKUP(D3034,POA!$A$3:$AU$103,7,FALSE)</f>
        <v>#N/A</v>
      </c>
      <c r="F3034" s="80" t="e">
        <f>+VLOOKUP(D3034,POA!$A$3:$AU$103,9,FALSE)</f>
        <v>#N/A</v>
      </c>
      <c r="G3034" s="97" t="e">
        <f>+VLOOKUP(D3034,POA!$A$3:$AU$103,3,FALSE)</f>
        <v>#N/A</v>
      </c>
      <c r="H3034" s="81" t="e">
        <f>+VLOOKUP(D3034,POA!$A$3:$AU$103,12,FALSE)</f>
        <v>#N/A</v>
      </c>
      <c r="I3034" s="82" t="e">
        <f>+VLOOKUP(D3034,POA!$A$3:$AU$103,15,FALSE)</f>
        <v>#N/A</v>
      </c>
      <c r="J3034" s="81" t="e">
        <f>+VLOOKUP(D3034,POA!$A$3:$AU$103,14,FALSE)</f>
        <v>#N/A</v>
      </c>
      <c r="K3034" s="60"/>
      <c r="L3034" s="100"/>
      <c r="M3034" s="101"/>
      <c r="N3034" s="79"/>
      <c r="O3034" s="59"/>
    </row>
    <row r="3035" spans="1:15" ht="15" customHeight="1">
      <c r="A3035" s="58"/>
      <c r="B3035" s="59"/>
      <c r="C3035" s="70"/>
      <c r="D3035" s="63"/>
      <c r="E3035" s="80" t="e">
        <f>+VLOOKUP(D3035,POA!$A$3:$AU$103,7,FALSE)</f>
        <v>#N/A</v>
      </c>
      <c r="F3035" s="80" t="e">
        <f>+VLOOKUP(D3035,POA!$A$3:$AU$103,9,FALSE)</f>
        <v>#N/A</v>
      </c>
      <c r="G3035" s="97" t="e">
        <f>+VLOOKUP(D3035,POA!$A$3:$AU$103,3,FALSE)</f>
        <v>#N/A</v>
      </c>
      <c r="H3035" s="81" t="e">
        <f>+VLOOKUP(D3035,POA!$A$3:$AU$103,12,FALSE)</f>
        <v>#N/A</v>
      </c>
      <c r="I3035" s="82" t="e">
        <f>+VLOOKUP(D3035,POA!$A$3:$AU$103,15,FALSE)</f>
        <v>#N/A</v>
      </c>
      <c r="J3035" s="81" t="e">
        <f>+VLOOKUP(D3035,POA!$A$3:$AU$103,14,FALSE)</f>
        <v>#N/A</v>
      </c>
      <c r="K3035" s="60"/>
      <c r="L3035" s="100"/>
      <c r="M3035" s="101"/>
      <c r="N3035" s="79"/>
      <c r="O3035" s="59"/>
    </row>
    <row r="3036" spans="1:15" ht="15" customHeight="1">
      <c r="A3036" s="58"/>
      <c r="B3036" s="59"/>
      <c r="C3036" s="70"/>
      <c r="D3036" s="63"/>
      <c r="E3036" s="80" t="e">
        <f>+VLOOKUP(D3036,POA!$A$3:$AU$103,7,FALSE)</f>
        <v>#N/A</v>
      </c>
      <c r="F3036" s="80" t="e">
        <f>+VLOOKUP(D3036,POA!$A$3:$AU$103,9,FALSE)</f>
        <v>#N/A</v>
      </c>
      <c r="G3036" s="97" t="e">
        <f>+VLOOKUP(D3036,POA!$A$3:$AU$103,3,FALSE)</f>
        <v>#N/A</v>
      </c>
      <c r="H3036" s="81" t="e">
        <f>+VLOOKUP(D3036,POA!$A$3:$AU$103,12,FALSE)</f>
        <v>#N/A</v>
      </c>
      <c r="I3036" s="82" t="e">
        <f>+VLOOKUP(D3036,POA!$A$3:$AU$103,15,FALSE)</f>
        <v>#N/A</v>
      </c>
      <c r="J3036" s="81" t="e">
        <f>+VLOOKUP(D3036,POA!$A$3:$AU$103,14,FALSE)</f>
        <v>#N/A</v>
      </c>
      <c r="K3036" s="60"/>
      <c r="L3036" s="100"/>
      <c r="M3036" s="101"/>
      <c r="N3036" s="79"/>
      <c r="O3036" s="59"/>
    </row>
    <row r="3037" spans="1:15" ht="15" customHeight="1">
      <c r="A3037" s="58"/>
      <c r="B3037" s="59"/>
      <c r="C3037" s="70"/>
      <c r="D3037" s="63"/>
      <c r="E3037" s="80" t="e">
        <f>+VLOOKUP(D3037,POA!$A$3:$AU$103,7,FALSE)</f>
        <v>#N/A</v>
      </c>
      <c r="F3037" s="80" t="e">
        <f>+VLOOKUP(D3037,POA!$A$3:$AU$103,9,FALSE)</f>
        <v>#N/A</v>
      </c>
      <c r="G3037" s="97" t="e">
        <f>+VLOOKUP(D3037,POA!$A$3:$AU$103,3,FALSE)</f>
        <v>#N/A</v>
      </c>
      <c r="H3037" s="81" t="e">
        <f>+VLOOKUP(D3037,POA!$A$3:$AU$103,12,FALSE)</f>
        <v>#N/A</v>
      </c>
      <c r="I3037" s="82" t="e">
        <f>+VLOOKUP(D3037,POA!$A$3:$AU$103,15,FALSE)</f>
        <v>#N/A</v>
      </c>
      <c r="J3037" s="81" t="e">
        <f>+VLOOKUP(D3037,POA!$A$3:$AU$103,14,FALSE)</f>
        <v>#N/A</v>
      </c>
      <c r="K3037" s="60"/>
      <c r="L3037" s="100"/>
      <c r="M3037" s="101"/>
      <c r="N3037" s="79"/>
      <c r="O3037" s="59"/>
    </row>
    <row r="3038" spans="1:15" ht="15" customHeight="1">
      <c r="A3038" s="58"/>
      <c r="B3038" s="59"/>
      <c r="C3038" s="70"/>
      <c r="D3038" s="63"/>
      <c r="E3038" s="80" t="e">
        <f>+VLOOKUP(D3038,POA!$A$3:$AU$103,7,FALSE)</f>
        <v>#N/A</v>
      </c>
      <c r="F3038" s="80" t="e">
        <f>+VLOOKUP(D3038,POA!$A$3:$AU$103,9,FALSE)</f>
        <v>#N/A</v>
      </c>
      <c r="G3038" s="97" t="e">
        <f>+VLOOKUP(D3038,POA!$A$3:$AU$103,3,FALSE)</f>
        <v>#N/A</v>
      </c>
      <c r="H3038" s="81" t="e">
        <f>+VLOOKUP(D3038,POA!$A$3:$AU$103,12,FALSE)</f>
        <v>#N/A</v>
      </c>
      <c r="I3038" s="82" t="e">
        <f>+VLOOKUP(D3038,POA!$A$3:$AU$103,15,FALSE)</f>
        <v>#N/A</v>
      </c>
      <c r="J3038" s="81" t="e">
        <f>+VLOOKUP(D3038,POA!$A$3:$AU$103,14,FALSE)</f>
        <v>#N/A</v>
      </c>
      <c r="K3038" s="60"/>
      <c r="L3038" s="100"/>
      <c r="M3038" s="101"/>
      <c r="N3038" s="79"/>
      <c r="O3038" s="59"/>
    </row>
    <row r="3039" spans="1:15" ht="15" customHeight="1">
      <c r="A3039" s="58"/>
      <c r="B3039" s="59"/>
      <c r="C3039" s="70"/>
      <c r="D3039" s="63"/>
      <c r="E3039" s="80" t="e">
        <f>+VLOOKUP(D3039,POA!$A$3:$AU$103,7,FALSE)</f>
        <v>#N/A</v>
      </c>
      <c r="F3039" s="80" t="e">
        <f>+VLOOKUP(D3039,POA!$A$3:$AU$103,9,FALSE)</f>
        <v>#N/A</v>
      </c>
      <c r="G3039" s="97" t="e">
        <f>+VLOOKUP(D3039,POA!$A$3:$AU$103,3,FALSE)</f>
        <v>#N/A</v>
      </c>
      <c r="H3039" s="81" t="e">
        <f>+VLOOKUP(D3039,POA!$A$3:$AU$103,12,FALSE)</f>
        <v>#N/A</v>
      </c>
      <c r="I3039" s="82" t="e">
        <f>+VLOOKUP(D3039,POA!$A$3:$AU$103,15,FALSE)</f>
        <v>#N/A</v>
      </c>
      <c r="J3039" s="81" t="e">
        <f>+VLOOKUP(D3039,POA!$A$3:$AU$103,14,FALSE)</f>
        <v>#N/A</v>
      </c>
      <c r="K3039" s="60"/>
      <c r="L3039" s="100"/>
      <c r="M3039" s="101"/>
      <c r="N3039" s="79"/>
      <c r="O3039" s="59"/>
    </row>
    <row r="3040" spans="1:15" ht="15" customHeight="1">
      <c r="A3040" s="58"/>
      <c r="B3040" s="59"/>
      <c r="C3040" s="70"/>
      <c r="D3040" s="63"/>
      <c r="E3040" s="80" t="e">
        <f>+VLOOKUP(D3040,POA!$A$3:$AU$103,7,FALSE)</f>
        <v>#N/A</v>
      </c>
      <c r="F3040" s="80" t="e">
        <f>+VLOOKUP(D3040,POA!$A$3:$AU$103,9,FALSE)</f>
        <v>#N/A</v>
      </c>
      <c r="G3040" s="97" t="e">
        <f>+VLOOKUP(D3040,POA!$A$3:$AU$103,3,FALSE)</f>
        <v>#N/A</v>
      </c>
      <c r="H3040" s="81" t="e">
        <f>+VLOOKUP(D3040,POA!$A$3:$AU$103,12,FALSE)</f>
        <v>#N/A</v>
      </c>
      <c r="I3040" s="82" t="e">
        <f>+VLOOKUP(D3040,POA!$A$3:$AU$103,15,FALSE)</f>
        <v>#N/A</v>
      </c>
      <c r="J3040" s="81" t="e">
        <f>+VLOOKUP(D3040,POA!$A$3:$AU$103,14,FALSE)</f>
        <v>#N/A</v>
      </c>
      <c r="K3040" s="60"/>
      <c r="L3040" s="100"/>
      <c r="M3040" s="101"/>
      <c r="N3040" s="79"/>
      <c r="O3040" s="59"/>
    </row>
    <row r="3041" spans="1:15" ht="15" customHeight="1">
      <c r="A3041" s="58"/>
      <c r="B3041" s="59"/>
      <c r="C3041" s="70"/>
      <c r="D3041" s="63"/>
      <c r="E3041" s="80" t="e">
        <f>+VLOOKUP(D3041,POA!$A$3:$AU$103,7,FALSE)</f>
        <v>#N/A</v>
      </c>
      <c r="F3041" s="80" t="e">
        <f>+VLOOKUP(D3041,POA!$A$3:$AU$103,9,FALSE)</f>
        <v>#N/A</v>
      </c>
      <c r="G3041" s="97" t="e">
        <f>+VLOOKUP(D3041,POA!$A$3:$AU$103,3,FALSE)</f>
        <v>#N/A</v>
      </c>
      <c r="H3041" s="81" t="e">
        <f>+VLOOKUP(D3041,POA!$A$3:$AU$103,12,FALSE)</f>
        <v>#N/A</v>
      </c>
      <c r="I3041" s="82" t="e">
        <f>+VLOOKUP(D3041,POA!$A$3:$AU$103,15,FALSE)</f>
        <v>#N/A</v>
      </c>
      <c r="J3041" s="81" t="e">
        <f>+VLOOKUP(D3041,POA!$A$3:$AU$103,14,FALSE)</f>
        <v>#N/A</v>
      </c>
      <c r="K3041" s="60"/>
      <c r="L3041" s="100"/>
      <c r="M3041" s="101"/>
      <c r="N3041" s="79"/>
      <c r="O3041" s="59"/>
    </row>
    <row r="3042" spans="1:15" ht="15" customHeight="1">
      <c r="A3042" s="58"/>
      <c r="B3042" s="59"/>
      <c r="C3042" s="70"/>
      <c r="D3042" s="63"/>
      <c r="E3042" s="80" t="e">
        <f>+VLOOKUP(D3042,POA!$A$3:$AU$103,7,FALSE)</f>
        <v>#N/A</v>
      </c>
      <c r="F3042" s="80" t="e">
        <f>+VLOOKUP(D3042,POA!$A$3:$AU$103,9,FALSE)</f>
        <v>#N/A</v>
      </c>
      <c r="G3042" s="97" t="e">
        <f>+VLOOKUP(D3042,POA!$A$3:$AU$103,3,FALSE)</f>
        <v>#N/A</v>
      </c>
      <c r="H3042" s="81" t="e">
        <f>+VLOOKUP(D3042,POA!$A$3:$AU$103,12,FALSE)</f>
        <v>#N/A</v>
      </c>
      <c r="I3042" s="82" t="e">
        <f>+VLOOKUP(D3042,POA!$A$3:$AU$103,15,FALSE)</f>
        <v>#N/A</v>
      </c>
      <c r="J3042" s="81" t="e">
        <f>+VLOOKUP(D3042,POA!$A$3:$AU$103,14,FALSE)</f>
        <v>#N/A</v>
      </c>
      <c r="K3042" s="60"/>
      <c r="L3042" s="100"/>
      <c r="M3042" s="101"/>
      <c r="N3042" s="79"/>
      <c r="O3042" s="59"/>
    </row>
    <row r="3043" spans="1:15" ht="15" customHeight="1">
      <c r="A3043" s="58"/>
      <c r="B3043" s="59"/>
      <c r="C3043" s="70"/>
      <c r="D3043" s="63"/>
      <c r="E3043" s="80" t="e">
        <f>+VLOOKUP(D3043,POA!$A$3:$AU$103,7,FALSE)</f>
        <v>#N/A</v>
      </c>
      <c r="F3043" s="80" t="e">
        <f>+VLOOKUP(D3043,POA!$A$3:$AU$103,9,FALSE)</f>
        <v>#N/A</v>
      </c>
      <c r="G3043" s="97" t="e">
        <f>+VLOOKUP(D3043,POA!$A$3:$AU$103,3,FALSE)</f>
        <v>#N/A</v>
      </c>
      <c r="H3043" s="81" t="e">
        <f>+VLOOKUP(D3043,POA!$A$3:$AU$103,12,FALSE)</f>
        <v>#N/A</v>
      </c>
      <c r="I3043" s="82" t="e">
        <f>+VLOOKUP(D3043,POA!$A$3:$AU$103,15,FALSE)</f>
        <v>#N/A</v>
      </c>
      <c r="J3043" s="81" t="e">
        <f>+VLOOKUP(D3043,POA!$A$3:$AU$103,14,FALSE)</f>
        <v>#N/A</v>
      </c>
      <c r="K3043" s="60"/>
      <c r="L3043" s="100"/>
      <c r="M3043" s="101"/>
      <c r="N3043" s="79"/>
      <c r="O3043" s="59"/>
    </row>
    <row r="3044" spans="1:15" ht="15" customHeight="1">
      <c r="A3044" s="58"/>
      <c r="B3044" s="59"/>
      <c r="C3044" s="70"/>
      <c r="D3044" s="63"/>
      <c r="E3044" s="80" t="e">
        <f>+VLOOKUP(D3044,POA!$A$3:$AU$103,7,FALSE)</f>
        <v>#N/A</v>
      </c>
      <c r="F3044" s="80" t="e">
        <f>+VLOOKUP(D3044,POA!$A$3:$AU$103,9,FALSE)</f>
        <v>#N/A</v>
      </c>
      <c r="G3044" s="97" t="e">
        <f>+VLOOKUP(D3044,POA!$A$3:$AU$103,3,FALSE)</f>
        <v>#N/A</v>
      </c>
      <c r="H3044" s="81" t="e">
        <f>+VLOOKUP(D3044,POA!$A$3:$AU$103,12,FALSE)</f>
        <v>#N/A</v>
      </c>
      <c r="I3044" s="82" t="e">
        <f>+VLOOKUP(D3044,POA!$A$3:$AU$103,15,FALSE)</f>
        <v>#N/A</v>
      </c>
      <c r="J3044" s="81" t="e">
        <f>+VLOOKUP(D3044,POA!$A$3:$AU$103,14,FALSE)</f>
        <v>#N/A</v>
      </c>
      <c r="K3044" s="60"/>
      <c r="L3044" s="100"/>
      <c r="M3044" s="101"/>
      <c r="N3044" s="79"/>
      <c r="O3044" s="59"/>
    </row>
    <row r="3045" spans="1:15" ht="15" customHeight="1">
      <c r="A3045" s="58"/>
      <c r="B3045" s="59"/>
      <c r="C3045" s="70"/>
      <c r="D3045" s="63"/>
      <c r="E3045" s="80" t="e">
        <f>+VLOOKUP(D3045,POA!$A$3:$AU$103,7,FALSE)</f>
        <v>#N/A</v>
      </c>
      <c r="F3045" s="80" t="e">
        <f>+VLOOKUP(D3045,POA!$A$3:$AU$103,9,FALSE)</f>
        <v>#N/A</v>
      </c>
      <c r="G3045" s="97" t="e">
        <f>+VLOOKUP(D3045,POA!$A$3:$AU$103,3,FALSE)</f>
        <v>#N/A</v>
      </c>
      <c r="H3045" s="81" t="e">
        <f>+VLOOKUP(D3045,POA!$A$3:$AU$103,12,FALSE)</f>
        <v>#N/A</v>
      </c>
      <c r="I3045" s="82" t="e">
        <f>+VLOOKUP(D3045,POA!$A$3:$AU$103,15,FALSE)</f>
        <v>#N/A</v>
      </c>
      <c r="J3045" s="81" t="e">
        <f>+VLOOKUP(D3045,POA!$A$3:$AU$103,14,FALSE)</f>
        <v>#N/A</v>
      </c>
      <c r="K3045" s="60"/>
      <c r="L3045" s="100"/>
      <c r="M3045" s="101"/>
      <c r="N3045" s="79"/>
      <c r="O3045" s="59"/>
    </row>
    <row r="3046" spans="1:15" ht="15" customHeight="1">
      <c r="A3046" s="58"/>
      <c r="B3046" s="59"/>
      <c r="C3046" s="70"/>
      <c r="D3046" s="63"/>
      <c r="E3046" s="80" t="e">
        <f>+VLOOKUP(D3046,POA!$A$3:$AU$103,7,FALSE)</f>
        <v>#N/A</v>
      </c>
      <c r="F3046" s="80" t="e">
        <f>+VLOOKUP(D3046,POA!$A$3:$AU$103,9,FALSE)</f>
        <v>#N/A</v>
      </c>
      <c r="G3046" s="97" t="e">
        <f>+VLOOKUP(D3046,POA!$A$3:$AU$103,3,FALSE)</f>
        <v>#N/A</v>
      </c>
      <c r="H3046" s="81" t="e">
        <f>+VLOOKUP(D3046,POA!$A$3:$AU$103,12,FALSE)</f>
        <v>#N/A</v>
      </c>
      <c r="I3046" s="82" t="e">
        <f>+VLOOKUP(D3046,POA!$A$3:$AU$103,15,FALSE)</f>
        <v>#N/A</v>
      </c>
      <c r="J3046" s="81" t="e">
        <f>+VLOOKUP(D3046,POA!$A$3:$AU$103,14,FALSE)</f>
        <v>#N/A</v>
      </c>
      <c r="K3046" s="60"/>
      <c r="L3046" s="100"/>
      <c r="M3046" s="101"/>
      <c r="N3046" s="79"/>
      <c r="O3046" s="59"/>
    </row>
    <row r="3047" spans="1:15" ht="15" customHeight="1">
      <c r="A3047" s="58"/>
      <c r="B3047" s="59"/>
      <c r="C3047" s="70"/>
      <c r="D3047" s="63"/>
      <c r="E3047" s="80" t="e">
        <f>+VLOOKUP(D3047,POA!$A$3:$AU$103,7,FALSE)</f>
        <v>#N/A</v>
      </c>
      <c r="F3047" s="80" t="e">
        <f>+VLOOKUP(D3047,POA!$A$3:$AU$103,9,FALSE)</f>
        <v>#N/A</v>
      </c>
      <c r="G3047" s="97" t="e">
        <f>+VLOOKUP(D3047,POA!$A$3:$AU$103,3,FALSE)</f>
        <v>#N/A</v>
      </c>
      <c r="H3047" s="81" t="e">
        <f>+VLOOKUP(D3047,POA!$A$3:$AU$103,12,FALSE)</f>
        <v>#N/A</v>
      </c>
      <c r="I3047" s="82" t="e">
        <f>+VLOOKUP(D3047,POA!$A$3:$AU$103,15,FALSE)</f>
        <v>#N/A</v>
      </c>
      <c r="J3047" s="81" t="e">
        <f>+VLOOKUP(D3047,POA!$A$3:$AU$103,14,FALSE)</f>
        <v>#N/A</v>
      </c>
      <c r="K3047" s="60"/>
      <c r="L3047" s="100"/>
      <c r="M3047" s="101"/>
      <c r="N3047" s="79"/>
      <c r="O3047" s="59"/>
    </row>
    <row r="3048" spans="1:15" ht="15" customHeight="1">
      <c r="A3048" s="58"/>
      <c r="B3048" s="59"/>
      <c r="C3048" s="70"/>
      <c r="D3048" s="63"/>
      <c r="E3048" s="80" t="e">
        <f>+VLOOKUP(D3048,POA!$A$3:$AU$103,7,FALSE)</f>
        <v>#N/A</v>
      </c>
      <c r="F3048" s="80" t="e">
        <f>+VLOOKUP(D3048,POA!$A$3:$AU$103,9,FALSE)</f>
        <v>#N/A</v>
      </c>
      <c r="G3048" s="97" t="e">
        <f>+VLOOKUP(D3048,POA!$A$3:$AU$103,3,FALSE)</f>
        <v>#N/A</v>
      </c>
      <c r="H3048" s="81" t="e">
        <f>+VLOOKUP(D3048,POA!$A$3:$AU$103,12,FALSE)</f>
        <v>#N/A</v>
      </c>
      <c r="I3048" s="82" t="e">
        <f>+VLOOKUP(D3048,POA!$A$3:$AU$103,15,FALSE)</f>
        <v>#N/A</v>
      </c>
      <c r="J3048" s="81" t="e">
        <f>+VLOOKUP(D3048,POA!$A$3:$AU$103,14,FALSE)</f>
        <v>#N/A</v>
      </c>
      <c r="K3048" s="60"/>
      <c r="L3048" s="100"/>
      <c r="M3048" s="101"/>
      <c r="N3048" s="79"/>
      <c r="O3048" s="59"/>
    </row>
    <row r="3049" spans="1:15" ht="15" customHeight="1">
      <c r="A3049" s="58"/>
      <c r="B3049" s="59"/>
      <c r="C3049" s="70"/>
      <c r="D3049" s="63"/>
      <c r="E3049" s="80" t="e">
        <f>+VLOOKUP(D3049,POA!$A$3:$AU$103,7,FALSE)</f>
        <v>#N/A</v>
      </c>
      <c r="F3049" s="80" t="e">
        <f>+VLOOKUP(D3049,POA!$A$3:$AU$103,9,FALSE)</f>
        <v>#N/A</v>
      </c>
      <c r="G3049" s="97" t="e">
        <f>+VLOOKUP(D3049,POA!$A$3:$AU$103,3,FALSE)</f>
        <v>#N/A</v>
      </c>
      <c r="H3049" s="81" t="e">
        <f>+VLOOKUP(D3049,POA!$A$3:$AU$103,12,FALSE)</f>
        <v>#N/A</v>
      </c>
      <c r="I3049" s="82" t="e">
        <f>+VLOOKUP(D3049,POA!$A$3:$AU$103,15,FALSE)</f>
        <v>#N/A</v>
      </c>
      <c r="J3049" s="81" t="e">
        <f>+VLOOKUP(D3049,POA!$A$3:$AU$103,14,FALSE)</f>
        <v>#N/A</v>
      </c>
      <c r="K3049" s="44"/>
      <c r="L3049" s="100"/>
      <c r="M3049" s="101"/>
      <c r="N3049" s="79"/>
      <c r="O3049" s="59"/>
    </row>
    <row r="3050" spans="1:15" ht="15" customHeight="1">
      <c r="A3050" s="58"/>
      <c r="B3050" s="59"/>
      <c r="C3050" s="70"/>
      <c r="D3050" s="63"/>
      <c r="E3050" s="80" t="e">
        <f>+VLOOKUP(D3050,POA!$A$3:$AU$103,7,FALSE)</f>
        <v>#N/A</v>
      </c>
      <c r="F3050" s="80" t="e">
        <f>+VLOOKUP(D3050,POA!$A$3:$AU$103,9,FALSE)</f>
        <v>#N/A</v>
      </c>
      <c r="G3050" s="97" t="e">
        <f>+VLOOKUP(D3050,POA!$A$3:$AU$103,3,FALSE)</f>
        <v>#N/A</v>
      </c>
      <c r="H3050" s="81" t="e">
        <f>+VLOOKUP(D3050,POA!$A$3:$AU$103,12,FALSE)</f>
        <v>#N/A</v>
      </c>
      <c r="I3050" s="82" t="e">
        <f>+VLOOKUP(D3050,POA!$A$3:$AU$103,15,FALSE)</f>
        <v>#N/A</v>
      </c>
      <c r="J3050" s="81" t="e">
        <f>+VLOOKUP(D3050,POA!$A$3:$AU$103,14,FALSE)</f>
        <v>#N/A</v>
      </c>
      <c r="K3050" s="44"/>
      <c r="L3050" s="100"/>
      <c r="M3050" s="101"/>
      <c r="N3050" s="79"/>
      <c r="O3050" s="59"/>
    </row>
    <row r="3051" spans="1:15" ht="15" customHeight="1">
      <c r="A3051" s="58"/>
      <c r="B3051" s="59"/>
      <c r="C3051" s="70"/>
      <c r="D3051" s="63"/>
      <c r="E3051" s="80" t="e">
        <f>+VLOOKUP(D3051,POA!$A$3:$AU$103,7,FALSE)</f>
        <v>#N/A</v>
      </c>
      <c r="F3051" s="80" t="e">
        <f>+VLOOKUP(D3051,POA!$A$3:$AU$103,9,FALSE)</f>
        <v>#N/A</v>
      </c>
      <c r="G3051" s="97" t="e">
        <f>+VLOOKUP(D3051,POA!$A$3:$AU$103,3,FALSE)</f>
        <v>#N/A</v>
      </c>
      <c r="H3051" s="81" t="e">
        <f>+VLOOKUP(D3051,POA!$A$3:$AU$103,12,FALSE)</f>
        <v>#N/A</v>
      </c>
      <c r="I3051" s="82" t="e">
        <f>+VLOOKUP(D3051,POA!$A$3:$AU$103,15,FALSE)</f>
        <v>#N/A</v>
      </c>
      <c r="J3051" s="81" t="e">
        <f>+VLOOKUP(D3051,POA!$A$3:$AU$103,14,FALSE)</f>
        <v>#N/A</v>
      </c>
      <c r="K3051" s="44"/>
      <c r="L3051" s="100"/>
      <c r="M3051" s="101"/>
      <c r="N3051" s="79"/>
      <c r="O3051" s="59"/>
    </row>
    <row r="3052" spans="1:15" ht="15" customHeight="1">
      <c r="A3052" s="58"/>
      <c r="B3052" s="59"/>
      <c r="C3052" s="70"/>
      <c r="D3052" s="63"/>
      <c r="E3052" s="80" t="e">
        <f>+VLOOKUP(D3052,POA!$A$3:$AU$103,7,FALSE)</f>
        <v>#N/A</v>
      </c>
      <c r="F3052" s="80" t="e">
        <f>+VLOOKUP(D3052,POA!$A$3:$AU$103,9,FALSE)</f>
        <v>#N/A</v>
      </c>
      <c r="G3052" s="97" t="e">
        <f>+VLOOKUP(D3052,POA!$A$3:$AU$103,3,FALSE)</f>
        <v>#N/A</v>
      </c>
      <c r="H3052" s="81" t="e">
        <f>+VLOOKUP(D3052,POA!$A$3:$AU$103,12,FALSE)</f>
        <v>#N/A</v>
      </c>
      <c r="I3052" s="82" t="e">
        <f>+VLOOKUP(D3052,POA!$A$3:$AU$103,15,FALSE)</f>
        <v>#N/A</v>
      </c>
      <c r="J3052" s="81" t="e">
        <f>+VLOOKUP(D3052,POA!$A$3:$AU$103,14,FALSE)</f>
        <v>#N/A</v>
      </c>
      <c r="K3052" s="44"/>
      <c r="L3052" s="100"/>
      <c r="M3052" s="101"/>
      <c r="N3052" s="79"/>
      <c r="O3052" s="59"/>
    </row>
    <row r="3053" spans="1:15" ht="15" customHeight="1">
      <c r="A3053" s="58"/>
      <c r="B3053" s="59"/>
      <c r="C3053" s="70"/>
      <c r="D3053" s="63"/>
      <c r="E3053" s="80" t="e">
        <f>+VLOOKUP(D3053,POA!$A$3:$AU$103,7,FALSE)</f>
        <v>#N/A</v>
      </c>
      <c r="F3053" s="80" t="e">
        <f>+VLOOKUP(D3053,POA!$A$3:$AU$103,9,FALSE)</f>
        <v>#N/A</v>
      </c>
      <c r="G3053" s="97" t="e">
        <f>+VLOOKUP(D3053,POA!$A$3:$AU$103,3,FALSE)</f>
        <v>#N/A</v>
      </c>
      <c r="H3053" s="81" t="e">
        <f>+VLOOKUP(D3053,POA!$A$3:$AU$103,12,FALSE)</f>
        <v>#N/A</v>
      </c>
      <c r="I3053" s="82" t="e">
        <f>+VLOOKUP(D3053,POA!$A$3:$AU$103,15,FALSE)</f>
        <v>#N/A</v>
      </c>
      <c r="J3053" s="81" t="e">
        <f>+VLOOKUP(D3053,POA!$A$3:$AU$103,14,FALSE)</f>
        <v>#N/A</v>
      </c>
      <c r="K3053" s="44"/>
      <c r="L3053" s="100"/>
      <c r="M3053" s="101"/>
      <c r="N3053" s="79"/>
      <c r="O3053" s="59"/>
    </row>
    <row r="3054" spans="1:15" ht="15" customHeight="1">
      <c r="A3054" s="58"/>
      <c r="B3054" s="59"/>
      <c r="C3054" s="70"/>
      <c r="D3054" s="63"/>
      <c r="E3054" s="80" t="e">
        <f>+VLOOKUP(D3054,POA!$A$3:$AU$103,7,FALSE)</f>
        <v>#N/A</v>
      </c>
      <c r="F3054" s="80" t="e">
        <f>+VLOOKUP(D3054,POA!$A$3:$AU$103,9,FALSE)</f>
        <v>#N/A</v>
      </c>
      <c r="G3054" s="97" t="e">
        <f>+VLOOKUP(D3054,POA!$A$3:$AU$103,3,FALSE)</f>
        <v>#N/A</v>
      </c>
      <c r="H3054" s="81" t="e">
        <f>+VLOOKUP(D3054,POA!$A$3:$AU$103,12,FALSE)</f>
        <v>#N/A</v>
      </c>
      <c r="I3054" s="82" t="e">
        <f>+VLOOKUP(D3054,POA!$A$3:$AU$103,15,FALSE)</f>
        <v>#N/A</v>
      </c>
      <c r="J3054" s="81" t="e">
        <f>+VLOOKUP(D3054,POA!$A$3:$AU$103,14,FALSE)</f>
        <v>#N/A</v>
      </c>
      <c r="K3054" s="44"/>
      <c r="L3054" s="100"/>
      <c r="M3054" s="101"/>
      <c r="N3054" s="79"/>
      <c r="O3054" s="59"/>
    </row>
    <row r="3055" spans="1:15" ht="15" customHeight="1">
      <c r="A3055" s="58"/>
      <c r="B3055" s="59"/>
      <c r="C3055" s="70"/>
      <c r="D3055" s="63"/>
      <c r="E3055" s="80" t="e">
        <f>+VLOOKUP(D3055,POA!$A$3:$AU$103,7,FALSE)</f>
        <v>#N/A</v>
      </c>
      <c r="F3055" s="80" t="e">
        <f>+VLOOKUP(D3055,POA!$A$3:$AU$103,9,FALSE)</f>
        <v>#N/A</v>
      </c>
      <c r="G3055" s="97" t="e">
        <f>+VLOOKUP(D3055,POA!$A$3:$AU$103,3,FALSE)</f>
        <v>#N/A</v>
      </c>
      <c r="H3055" s="81" t="e">
        <f>+VLOOKUP(D3055,POA!$A$3:$AU$103,12,FALSE)</f>
        <v>#N/A</v>
      </c>
      <c r="I3055" s="82" t="e">
        <f>+VLOOKUP(D3055,POA!$A$3:$AU$103,15,FALSE)</f>
        <v>#N/A</v>
      </c>
      <c r="J3055" s="81" t="e">
        <f>+VLOOKUP(D3055,POA!$A$3:$AU$103,14,FALSE)</f>
        <v>#N/A</v>
      </c>
      <c r="K3055" s="44"/>
      <c r="L3055" s="100"/>
      <c r="M3055" s="101"/>
      <c r="N3055" s="79"/>
      <c r="O3055" s="59"/>
    </row>
    <row r="3056" spans="1:15" ht="15" customHeight="1">
      <c r="A3056" s="58"/>
      <c r="B3056" s="59"/>
      <c r="C3056" s="70"/>
      <c r="D3056" s="63"/>
      <c r="E3056" s="80" t="e">
        <f>+VLOOKUP(D3056,POA!$A$3:$AU$103,7,FALSE)</f>
        <v>#N/A</v>
      </c>
      <c r="F3056" s="80" t="e">
        <f>+VLOOKUP(D3056,POA!$A$3:$AU$103,9,FALSE)</f>
        <v>#N/A</v>
      </c>
      <c r="G3056" s="97" t="e">
        <f>+VLOOKUP(D3056,POA!$A$3:$AU$103,3,FALSE)</f>
        <v>#N/A</v>
      </c>
      <c r="H3056" s="81" t="e">
        <f>+VLOOKUP(D3056,POA!$A$3:$AU$103,12,FALSE)</f>
        <v>#N/A</v>
      </c>
      <c r="I3056" s="82" t="e">
        <f>+VLOOKUP(D3056,POA!$A$3:$AU$103,15,FALSE)</f>
        <v>#N/A</v>
      </c>
      <c r="J3056" s="81" t="e">
        <f>+VLOOKUP(D3056,POA!$A$3:$AU$103,14,FALSE)</f>
        <v>#N/A</v>
      </c>
      <c r="K3056" s="44"/>
      <c r="L3056" s="100"/>
      <c r="M3056" s="101"/>
      <c r="N3056" s="79"/>
      <c r="O3056" s="59"/>
    </row>
    <row r="3057" spans="1:15" ht="15" customHeight="1">
      <c r="A3057" s="58"/>
      <c r="B3057" s="59"/>
      <c r="C3057" s="70"/>
      <c r="D3057" s="63"/>
      <c r="E3057" s="80" t="e">
        <f>+VLOOKUP(D3057,POA!$A$3:$AU$103,7,FALSE)</f>
        <v>#N/A</v>
      </c>
      <c r="F3057" s="80" t="e">
        <f>+VLOOKUP(D3057,POA!$A$3:$AU$103,9,FALSE)</f>
        <v>#N/A</v>
      </c>
      <c r="G3057" s="97" t="e">
        <f>+VLOOKUP(D3057,POA!$A$3:$AU$103,3,FALSE)</f>
        <v>#N/A</v>
      </c>
      <c r="H3057" s="81" t="e">
        <f>+VLOOKUP(D3057,POA!$A$3:$AU$103,12,FALSE)</f>
        <v>#N/A</v>
      </c>
      <c r="I3057" s="82" t="e">
        <f>+VLOOKUP(D3057,POA!$A$3:$AU$103,15,FALSE)</f>
        <v>#N/A</v>
      </c>
      <c r="J3057" s="81" t="e">
        <f>+VLOOKUP(D3057,POA!$A$3:$AU$103,14,FALSE)</f>
        <v>#N/A</v>
      </c>
      <c r="K3057" s="44"/>
      <c r="L3057" s="100"/>
      <c r="M3057" s="101"/>
      <c r="N3057" s="79"/>
      <c r="O3057" s="59"/>
    </row>
    <row r="3058" spans="1:15" ht="15" customHeight="1">
      <c r="A3058" s="58"/>
      <c r="B3058" s="59"/>
      <c r="C3058" s="70"/>
      <c r="D3058" s="63"/>
      <c r="E3058" s="80" t="e">
        <f>+VLOOKUP(D3058,POA!$A$3:$AU$103,7,FALSE)</f>
        <v>#N/A</v>
      </c>
      <c r="F3058" s="80" t="e">
        <f>+VLOOKUP(D3058,POA!$A$3:$AU$103,9,FALSE)</f>
        <v>#N/A</v>
      </c>
      <c r="G3058" s="97" t="e">
        <f>+VLOOKUP(D3058,POA!$A$3:$AU$103,3,FALSE)</f>
        <v>#N/A</v>
      </c>
      <c r="H3058" s="81" t="e">
        <f>+VLOOKUP(D3058,POA!$A$3:$AU$103,12,FALSE)</f>
        <v>#N/A</v>
      </c>
      <c r="I3058" s="82" t="e">
        <f>+VLOOKUP(D3058,POA!$A$3:$AU$103,15,FALSE)</f>
        <v>#N/A</v>
      </c>
      <c r="J3058" s="81" t="e">
        <f>+VLOOKUP(D3058,POA!$A$3:$AU$103,14,FALSE)</f>
        <v>#N/A</v>
      </c>
      <c r="K3058" s="44"/>
      <c r="L3058" s="100"/>
      <c r="M3058" s="101"/>
      <c r="N3058" s="79"/>
      <c r="O3058" s="59"/>
    </row>
    <row r="3059" spans="1:15" ht="15" customHeight="1">
      <c r="A3059" s="58"/>
      <c r="B3059" s="59"/>
      <c r="C3059" s="70"/>
      <c r="D3059" s="63"/>
      <c r="E3059" s="80" t="e">
        <f>+VLOOKUP(D3059,POA!$A$3:$AU$103,7,FALSE)</f>
        <v>#N/A</v>
      </c>
      <c r="F3059" s="80" t="e">
        <f>+VLOOKUP(D3059,POA!$A$3:$AU$103,9,FALSE)</f>
        <v>#N/A</v>
      </c>
      <c r="G3059" s="97" t="e">
        <f>+VLOOKUP(D3059,POA!$A$3:$AU$103,3,FALSE)</f>
        <v>#N/A</v>
      </c>
      <c r="H3059" s="81" t="e">
        <f>+VLOOKUP(D3059,POA!$A$3:$AU$103,12,FALSE)</f>
        <v>#N/A</v>
      </c>
      <c r="I3059" s="82" t="e">
        <f>+VLOOKUP(D3059,POA!$A$3:$AU$103,15,FALSE)</f>
        <v>#N/A</v>
      </c>
      <c r="J3059" s="81" t="e">
        <f>+VLOOKUP(D3059,POA!$A$3:$AU$103,14,FALSE)</f>
        <v>#N/A</v>
      </c>
      <c r="K3059" s="44"/>
      <c r="L3059" s="100"/>
      <c r="M3059" s="101"/>
      <c r="N3059" s="79"/>
      <c r="O3059" s="59"/>
    </row>
    <row r="3060" spans="1:15" ht="15" customHeight="1">
      <c r="A3060" s="58"/>
      <c r="B3060" s="59"/>
      <c r="C3060" s="70"/>
      <c r="D3060" s="63"/>
      <c r="E3060" s="80" t="e">
        <f>+VLOOKUP(D3060,POA!$A$3:$AU$103,7,FALSE)</f>
        <v>#N/A</v>
      </c>
      <c r="F3060" s="80" t="e">
        <f>+VLOOKUP(D3060,POA!$A$3:$AU$103,9,FALSE)</f>
        <v>#N/A</v>
      </c>
      <c r="G3060" s="97" t="e">
        <f>+VLOOKUP(D3060,POA!$A$3:$AU$103,3,FALSE)</f>
        <v>#N/A</v>
      </c>
      <c r="H3060" s="81" t="e">
        <f>+VLOOKUP(D3060,POA!$A$3:$AU$103,12,FALSE)</f>
        <v>#N/A</v>
      </c>
      <c r="I3060" s="82" t="e">
        <f>+VLOOKUP(D3060,POA!$A$3:$AU$103,15,FALSE)</f>
        <v>#N/A</v>
      </c>
      <c r="J3060" s="81" t="e">
        <f>+VLOOKUP(D3060,POA!$A$3:$AU$103,14,FALSE)</f>
        <v>#N/A</v>
      </c>
      <c r="K3060" s="60"/>
      <c r="L3060" s="100"/>
      <c r="M3060" s="101"/>
      <c r="N3060" s="79"/>
      <c r="O3060" s="59"/>
    </row>
    <row r="3061" spans="1:15" ht="15" customHeight="1">
      <c r="A3061" s="58"/>
      <c r="B3061" s="59"/>
      <c r="C3061" s="70"/>
      <c r="D3061" s="63"/>
      <c r="E3061" s="80" t="e">
        <f>+VLOOKUP(D3061,POA!$A$3:$AU$103,7,FALSE)</f>
        <v>#N/A</v>
      </c>
      <c r="F3061" s="80" t="e">
        <f>+VLOOKUP(D3061,POA!$A$3:$AU$103,9,FALSE)</f>
        <v>#N/A</v>
      </c>
      <c r="G3061" s="97" t="e">
        <f>+VLOOKUP(D3061,POA!$A$3:$AU$103,3,FALSE)</f>
        <v>#N/A</v>
      </c>
      <c r="H3061" s="81" t="e">
        <f>+VLOOKUP(D3061,POA!$A$3:$AU$103,12,FALSE)</f>
        <v>#N/A</v>
      </c>
      <c r="I3061" s="82" t="e">
        <f>+VLOOKUP(D3061,POA!$A$3:$AU$103,15,FALSE)</f>
        <v>#N/A</v>
      </c>
      <c r="J3061" s="81" t="e">
        <f>+VLOOKUP(D3061,POA!$A$3:$AU$103,14,FALSE)</f>
        <v>#N/A</v>
      </c>
      <c r="K3061" s="60"/>
      <c r="L3061" s="100"/>
      <c r="M3061" s="101"/>
      <c r="N3061" s="79"/>
      <c r="O3061" s="59"/>
    </row>
    <row r="3062" spans="1:15" ht="15" customHeight="1">
      <c r="A3062" s="58"/>
      <c r="B3062" s="59"/>
      <c r="C3062" s="70"/>
      <c r="D3062" s="63"/>
      <c r="E3062" s="80" t="e">
        <f>+VLOOKUP(D3062,POA!$A$3:$AU$103,7,FALSE)</f>
        <v>#N/A</v>
      </c>
      <c r="F3062" s="80" t="e">
        <f>+VLOOKUP(D3062,POA!$A$3:$AU$103,9,FALSE)</f>
        <v>#N/A</v>
      </c>
      <c r="G3062" s="97" t="e">
        <f>+VLOOKUP(D3062,POA!$A$3:$AU$103,3,FALSE)</f>
        <v>#N/A</v>
      </c>
      <c r="H3062" s="81" t="e">
        <f>+VLOOKUP(D3062,POA!$A$3:$AU$103,12,FALSE)</f>
        <v>#N/A</v>
      </c>
      <c r="I3062" s="82" t="e">
        <f>+VLOOKUP(D3062,POA!$A$3:$AU$103,15,FALSE)</f>
        <v>#N/A</v>
      </c>
      <c r="J3062" s="81" t="e">
        <f>+VLOOKUP(D3062,POA!$A$3:$AU$103,14,FALSE)</f>
        <v>#N/A</v>
      </c>
      <c r="K3062" s="60"/>
      <c r="L3062" s="100"/>
      <c r="M3062" s="101"/>
      <c r="N3062" s="79"/>
      <c r="O3062" s="59"/>
    </row>
    <row r="3063" spans="1:15" ht="15" customHeight="1">
      <c r="A3063" s="58"/>
      <c r="B3063" s="59"/>
      <c r="C3063" s="70"/>
      <c r="D3063" s="63"/>
      <c r="E3063" s="80" t="e">
        <f>+VLOOKUP(D3063,POA!$A$3:$AU$103,7,FALSE)</f>
        <v>#N/A</v>
      </c>
      <c r="F3063" s="80" t="e">
        <f>+VLOOKUP(D3063,POA!$A$3:$AU$103,9,FALSE)</f>
        <v>#N/A</v>
      </c>
      <c r="G3063" s="97" t="e">
        <f>+VLOOKUP(D3063,POA!$A$3:$AU$103,3,FALSE)</f>
        <v>#N/A</v>
      </c>
      <c r="H3063" s="81" t="e">
        <f>+VLOOKUP(D3063,POA!$A$3:$AU$103,12,FALSE)</f>
        <v>#N/A</v>
      </c>
      <c r="I3063" s="82" t="e">
        <f>+VLOOKUP(D3063,POA!$A$3:$AU$103,15,FALSE)</f>
        <v>#N/A</v>
      </c>
      <c r="J3063" s="81" t="e">
        <f>+VLOOKUP(D3063,POA!$A$3:$AU$103,14,FALSE)</f>
        <v>#N/A</v>
      </c>
      <c r="K3063" s="60"/>
      <c r="L3063" s="100"/>
      <c r="M3063" s="101"/>
      <c r="N3063" s="79"/>
      <c r="O3063" s="59"/>
    </row>
    <row r="3064" spans="1:15" ht="15" customHeight="1">
      <c r="A3064" s="58"/>
      <c r="B3064" s="59"/>
      <c r="C3064" s="70"/>
      <c r="D3064" s="63"/>
      <c r="E3064" s="80" t="e">
        <f>+VLOOKUP(D3064,POA!$A$3:$AU$103,7,FALSE)</f>
        <v>#N/A</v>
      </c>
      <c r="F3064" s="80" t="e">
        <f>+VLOOKUP(D3064,POA!$A$3:$AU$103,9,FALSE)</f>
        <v>#N/A</v>
      </c>
      <c r="G3064" s="97" t="e">
        <f>+VLOOKUP(D3064,POA!$A$3:$AU$103,3,FALSE)</f>
        <v>#N/A</v>
      </c>
      <c r="H3064" s="81" t="e">
        <f>+VLOOKUP(D3064,POA!$A$3:$AU$103,12,FALSE)</f>
        <v>#N/A</v>
      </c>
      <c r="I3064" s="82" t="e">
        <f>+VLOOKUP(D3064,POA!$A$3:$AU$103,15,FALSE)</f>
        <v>#N/A</v>
      </c>
      <c r="J3064" s="81" t="e">
        <f>+VLOOKUP(D3064,POA!$A$3:$AU$103,14,FALSE)</f>
        <v>#N/A</v>
      </c>
      <c r="K3064" s="60"/>
      <c r="L3064" s="100"/>
      <c r="M3064" s="101"/>
      <c r="N3064" s="79"/>
      <c r="O3064" s="59"/>
    </row>
    <row r="3065" spans="1:15" ht="15" customHeight="1">
      <c r="A3065" s="58"/>
      <c r="B3065" s="59"/>
      <c r="C3065" s="70"/>
      <c r="D3065" s="63"/>
      <c r="E3065" s="80" t="e">
        <f>+VLOOKUP(D3065,POA!$A$3:$AU$103,7,FALSE)</f>
        <v>#N/A</v>
      </c>
      <c r="F3065" s="80" t="e">
        <f>+VLOOKUP(D3065,POA!$A$3:$AU$103,9,FALSE)</f>
        <v>#N/A</v>
      </c>
      <c r="G3065" s="97" t="e">
        <f>+VLOOKUP(D3065,POA!$A$3:$AU$103,3,FALSE)</f>
        <v>#N/A</v>
      </c>
      <c r="H3065" s="81" t="e">
        <f>+VLOOKUP(D3065,POA!$A$3:$AU$103,12,FALSE)</f>
        <v>#N/A</v>
      </c>
      <c r="I3065" s="82" t="e">
        <f>+VLOOKUP(D3065,POA!$A$3:$AU$103,15,FALSE)</f>
        <v>#N/A</v>
      </c>
      <c r="J3065" s="81" t="e">
        <f>+VLOOKUP(D3065,POA!$A$3:$AU$103,14,FALSE)</f>
        <v>#N/A</v>
      </c>
      <c r="K3065" s="60"/>
      <c r="L3065" s="100"/>
      <c r="M3065" s="101"/>
      <c r="N3065" s="79"/>
      <c r="O3065" s="59"/>
    </row>
    <row r="3066" spans="1:15" ht="15" customHeight="1">
      <c r="A3066" s="58"/>
      <c r="B3066" s="59"/>
      <c r="C3066" s="70"/>
      <c r="D3066" s="63"/>
      <c r="E3066" s="80" t="e">
        <f>+VLOOKUP(D3066,POA!$A$3:$AU$103,7,FALSE)</f>
        <v>#N/A</v>
      </c>
      <c r="F3066" s="80" t="e">
        <f>+VLOOKUP(D3066,POA!$A$3:$AU$103,9,FALSE)</f>
        <v>#N/A</v>
      </c>
      <c r="G3066" s="97" t="e">
        <f>+VLOOKUP(D3066,POA!$A$3:$AU$103,3,FALSE)</f>
        <v>#N/A</v>
      </c>
      <c r="H3066" s="81" t="e">
        <f>+VLOOKUP(D3066,POA!$A$3:$AU$103,12,FALSE)</f>
        <v>#N/A</v>
      </c>
      <c r="I3066" s="82" t="e">
        <f>+VLOOKUP(D3066,POA!$A$3:$AU$103,15,FALSE)</f>
        <v>#N/A</v>
      </c>
      <c r="J3066" s="81" t="e">
        <f>+VLOOKUP(D3066,POA!$A$3:$AU$103,14,FALSE)</f>
        <v>#N/A</v>
      </c>
      <c r="K3066" s="60"/>
      <c r="L3066" s="100"/>
      <c r="M3066" s="101"/>
      <c r="N3066" s="79"/>
      <c r="O3066" s="59"/>
    </row>
    <row r="3067" spans="1:15" ht="15" customHeight="1">
      <c r="A3067" s="58"/>
      <c r="B3067" s="59"/>
      <c r="C3067" s="70"/>
      <c r="D3067" s="63"/>
      <c r="E3067" s="80" t="e">
        <f>+VLOOKUP(D3067,POA!$A$3:$AU$103,7,FALSE)</f>
        <v>#N/A</v>
      </c>
      <c r="F3067" s="80" t="e">
        <f>+VLOOKUP(D3067,POA!$A$3:$AU$103,9,FALSE)</f>
        <v>#N/A</v>
      </c>
      <c r="G3067" s="97" t="e">
        <f>+VLOOKUP(D3067,POA!$A$3:$AU$103,3,FALSE)</f>
        <v>#N/A</v>
      </c>
      <c r="H3067" s="81" t="e">
        <f>+VLOOKUP(D3067,POA!$A$3:$AU$103,12,FALSE)</f>
        <v>#N/A</v>
      </c>
      <c r="I3067" s="82" t="e">
        <f>+VLOOKUP(D3067,POA!$A$3:$AU$103,15,FALSE)</f>
        <v>#N/A</v>
      </c>
      <c r="J3067" s="81" t="e">
        <f>+VLOOKUP(D3067,POA!$A$3:$AU$103,14,FALSE)</f>
        <v>#N/A</v>
      </c>
      <c r="K3067" s="60"/>
      <c r="L3067" s="100"/>
      <c r="M3067" s="101"/>
      <c r="N3067" s="79"/>
      <c r="O3067" s="59"/>
    </row>
    <row r="3068" spans="1:15" ht="15" customHeight="1">
      <c r="A3068" s="58"/>
      <c r="B3068" s="59"/>
      <c r="C3068" s="70"/>
      <c r="D3068" s="63"/>
      <c r="E3068" s="80" t="e">
        <f>+VLOOKUP(D3068,POA!$A$3:$AU$103,7,FALSE)</f>
        <v>#N/A</v>
      </c>
      <c r="F3068" s="80" t="e">
        <f>+VLOOKUP(D3068,POA!$A$3:$AU$103,9,FALSE)</f>
        <v>#N/A</v>
      </c>
      <c r="G3068" s="97" t="e">
        <f>+VLOOKUP(D3068,POA!$A$3:$AU$103,3,FALSE)</f>
        <v>#N/A</v>
      </c>
      <c r="H3068" s="81" t="e">
        <f>+VLOOKUP(D3068,POA!$A$3:$AU$103,12,FALSE)</f>
        <v>#N/A</v>
      </c>
      <c r="I3068" s="82" t="e">
        <f>+VLOOKUP(D3068,POA!$A$3:$AU$103,15,FALSE)</f>
        <v>#N/A</v>
      </c>
      <c r="J3068" s="81" t="e">
        <f>+VLOOKUP(D3068,POA!$A$3:$AU$103,14,FALSE)</f>
        <v>#N/A</v>
      </c>
      <c r="K3068" s="60"/>
      <c r="L3068" s="100"/>
      <c r="M3068" s="101"/>
      <c r="N3068" s="79"/>
      <c r="O3068" s="59"/>
    </row>
    <row r="3069" spans="1:15" ht="15" customHeight="1">
      <c r="A3069" s="58"/>
      <c r="B3069" s="59"/>
      <c r="C3069" s="70"/>
      <c r="D3069" s="63"/>
      <c r="E3069" s="80" t="e">
        <f>+VLOOKUP(D3069,POA!$A$3:$AU$103,7,FALSE)</f>
        <v>#N/A</v>
      </c>
      <c r="F3069" s="80" t="e">
        <f>+VLOOKUP(D3069,POA!$A$3:$AU$103,9,FALSE)</f>
        <v>#N/A</v>
      </c>
      <c r="G3069" s="97" t="e">
        <f>+VLOOKUP(D3069,POA!$A$3:$AU$103,3,FALSE)</f>
        <v>#N/A</v>
      </c>
      <c r="H3069" s="81" t="e">
        <f>+VLOOKUP(D3069,POA!$A$3:$AU$103,12,FALSE)</f>
        <v>#N/A</v>
      </c>
      <c r="I3069" s="82" t="e">
        <f>+VLOOKUP(D3069,POA!$A$3:$AU$103,15,FALSE)</f>
        <v>#N/A</v>
      </c>
      <c r="J3069" s="81" t="e">
        <f>+VLOOKUP(D3069,POA!$A$3:$AU$103,14,FALSE)</f>
        <v>#N/A</v>
      </c>
      <c r="K3069" s="60"/>
      <c r="L3069" s="100"/>
      <c r="M3069" s="101"/>
      <c r="N3069" s="79"/>
      <c r="O3069" s="59"/>
    </row>
    <row r="3070" spans="1:15" ht="15" customHeight="1">
      <c r="A3070" s="58"/>
      <c r="B3070" s="59"/>
      <c r="C3070" s="70"/>
      <c r="D3070" s="63"/>
      <c r="E3070" s="80" t="e">
        <f>+VLOOKUP(D3070,POA!$A$3:$AU$103,7,FALSE)</f>
        <v>#N/A</v>
      </c>
      <c r="F3070" s="80" t="e">
        <f>+VLOOKUP(D3070,POA!$A$3:$AU$103,9,FALSE)</f>
        <v>#N/A</v>
      </c>
      <c r="G3070" s="97" t="e">
        <f>+VLOOKUP(D3070,POA!$A$3:$AU$103,3,FALSE)</f>
        <v>#N/A</v>
      </c>
      <c r="H3070" s="81" t="e">
        <f>+VLOOKUP(D3070,POA!$A$3:$AU$103,12,FALSE)</f>
        <v>#N/A</v>
      </c>
      <c r="I3070" s="82" t="e">
        <f>+VLOOKUP(D3070,POA!$A$3:$AU$103,15,FALSE)</f>
        <v>#N/A</v>
      </c>
      <c r="J3070" s="81" t="e">
        <f>+VLOOKUP(D3070,POA!$A$3:$AU$103,14,FALSE)</f>
        <v>#N/A</v>
      </c>
      <c r="K3070" s="60"/>
      <c r="L3070" s="100"/>
      <c r="M3070" s="101"/>
      <c r="N3070" s="79"/>
      <c r="O3070" s="59"/>
    </row>
    <row r="3071" spans="1:15" ht="15" customHeight="1">
      <c r="A3071" s="58"/>
      <c r="B3071" s="59"/>
      <c r="C3071" s="70"/>
      <c r="D3071" s="63"/>
      <c r="E3071" s="80" t="e">
        <f>+VLOOKUP(D3071,POA!$A$3:$AU$103,7,FALSE)</f>
        <v>#N/A</v>
      </c>
      <c r="F3071" s="80" t="e">
        <f>+VLOOKUP(D3071,POA!$A$3:$AU$103,9,FALSE)</f>
        <v>#N/A</v>
      </c>
      <c r="G3071" s="97" t="e">
        <f>+VLOOKUP(D3071,POA!$A$3:$AU$103,3,FALSE)</f>
        <v>#N/A</v>
      </c>
      <c r="H3071" s="81" t="e">
        <f>+VLOOKUP(D3071,POA!$A$3:$AU$103,12,FALSE)</f>
        <v>#N/A</v>
      </c>
      <c r="I3071" s="82" t="e">
        <f>+VLOOKUP(D3071,POA!$A$3:$AU$103,15,FALSE)</f>
        <v>#N/A</v>
      </c>
      <c r="J3071" s="81" t="e">
        <f>+VLOOKUP(D3071,POA!$A$3:$AU$103,14,FALSE)</f>
        <v>#N/A</v>
      </c>
      <c r="K3071" s="60"/>
      <c r="L3071" s="100"/>
      <c r="M3071" s="101"/>
      <c r="N3071" s="79"/>
      <c r="O3071" s="59"/>
    </row>
    <row r="3072" spans="1:15" ht="15" customHeight="1">
      <c r="A3072" s="58"/>
      <c r="B3072" s="59"/>
      <c r="C3072" s="70"/>
      <c r="D3072" s="63"/>
      <c r="E3072" s="80" t="e">
        <f>+VLOOKUP(D3072,POA!$A$3:$AU$103,7,FALSE)</f>
        <v>#N/A</v>
      </c>
      <c r="F3072" s="80" t="e">
        <f>+VLOOKUP(D3072,POA!$A$3:$AU$103,9,FALSE)</f>
        <v>#N/A</v>
      </c>
      <c r="G3072" s="97" t="e">
        <f>+VLOOKUP(D3072,POA!$A$3:$AU$103,3,FALSE)</f>
        <v>#N/A</v>
      </c>
      <c r="H3072" s="81" t="e">
        <f>+VLOOKUP(D3072,POA!$A$3:$AU$103,12,FALSE)</f>
        <v>#N/A</v>
      </c>
      <c r="I3072" s="82" t="e">
        <f>+VLOOKUP(D3072,POA!$A$3:$AU$103,15,FALSE)</f>
        <v>#N/A</v>
      </c>
      <c r="J3072" s="81" t="e">
        <f>+VLOOKUP(D3072,POA!$A$3:$AU$103,14,FALSE)</f>
        <v>#N/A</v>
      </c>
      <c r="K3072" s="60"/>
      <c r="L3072" s="100"/>
      <c r="M3072" s="101"/>
      <c r="N3072" s="79"/>
      <c r="O3072" s="59"/>
    </row>
    <row r="3073" spans="1:15" ht="15" customHeight="1">
      <c r="A3073" s="58"/>
      <c r="B3073" s="59"/>
      <c r="C3073" s="70"/>
      <c r="D3073" s="63"/>
      <c r="E3073" s="80" t="e">
        <f>+VLOOKUP(D3073,POA!$A$3:$AU$103,7,FALSE)</f>
        <v>#N/A</v>
      </c>
      <c r="F3073" s="80" t="e">
        <f>+VLOOKUP(D3073,POA!$A$3:$AU$103,9,FALSE)</f>
        <v>#N/A</v>
      </c>
      <c r="G3073" s="97" t="e">
        <f>+VLOOKUP(D3073,POA!$A$3:$AU$103,3,FALSE)</f>
        <v>#N/A</v>
      </c>
      <c r="H3073" s="81" t="e">
        <f>+VLOOKUP(D3073,POA!$A$3:$AU$103,12,FALSE)</f>
        <v>#N/A</v>
      </c>
      <c r="I3073" s="82" t="e">
        <f>+VLOOKUP(D3073,POA!$A$3:$AU$103,15,FALSE)</f>
        <v>#N/A</v>
      </c>
      <c r="J3073" s="81" t="e">
        <f>+VLOOKUP(D3073,POA!$A$3:$AU$103,14,FALSE)</f>
        <v>#N/A</v>
      </c>
      <c r="K3073" s="60"/>
      <c r="L3073" s="100"/>
      <c r="M3073" s="101"/>
      <c r="N3073" s="79"/>
      <c r="O3073" s="59"/>
    </row>
    <row r="3074" spans="1:15" ht="15" customHeight="1">
      <c r="A3074" s="58"/>
      <c r="B3074" s="59"/>
      <c r="C3074" s="70"/>
      <c r="D3074" s="63"/>
      <c r="E3074" s="80" t="e">
        <f>+VLOOKUP(D3074,POA!$A$3:$AU$103,7,FALSE)</f>
        <v>#N/A</v>
      </c>
      <c r="F3074" s="80" t="e">
        <f>+VLOOKUP(D3074,POA!$A$3:$AU$103,9,FALSE)</f>
        <v>#N/A</v>
      </c>
      <c r="G3074" s="97" t="e">
        <f>+VLOOKUP(D3074,POA!$A$3:$AU$103,3,FALSE)</f>
        <v>#N/A</v>
      </c>
      <c r="H3074" s="81" t="e">
        <f>+VLOOKUP(D3074,POA!$A$3:$AU$103,12,FALSE)</f>
        <v>#N/A</v>
      </c>
      <c r="I3074" s="82" t="e">
        <f>+VLOOKUP(D3074,POA!$A$3:$AU$103,15,FALSE)</f>
        <v>#N/A</v>
      </c>
      <c r="J3074" s="81" t="e">
        <f>+VLOOKUP(D3074,POA!$A$3:$AU$103,14,FALSE)</f>
        <v>#N/A</v>
      </c>
      <c r="K3074" s="60"/>
      <c r="L3074" s="100"/>
      <c r="M3074" s="101"/>
      <c r="N3074" s="79"/>
      <c r="O3074" s="59"/>
    </row>
    <row r="3075" spans="1:15" ht="15" customHeight="1">
      <c r="A3075" s="58"/>
      <c r="B3075" s="59"/>
      <c r="C3075" s="70"/>
      <c r="D3075" s="63"/>
      <c r="E3075" s="80" t="e">
        <f>+VLOOKUP(D3075,POA!$A$3:$AU$103,7,FALSE)</f>
        <v>#N/A</v>
      </c>
      <c r="F3075" s="80" t="e">
        <f>+VLOOKUP(D3075,POA!$A$3:$AU$103,9,FALSE)</f>
        <v>#N/A</v>
      </c>
      <c r="G3075" s="97" t="e">
        <f>+VLOOKUP(D3075,POA!$A$3:$AU$103,3,FALSE)</f>
        <v>#N/A</v>
      </c>
      <c r="H3075" s="81" t="e">
        <f>+VLOOKUP(D3075,POA!$A$3:$AU$103,12,FALSE)</f>
        <v>#N/A</v>
      </c>
      <c r="I3075" s="82" t="e">
        <f>+VLOOKUP(D3075,POA!$A$3:$AU$103,15,FALSE)</f>
        <v>#N/A</v>
      </c>
      <c r="J3075" s="81" t="e">
        <f>+VLOOKUP(D3075,POA!$A$3:$AU$103,14,FALSE)</f>
        <v>#N/A</v>
      </c>
      <c r="K3075" s="60"/>
      <c r="L3075" s="100"/>
      <c r="M3075" s="101"/>
      <c r="N3075" s="79"/>
      <c r="O3075" s="59"/>
    </row>
    <row r="3076" spans="1:15" ht="15" customHeight="1">
      <c r="A3076" s="58"/>
      <c r="B3076" s="59"/>
      <c r="C3076" s="70"/>
      <c r="D3076" s="58"/>
      <c r="E3076" s="80" t="e">
        <f>+VLOOKUP(D3076,POA!$A$3:$AU$103,7,FALSE)</f>
        <v>#N/A</v>
      </c>
      <c r="F3076" s="80" t="e">
        <f>+VLOOKUP(D3076,POA!$A$3:$AU$103,9,FALSE)</f>
        <v>#N/A</v>
      </c>
      <c r="G3076" s="97" t="e">
        <f>+VLOOKUP(D3076,POA!$A$3:$AU$103,3,FALSE)</f>
        <v>#N/A</v>
      </c>
      <c r="H3076" s="81" t="e">
        <f>+VLOOKUP(D3076,POA!$A$3:$AU$103,12,FALSE)</f>
        <v>#N/A</v>
      </c>
      <c r="I3076" s="82" t="e">
        <f>+VLOOKUP(D3076,POA!$A$3:$AU$103,15,FALSE)</f>
        <v>#N/A</v>
      </c>
      <c r="J3076" s="81" t="e">
        <f>+VLOOKUP(D3076,POA!$A$3:$AU$103,14,FALSE)</f>
        <v>#N/A</v>
      </c>
      <c r="K3076" s="60"/>
      <c r="L3076" s="100"/>
      <c r="M3076" s="101"/>
      <c r="N3076" s="79"/>
      <c r="O3076" s="59"/>
    </row>
    <row r="3077" spans="1:15" ht="15" customHeight="1">
      <c r="A3077" s="58"/>
      <c r="B3077" s="59"/>
      <c r="C3077" s="70"/>
      <c r="D3077" s="58"/>
      <c r="E3077" s="80" t="e">
        <f>+VLOOKUP(D3077,POA!$A$3:$AU$103,7,FALSE)</f>
        <v>#N/A</v>
      </c>
      <c r="F3077" s="80" t="e">
        <f>+VLOOKUP(D3077,POA!$A$3:$AU$103,9,FALSE)</f>
        <v>#N/A</v>
      </c>
      <c r="G3077" s="97" t="e">
        <f>+VLOOKUP(D3077,POA!$A$3:$AU$103,3,FALSE)</f>
        <v>#N/A</v>
      </c>
      <c r="H3077" s="81" t="e">
        <f>+VLOOKUP(D3077,POA!$A$3:$AU$103,12,FALSE)</f>
        <v>#N/A</v>
      </c>
      <c r="I3077" s="82" t="e">
        <f>+VLOOKUP(D3077,POA!$A$3:$AU$103,15,FALSE)</f>
        <v>#N/A</v>
      </c>
      <c r="J3077" s="81" t="e">
        <f>+VLOOKUP(D3077,POA!$A$3:$AU$103,14,FALSE)</f>
        <v>#N/A</v>
      </c>
      <c r="K3077" s="60"/>
      <c r="L3077" s="100"/>
      <c r="M3077" s="101"/>
      <c r="N3077" s="79"/>
      <c r="O3077" s="59"/>
    </row>
    <row r="3078" spans="1:15" ht="15" customHeight="1">
      <c r="A3078" s="58"/>
      <c r="B3078" s="59"/>
      <c r="C3078" s="70"/>
      <c r="D3078" s="58"/>
      <c r="E3078" s="80" t="e">
        <f>+VLOOKUP(D3078,POA!$A$3:$AU$103,7,FALSE)</f>
        <v>#N/A</v>
      </c>
      <c r="F3078" s="80" t="e">
        <f>+VLOOKUP(D3078,POA!$A$3:$AU$103,9,FALSE)</f>
        <v>#N/A</v>
      </c>
      <c r="G3078" s="97" t="e">
        <f>+VLOOKUP(D3078,POA!$A$3:$AU$103,3,FALSE)</f>
        <v>#N/A</v>
      </c>
      <c r="H3078" s="81" t="e">
        <f>+VLOOKUP(D3078,POA!$A$3:$AU$103,12,FALSE)</f>
        <v>#N/A</v>
      </c>
      <c r="I3078" s="82" t="e">
        <f>+VLOOKUP(D3078,POA!$A$3:$AU$103,15,FALSE)</f>
        <v>#N/A</v>
      </c>
      <c r="J3078" s="81" t="e">
        <f>+VLOOKUP(D3078,POA!$A$3:$AU$103,14,FALSE)</f>
        <v>#N/A</v>
      </c>
      <c r="K3078" s="60"/>
      <c r="L3078" s="100"/>
      <c r="M3078" s="101"/>
      <c r="N3078" s="79"/>
      <c r="O3078" s="59"/>
    </row>
    <row r="3079" spans="1:15" ht="15" customHeight="1">
      <c r="A3079" s="58"/>
      <c r="B3079" s="59"/>
      <c r="C3079" s="70"/>
      <c r="D3079" s="58"/>
      <c r="E3079" s="80" t="e">
        <f>+VLOOKUP(D3079,POA!$A$3:$AU$103,7,FALSE)</f>
        <v>#N/A</v>
      </c>
      <c r="F3079" s="80" t="e">
        <f>+VLOOKUP(D3079,POA!$A$3:$AU$103,9,FALSE)</f>
        <v>#N/A</v>
      </c>
      <c r="G3079" s="97" t="e">
        <f>+VLOOKUP(D3079,POA!$A$3:$AU$103,3,FALSE)</f>
        <v>#N/A</v>
      </c>
      <c r="H3079" s="81" t="e">
        <f>+VLOOKUP(D3079,POA!$A$3:$AU$103,12,FALSE)</f>
        <v>#N/A</v>
      </c>
      <c r="I3079" s="82" t="e">
        <f>+VLOOKUP(D3079,POA!$A$3:$AU$103,15,FALSE)</f>
        <v>#N/A</v>
      </c>
      <c r="J3079" s="81" t="e">
        <f>+VLOOKUP(D3079,POA!$A$3:$AU$103,14,FALSE)</f>
        <v>#N/A</v>
      </c>
      <c r="K3079" s="60"/>
      <c r="L3079" s="100"/>
      <c r="M3079" s="101"/>
      <c r="N3079" s="79"/>
      <c r="O3079" s="59"/>
    </row>
    <row r="3080" spans="1:15" ht="15" customHeight="1">
      <c r="A3080" s="58"/>
      <c r="B3080" s="59"/>
      <c r="C3080" s="70"/>
      <c r="D3080" s="58"/>
      <c r="E3080" s="80" t="e">
        <f>+VLOOKUP(D3080,POA!$A$3:$AU$103,7,FALSE)</f>
        <v>#N/A</v>
      </c>
      <c r="F3080" s="80" t="e">
        <f>+VLOOKUP(D3080,POA!$A$3:$AU$103,9,FALSE)</f>
        <v>#N/A</v>
      </c>
      <c r="G3080" s="97" t="e">
        <f>+VLOOKUP(D3080,POA!$A$3:$AU$103,3,FALSE)</f>
        <v>#N/A</v>
      </c>
      <c r="H3080" s="81" t="e">
        <f>+VLOOKUP(D3080,POA!$A$3:$AU$103,12,FALSE)</f>
        <v>#N/A</v>
      </c>
      <c r="I3080" s="82" t="e">
        <f>+VLOOKUP(D3080,POA!$A$3:$AU$103,15,FALSE)</f>
        <v>#N/A</v>
      </c>
      <c r="J3080" s="81" t="e">
        <f>+VLOOKUP(D3080,POA!$A$3:$AU$103,14,FALSE)</f>
        <v>#N/A</v>
      </c>
      <c r="K3080" s="60"/>
      <c r="L3080" s="100"/>
      <c r="M3080" s="101"/>
      <c r="N3080" s="79"/>
      <c r="O3080" s="59"/>
    </row>
    <row r="3081" spans="1:15" ht="15" customHeight="1">
      <c r="A3081" s="58"/>
      <c r="B3081" s="59"/>
      <c r="C3081" s="70"/>
      <c r="D3081" s="58"/>
      <c r="E3081" s="80" t="e">
        <f>+VLOOKUP(D3081,POA!$A$3:$AU$103,7,FALSE)</f>
        <v>#N/A</v>
      </c>
      <c r="F3081" s="80" t="e">
        <f>+VLOOKUP(D3081,POA!$A$3:$AU$103,9,FALSE)</f>
        <v>#N/A</v>
      </c>
      <c r="G3081" s="97" t="e">
        <f>+VLOOKUP(D3081,POA!$A$3:$AU$103,3,FALSE)</f>
        <v>#N/A</v>
      </c>
      <c r="H3081" s="81" t="e">
        <f>+VLOOKUP(D3081,POA!$A$3:$AU$103,12,FALSE)</f>
        <v>#N/A</v>
      </c>
      <c r="I3081" s="82" t="e">
        <f>+VLOOKUP(D3081,POA!$A$3:$AU$103,15,FALSE)</f>
        <v>#N/A</v>
      </c>
      <c r="J3081" s="81" t="e">
        <f>+VLOOKUP(D3081,POA!$A$3:$AU$103,14,FALSE)</f>
        <v>#N/A</v>
      </c>
      <c r="K3081" s="60"/>
      <c r="L3081" s="100"/>
      <c r="M3081" s="101"/>
      <c r="N3081" s="79"/>
      <c r="O3081" s="59"/>
    </row>
    <row r="3082" spans="1:15" ht="15" customHeight="1">
      <c r="A3082" s="58"/>
      <c r="B3082" s="59"/>
      <c r="C3082" s="70"/>
      <c r="D3082" s="58"/>
      <c r="E3082" s="80" t="e">
        <f>+VLOOKUP(D3082,POA!$A$3:$AU$103,7,FALSE)</f>
        <v>#N/A</v>
      </c>
      <c r="F3082" s="80" t="e">
        <f>+VLOOKUP(D3082,POA!$A$3:$AU$103,9,FALSE)</f>
        <v>#N/A</v>
      </c>
      <c r="G3082" s="97" t="e">
        <f>+VLOOKUP(D3082,POA!$A$3:$AU$103,3,FALSE)</f>
        <v>#N/A</v>
      </c>
      <c r="H3082" s="81" t="e">
        <f>+VLOOKUP(D3082,POA!$A$3:$AU$103,12,FALSE)</f>
        <v>#N/A</v>
      </c>
      <c r="I3082" s="82" t="e">
        <f>+VLOOKUP(D3082,POA!$A$3:$AU$103,15,FALSE)</f>
        <v>#N/A</v>
      </c>
      <c r="J3082" s="81" t="e">
        <f>+VLOOKUP(D3082,POA!$A$3:$AU$103,14,FALSE)</f>
        <v>#N/A</v>
      </c>
      <c r="K3082" s="60"/>
      <c r="L3082" s="100"/>
      <c r="M3082" s="101"/>
      <c r="N3082" s="79"/>
      <c r="O3082" s="59"/>
    </row>
    <row r="3083" spans="1:15" ht="15" customHeight="1">
      <c r="A3083" s="58"/>
      <c r="B3083" s="59"/>
      <c r="C3083" s="70"/>
      <c r="D3083" s="58"/>
      <c r="E3083" s="80" t="e">
        <f>+VLOOKUP(D3083,POA!$A$3:$AU$103,7,FALSE)</f>
        <v>#N/A</v>
      </c>
      <c r="F3083" s="80" t="e">
        <f>+VLOOKUP(D3083,POA!$A$3:$AU$103,9,FALSE)</f>
        <v>#N/A</v>
      </c>
      <c r="G3083" s="97" t="e">
        <f>+VLOOKUP(D3083,POA!$A$3:$AU$103,3,FALSE)</f>
        <v>#N/A</v>
      </c>
      <c r="H3083" s="81" t="e">
        <f>+VLOOKUP(D3083,POA!$A$3:$AU$103,12,FALSE)</f>
        <v>#N/A</v>
      </c>
      <c r="I3083" s="82" t="e">
        <f>+VLOOKUP(D3083,POA!$A$3:$AU$103,15,FALSE)</f>
        <v>#N/A</v>
      </c>
      <c r="J3083" s="81" t="e">
        <f>+VLOOKUP(D3083,POA!$A$3:$AU$103,14,FALSE)</f>
        <v>#N/A</v>
      </c>
      <c r="K3083" s="60"/>
      <c r="L3083" s="100"/>
      <c r="M3083" s="101"/>
      <c r="N3083" s="79"/>
      <c r="O3083" s="59"/>
    </row>
    <row r="3084" spans="1:15" ht="15" customHeight="1">
      <c r="A3084" s="58"/>
      <c r="B3084" s="59"/>
      <c r="C3084" s="70"/>
      <c r="D3084" s="58"/>
      <c r="E3084" s="80" t="e">
        <f>+VLOOKUP(D3084,POA!$A$3:$AU$103,7,FALSE)</f>
        <v>#N/A</v>
      </c>
      <c r="F3084" s="80" t="e">
        <f>+VLOOKUP(D3084,POA!$A$3:$AU$103,9,FALSE)</f>
        <v>#N/A</v>
      </c>
      <c r="G3084" s="97" t="e">
        <f>+VLOOKUP(D3084,POA!$A$3:$AU$103,3,FALSE)</f>
        <v>#N/A</v>
      </c>
      <c r="H3084" s="81" t="e">
        <f>+VLOOKUP(D3084,POA!$A$3:$AU$103,12,FALSE)</f>
        <v>#N/A</v>
      </c>
      <c r="I3084" s="82" t="e">
        <f>+VLOOKUP(D3084,POA!$A$3:$AU$103,15,FALSE)</f>
        <v>#N/A</v>
      </c>
      <c r="J3084" s="81" t="e">
        <f>+VLOOKUP(D3084,POA!$A$3:$AU$103,14,FALSE)</f>
        <v>#N/A</v>
      </c>
      <c r="K3084" s="60"/>
      <c r="L3084" s="100"/>
      <c r="M3084" s="101"/>
      <c r="N3084" s="79"/>
      <c r="O3084" s="59"/>
    </row>
    <row r="3085" spans="1:15" ht="15" customHeight="1">
      <c r="A3085" s="58"/>
      <c r="B3085" s="59"/>
      <c r="C3085" s="70"/>
      <c r="D3085" s="58"/>
      <c r="E3085" s="80" t="e">
        <f>+VLOOKUP(D3085,POA!$A$3:$AU$103,7,FALSE)</f>
        <v>#N/A</v>
      </c>
      <c r="F3085" s="80" t="e">
        <f>+VLOOKUP(D3085,POA!$A$3:$AU$103,9,FALSE)</f>
        <v>#N/A</v>
      </c>
      <c r="G3085" s="97" t="e">
        <f>+VLOOKUP(D3085,POA!$A$3:$AU$103,3,FALSE)</f>
        <v>#N/A</v>
      </c>
      <c r="H3085" s="81" t="e">
        <f>+VLOOKUP(D3085,POA!$A$3:$AU$103,12,FALSE)</f>
        <v>#N/A</v>
      </c>
      <c r="I3085" s="82" t="e">
        <f>+VLOOKUP(D3085,POA!$A$3:$AU$103,15,FALSE)</f>
        <v>#N/A</v>
      </c>
      <c r="J3085" s="81" t="e">
        <f>+VLOOKUP(D3085,POA!$A$3:$AU$103,14,FALSE)</f>
        <v>#N/A</v>
      </c>
      <c r="K3085" s="60"/>
      <c r="L3085" s="100"/>
      <c r="M3085" s="101"/>
      <c r="N3085" s="79"/>
      <c r="O3085" s="59"/>
    </row>
    <row r="3086" spans="1:15" ht="15" customHeight="1">
      <c r="A3086" s="58"/>
      <c r="B3086" s="59"/>
      <c r="C3086" s="70"/>
      <c r="D3086" s="58"/>
      <c r="E3086" s="80" t="e">
        <f>+VLOOKUP(D3086,POA!$A$3:$AU$103,7,FALSE)</f>
        <v>#N/A</v>
      </c>
      <c r="F3086" s="80" t="e">
        <f>+VLOOKUP(D3086,POA!$A$3:$AU$103,9,FALSE)</f>
        <v>#N/A</v>
      </c>
      <c r="G3086" s="97" t="e">
        <f>+VLOOKUP(D3086,POA!$A$3:$AU$103,3,FALSE)</f>
        <v>#N/A</v>
      </c>
      <c r="H3086" s="81" t="e">
        <f>+VLOOKUP(D3086,POA!$A$3:$AU$103,12,FALSE)</f>
        <v>#N/A</v>
      </c>
      <c r="I3086" s="82" t="e">
        <f>+VLOOKUP(D3086,POA!$A$3:$AU$103,15,FALSE)</f>
        <v>#N/A</v>
      </c>
      <c r="J3086" s="81" t="e">
        <f>+VLOOKUP(D3086,POA!$A$3:$AU$103,14,FALSE)</f>
        <v>#N/A</v>
      </c>
      <c r="K3086" s="60"/>
      <c r="L3086" s="100"/>
      <c r="M3086" s="101"/>
      <c r="N3086" s="79"/>
      <c r="O3086" s="59"/>
    </row>
    <row r="3087" spans="1:15" ht="15" customHeight="1">
      <c r="A3087" s="58"/>
      <c r="B3087" s="59"/>
      <c r="C3087" s="70"/>
      <c r="D3087" s="58"/>
      <c r="E3087" s="80" t="e">
        <f>+VLOOKUP(D3087,POA!$A$3:$AU$103,7,FALSE)</f>
        <v>#N/A</v>
      </c>
      <c r="F3087" s="80" t="e">
        <f>+VLOOKUP(D3087,POA!$A$3:$AU$103,9,FALSE)</f>
        <v>#N/A</v>
      </c>
      <c r="G3087" s="97" t="e">
        <f>+VLOOKUP(D3087,POA!$A$3:$AU$103,3,FALSE)</f>
        <v>#N/A</v>
      </c>
      <c r="H3087" s="81" t="e">
        <f>+VLOOKUP(D3087,POA!$A$3:$AU$103,12,FALSE)</f>
        <v>#N/A</v>
      </c>
      <c r="I3087" s="82" t="e">
        <f>+VLOOKUP(D3087,POA!$A$3:$AU$103,15,FALSE)</f>
        <v>#N/A</v>
      </c>
      <c r="J3087" s="81" t="e">
        <f>+VLOOKUP(D3087,POA!$A$3:$AU$103,14,FALSE)</f>
        <v>#N/A</v>
      </c>
      <c r="K3087" s="60"/>
      <c r="L3087" s="100"/>
      <c r="M3087" s="101"/>
      <c r="N3087" s="79"/>
      <c r="O3087" s="59"/>
    </row>
    <row r="3088" spans="1:15" ht="15" customHeight="1">
      <c r="A3088" s="58"/>
      <c r="B3088" s="59"/>
      <c r="C3088" s="70"/>
      <c r="D3088" s="58"/>
      <c r="E3088" s="80" t="e">
        <f>+VLOOKUP(D3088,POA!$A$3:$AU$103,7,FALSE)</f>
        <v>#N/A</v>
      </c>
      <c r="F3088" s="80" t="e">
        <f>+VLOOKUP(D3088,POA!$A$3:$AU$103,9,FALSE)</f>
        <v>#N/A</v>
      </c>
      <c r="G3088" s="97" t="e">
        <f>+VLOOKUP(D3088,POA!$A$3:$AU$103,3,FALSE)</f>
        <v>#N/A</v>
      </c>
      <c r="H3088" s="81" t="e">
        <f>+VLOOKUP(D3088,POA!$A$3:$AU$103,12,FALSE)</f>
        <v>#N/A</v>
      </c>
      <c r="I3088" s="82" t="e">
        <f>+VLOOKUP(D3088,POA!$A$3:$AU$103,15,FALSE)</f>
        <v>#N/A</v>
      </c>
      <c r="J3088" s="81" t="e">
        <f>+VLOOKUP(D3088,POA!$A$3:$AU$103,14,FALSE)</f>
        <v>#N/A</v>
      </c>
      <c r="K3088" s="60"/>
      <c r="L3088" s="100"/>
      <c r="M3088" s="101"/>
      <c r="N3088" s="79"/>
      <c r="O3088" s="59"/>
    </row>
    <row r="3089" spans="1:15" ht="15" customHeight="1">
      <c r="A3089" s="58"/>
      <c r="B3089" s="59"/>
      <c r="C3089" s="70"/>
      <c r="D3089" s="58"/>
      <c r="E3089" s="80" t="e">
        <f>+VLOOKUP(D3089,POA!$A$3:$AU$103,7,FALSE)</f>
        <v>#N/A</v>
      </c>
      <c r="F3089" s="80" t="e">
        <f>+VLOOKUP(D3089,POA!$A$3:$AU$103,9,FALSE)</f>
        <v>#N/A</v>
      </c>
      <c r="G3089" s="97" t="e">
        <f>+VLOOKUP(D3089,POA!$A$3:$AU$103,3,FALSE)</f>
        <v>#N/A</v>
      </c>
      <c r="H3089" s="81" t="e">
        <f>+VLOOKUP(D3089,POA!$A$3:$AU$103,12,FALSE)</f>
        <v>#N/A</v>
      </c>
      <c r="I3089" s="82" t="e">
        <f>+VLOOKUP(D3089,POA!$A$3:$AU$103,15,FALSE)</f>
        <v>#N/A</v>
      </c>
      <c r="J3089" s="81" t="e">
        <f>+VLOOKUP(D3089,POA!$A$3:$AU$103,14,FALSE)</f>
        <v>#N/A</v>
      </c>
      <c r="K3089" s="60"/>
      <c r="L3089" s="100"/>
      <c r="M3089" s="101"/>
      <c r="N3089" s="79"/>
      <c r="O3089" s="59"/>
    </row>
    <row r="3090" spans="1:15" ht="15" customHeight="1">
      <c r="A3090" s="58"/>
      <c r="B3090" s="59"/>
      <c r="C3090" s="70"/>
      <c r="D3090" s="58"/>
      <c r="E3090" s="80" t="e">
        <f>+VLOOKUP(D3090,POA!$A$3:$AU$103,7,FALSE)</f>
        <v>#N/A</v>
      </c>
      <c r="F3090" s="80" t="e">
        <f>+VLOOKUP(D3090,POA!$A$3:$AU$103,9,FALSE)</f>
        <v>#N/A</v>
      </c>
      <c r="G3090" s="97" t="e">
        <f>+VLOOKUP(D3090,POA!$A$3:$AU$103,3,FALSE)</f>
        <v>#N/A</v>
      </c>
      <c r="H3090" s="81" t="e">
        <f>+VLOOKUP(D3090,POA!$A$3:$AU$103,12,FALSE)</f>
        <v>#N/A</v>
      </c>
      <c r="I3090" s="82" t="e">
        <f>+VLOOKUP(D3090,POA!$A$3:$AU$103,15,FALSE)</f>
        <v>#N/A</v>
      </c>
      <c r="J3090" s="81" t="e">
        <f>+VLOOKUP(D3090,POA!$A$3:$AU$103,14,FALSE)</f>
        <v>#N/A</v>
      </c>
      <c r="K3090" s="60"/>
      <c r="L3090" s="100"/>
      <c r="M3090" s="101"/>
      <c r="N3090" s="79"/>
      <c r="O3090" s="59"/>
    </row>
    <row r="3091" spans="1:15" ht="15" customHeight="1">
      <c r="A3091" s="58"/>
      <c r="B3091" s="59"/>
      <c r="C3091" s="70"/>
      <c r="D3091" s="58"/>
      <c r="E3091" s="80" t="e">
        <f>+VLOOKUP(D3091,POA!$A$3:$AU$103,7,FALSE)</f>
        <v>#N/A</v>
      </c>
      <c r="F3091" s="80" t="e">
        <f>+VLOOKUP(D3091,POA!$A$3:$AU$103,9,FALSE)</f>
        <v>#N/A</v>
      </c>
      <c r="G3091" s="97" t="e">
        <f>+VLOOKUP(D3091,POA!$A$3:$AU$103,3,FALSE)</f>
        <v>#N/A</v>
      </c>
      <c r="H3091" s="81" t="e">
        <f>+VLOOKUP(D3091,POA!$A$3:$AU$103,12,FALSE)</f>
        <v>#N/A</v>
      </c>
      <c r="I3091" s="82" t="e">
        <f>+VLOOKUP(D3091,POA!$A$3:$AU$103,15,FALSE)</f>
        <v>#N/A</v>
      </c>
      <c r="J3091" s="81" t="e">
        <f>+VLOOKUP(D3091,POA!$A$3:$AU$103,14,FALSE)</f>
        <v>#N/A</v>
      </c>
      <c r="K3091" s="60"/>
      <c r="L3091" s="100"/>
      <c r="M3091" s="101"/>
      <c r="N3091" s="79"/>
      <c r="O3091" s="59"/>
    </row>
    <row r="3092" spans="1:15" ht="15" customHeight="1">
      <c r="A3092" s="58"/>
      <c r="B3092" s="59"/>
      <c r="C3092" s="70"/>
      <c r="D3092" s="58"/>
      <c r="E3092" s="80" t="e">
        <f>+VLOOKUP(D3092,POA!$A$3:$AU$103,7,FALSE)</f>
        <v>#N/A</v>
      </c>
      <c r="F3092" s="80" t="e">
        <f>+VLOOKUP(D3092,POA!$A$3:$AU$103,9,FALSE)</f>
        <v>#N/A</v>
      </c>
      <c r="G3092" s="97" t="e">
        <f>+VLOOKUP(D3092,POA!$A$3:$AU$103,3,FALSE)</f>
        <v>#N/A</v>
      </c>
      <c r="H3092" s="81" t="e">
        <f>+VLOOKUP(D3092,POA!$A$3:$AU$103,12,FALSE)</f>
        <v>#N/A</v>
      </c>
      <c r="I3092" s="82" t="e">
        <f>+VLOOKUP(D3092,POA!$A$3:$AU$103,15,FALSE)</f>
        <v>#N/A</v>
      </c>
      <c r="J3092" s="81" t="e">
        <f>+VLOOKUP(D3092,POA!$A$3:$AU$103,14,FALSE)</f>
        <v>#N/A</v>
      </c>
      <c r="K3092" s="60"/>
      <c r="L3092" s="100"/>
      <c r="M3092" s="101"/>
      <c r="N3092" s="79"/>
      <c r="O3092" s="59"/>
    </row>
    <row r="3093" spans="1:15" ht="15" customHeight="1">
      <c r="A3093" s="58"/>
      <c r="B3093" s="59"/>
      <c r="C3093" s="70"/>
      <c r="D3093" s="58"/>
      <c r="E3093" s="80" t="e">
        <f>+VLOOKUP(D3093,POA!$A$3:$AU$103,7,FALSE)</f>
        <v>#N/A</v>
      </c>
      <c r="F3093" s="80" t="e">
        <f>+VLOOKUP(D3093,POA!$A$3:$AU$103,9,FALSE)</f>
        <v>#N/A</v>
      </c>
      <c r="G3093" s="97" t="e">
        <f>+VLOOKUP(D3093,POA!$A$3:$AU$103,3,FALSE)</f>
        <v>#N/A</v>
      </c>
      <c r="H3093" s="81" t="e">
        <f>+VLOOKUP(D3093,POA!$A$3:$AU$103,12,FALSE)</f>
        <v>#N/A</v>
      </c>
      <c r="I3093" s="82" t="e">
        <f>+VLOOKUP(D3093,POA!$A$3:$AU$103,15,FALSE)</f>
        <v>#N/A</v>
      </c>
      <c r="J3093" s="81" t="e">
        <f>+VLOOKUP(D3093,POA!$A$3:$AU$103,14,FALSE)</f>
        <v>#N/A</v>
      </c>
      <c r="K3093" s="60"/>
      <c r="L3093" s="100"/>
      <c r="M3093" s="101"/>
      <c r="N3093" s="79"/>
      <c r="O3093" s="59"/>
    </row>
    <row r="3094" spans="1:15" ht="15" customHeight="1">
      <c r="A3094" s="58"/>
      <c r="B3094" s="59"/>
      <c r="C3094" s="70"/>
      <c r="D3094" s="58"/>
      <c r="E3094" s="80" t="e">
        <f>+VLOOKUP(D3094,POA!$A$3:$AU$103,7,FALSE)</f>
        <v>#N/A</v>
      </c>
      <c r="F3094" s="80" t="e">
        <f>+VLOOKUP(D3094,POA!$A$3:$AU$103,9,FALSE)</f>
        <v>#N/A</v>
      </c>
      <c r="G3094" s="97" t="e">
        <f>+VLOOKUP(D3094,POA!$A$3:$AU$103,3,FALSE)</f>
        <v>#N/A</v>
      </c>
      <c r="H3094" s="81" t="e">
        <f>+VLOOKUP(D3094,POA!$A$3:$AU$103,12,FALSE)</f>
        <v>#N/A</v>
      </c>
      <c r="I3094" s="82" t="e">
        <f>+VLOOKUP(D3094,POA!$A$3:$AU$103,15,FALSE)</f>
        <v>#N/A</v>
      </c>
      <c r="J3094" s="81" t="e">
        <f>+VLOOKUP(D3094,POA!$A$3:$AU$103,14,FALSE)</f>
        <v>#N/A</v>
      </c>
      <c r="K3094" s="60"/>
      <c r="L3094" s="100"/>
      <c r="M3094" s="101"/>
      <c r="N3094" s="79"/>
      <c r="O3094" s="59"/>
    </row>
    <row r="3095" spans="1:15" ht="15" customHeight="1">
      <c r="A3095" s="58"/>
      <c r="B3095" s="59"/>
      <c r="C3095" s="70"/>
      <c r="D3095" s="58"/>
      <c r="E3095" s="80" t="e">
        <f>+VLOOKUP(D3095,POA!$A$3:$AU$103,7,FALSE)</f>
        <v>#N/A</v>
      </c>
      <c r="F3095" s="80" t="e">
        <f>+VLOOKUP(D3095,POA!$A$3:$AU$103,9,FALSE)</f>
        <v>#N/A</v>
      </c>
      <c r="G3095" s="97" t="e">
        <f>+VLOOKUP(D3095,POA!$A$3:$AU$103,3,FALSE)</f>
        <v>#N/A</v>
      </c>
      <c r="H3095" s="81" t="e">
        <f>+VLOOKUP(D3095,POA!$A$3:$AU$103,12,FALSE)</f>
        <v>#N/A</v>
      </c>
      <c r="I3095" s="82" t="e">
        <f>+VLOOKUP(D3095,POA!$A$3:$AU$103,15,FALSE)</f>
        <v>#N/A</v>
      </c>
      <c r="J3095" s="81" t="e">
        <f>+VLOOKUP(D3095,POA!$A$3:$AU$103,14,FALSE)</f>
        <v>#N/A</v>
      </c>
      <c r="K3095" s="60"/>
      <c r="L3095" s="100"/>
      <c r="M3095" s="101"/>
      <c r="N3095" s="79"/>
      <c r="O3095" s="59"/>
    </row>
    <row r="3096" spans="1:15" ht="15" customHeight="1">
      <c r="A3096" s="58"/>
      <c r="B3096" s="59"/>
      <c r="C3096" s="70"/>
      <c r="D3096" s="58"/>
      <c r="E3096" s="80" t="e">
        <f>+VLOOKUP(D3096,POA!$A$3:$AU$103,7,FALSE)</f>
        <v>#N/A</v>
      </c>
      <c r="F3096" s="80" t="e">
        <f>+VLOOKUP(D3096,POA!$A$3:$AU$103,9,FALSE)</f>
        <v>#N/A</v>
      </c>
      <c r="G3096" s="97" t="e">
        <f>+VLOOKUP(D3096,POA!$A$3:$AU$103,3,FALSE)</f>
        <v>#N/A</v>
      </c>
      <c r="H3096" s="81" t="e">
        <f>+VLOOKUP(D3096,POA!$A$3:$AU$103,12,FALSE)</f>
        <v>#N/A</v>
      </c>
      <c r="I3096" s="82" t="e">
        <f>+VLOOKUP(D3096,POA!$A$3:$AU$103,15,FALSE)</f>
        <v>#N/A</v>
      </c>
      <c r="J3096" s="81" t="e">
        <f>+VLOOKUP(D3096,POA!$A$3:$AU$103,14,FALSE)</f>
        <v>#N/A</v>
      </c>
      <c r="K3096" s="60"/>
      <c r="L3096" s="100"/>
      <c r="M3096" s="101"/>
      <c r="N3096" s="79"/>
      <c r="O3096" s="59"/>
    </row>
    <row r="3097" spans="1:15" ht="15" customHeight="1">
      <c r="A3097" s="58"/>
      <c r="B3097" s="59"/>
      <c r="C3097" s="70"/>
      <c r="D3097" s="58"/>
      <c r="E3097" s="80" t="e">
        <f>+VLOOKUP(D3097,POA!$A$3:$AU$103,7,FALSE)</f>
        <v>#N/A</v>
      </c>
      <c r="F3097" s="80" t="e">
        <f>+VLOOKUP(D3097,POA!$A$3:$AU$103,9,FALSE)</f>
        <v>#N/A</v>
      </c>
      <c r="G3097" s="97" t="e">
        <f>+VLOOKUP(D3097,POA!$A$3:$AU$103,3,FALSE)</f>
        <v>#N/A</v>
      </c>
      <c r="H3097" s="81" t="e">
        <f>+VLOOKUP(D3097,POA!$A$3:$AU$103,12,FALSE)</f>
        <v>#N/A</v>
      </c>
      <c r="I3097" s="82" t="e">
        <f>+VLOOKUP(D3097,POA!$A$3:$AU$103,15,FALSE)</f>
        <v>#N/A</v>
      </c>
      <c r="J3097" s="81" t="e">
        <f>+VLOOKUP(D3097,POA!$A$3:$AU$103,14,FALSE)</f>
        <v>#N/A</v>
      </c>
      <c r="K3097" s="60"/>
      <c r="L3097" s="100"/>
      <c r="M3097" s="101"/>
      <c r="N3097" s="79"/>
      <c r="O3097" s="59"/>
    </row>
    <row r="3098" spans="1:15" ht="15" customHeight="1">
      <c r="A3098" s="58"/>
      <c r="B3098" s="59"/>
      <c r="C3098" s="70"/>
      <c r="D3098" s="58"/>
      <c r="E3098" s="80" t="e">
        <f>+VLOOKUP(D3098,POA!$A$3:$AU$103,7,FALSE)</f>
        <v>#N/A</v>
      </c>
      <c r="F3098" s="80" t="e">
        <f>+VLOOKUP(D3098,POA!$A$3:$AU$103,9,FALSE)</f>
        <v>#N/A</v>
      </c>
      <c r="G3098" s="97" t="e">
        <f>+VLOOKUP(D3098,POA!$A$3:$AU$103,3,FALSE)</f>
        <v>#N/A</v>
      </c>
      <c r="H3098" s="81" t="e">
        <f>+VLOOKUP(D3098,POA!$A$3:$AU$103,12,FALSE)</f>
        <v>#N/A</v>
      </c>
      <c r="I3098" s="82" t="e">
        <f>+VLOOKUP(D3098,POA!$A$3:$AU$103,15,FALSE)</f>
        <v>#N/A</v>
      </c>
      <c r="J3098" s="81" t="e">
        <f>+VLOOKUP(D3098,POA!$A$3:$AU$103,14,FALSE)</f>
        <v>#N/A</v>
      </c>
      <c r="K3098" s="60"/>
      <c r="L3098" s="100"/>
      <c r="M3098" s="101"/>
      <c r="N3098" s="79"/>
      <c r="O3098" s="59"/>
    </row>
    <row r="3099" spans="1:15" ht="15" customHeight="1">
      <c r="A3099" s="58"/>
      <c r="B3099" s="59"/>
      <c r="C3099" s="70"/>
      <c r="D3099" s="58"/>
      <c r="E3099" s="80" t="e">
        <f>+VLOOKUP(D3099,POA!$A$3:$AU$103,7,FALSE)</f>
        <v>#N/A</v>
      </c>
      <c r="F3099" s="80" t="e">
        <f>+VLOOKUP(D3099,POA!$A$3:$AU$103,9,FALSE)</f>
        <v>#N/A</v>
      </c>
      <c r="G3099" s="97" t="e">
        <f>+VLOOKUP(D3099,POA!$A$3:$AU$103,3,FALSE)</f>
        <v>#N/A</v>
      </c>
      <c r="H3099" s="81" t="e">
        <f>+VLOOKUP(D3099,POA!$A$3:$AU$103,12,FALSE)</f>
        <v>#N/A</v>
      </c>
      <c r="I3099" s="82" t="e">
        <f>+VLOOKUP(D3099,POA!$A$3:$AU$103,15,FALSE)</f>
        <v>#N/A</v>
      </c>
      <c r="J3099" s="81" t="e">
        <f>+VLOOKUP(D3099,POA!$A$3:$AU$103,14,FALSE)</f>
        <v>#N/A</v>
      </c>
      <c r="K3099" s="60"/>
      <c r="L3099" s="100"/>
      <c r="M3099" s="101"/>
      <c r="N3099" s="79"/>
      <c r="O3099" s="59"/>
    </row>
    <row r="3100" spans="1:15" ht="15" customHeight="1">
      <c r="A3100" s="58"/>
      <c r="B3100" s="59"/>
      <c r="C3100" s="70"/>
      <c r="D3100" s="58"/>
      <c r="E3100" s="80" t="e">
        <f>+VLOOKUP(D3100,POA!$A$3:$AU$103,7,FALSE)</f>
        <v>#N/A</v>
      </c>
      <c r="F3100" s="80" t="e">
        <f>+VLOOKUP(D3100,POA!$A$3:$AU$103,9,FALSE)</f>
        <v>#N/A</v>
      </c>
      <c r="G3100" s="97" t="e">
        <f>+VLOOKUP(D3100,POA!$A$3:$AU$103,3,FALSE)</f>
        <v>#N/A</v>
      </c>
      <c r="H3100" s="81" t="e">
        <f>+VLOOKUP(D3100,POA!$A$3:$AU$103,12,FALSE)</f>
        <v>#N/A</v>
      </c>
      <c r="I3100" s="82" t="e">
        <f>+VLOOKUP(D3100,POA!$A$3:$AU$103,15,FALSE)</f>
        <v>#N/A</v>
      </c>
      <c r="J3100" s="81" t="e">
        <f>+VLOOKUP(D3100,POA!$A$3:$AU$103,14,FALSE)</f>
        <v>#N/A</v>
      </c>
      <c r="K3100" s="60"/>
      <c r="L3100" s="100"/>
      <c r="M3100" s="101"/>
      <c r="N3100" s="79"/>
      <c r="O3100" s="59"/>
    </row>
    <row r="3101" spans="1:15" ht="15" customHeight="1">
      <c r="A3101" s="58"/>
      <c r="B3101" s="59"/>
      <c r="C3101" s="70"/>
      <c r="D3101" s="58"/>
      <c r="E3101" s="80" t="e">
        <f>+VLOOKUP(D3101,POA!$A$3:$AU$103,7,FALSE)</f>
        <v>#N/A</v>
      </c>
      <c r="F3101" s="80" t="e">
        <f>+VLOOKUP(D3101,POA!$A$3:$AU$103,9,FALSE)</f>
        <v>#N/A</v>
      </c>
      <c r="G3101" s="97" t="e">
        <f>+VLOOKUP(D3101,POA!$A$3:$AU$103,3,FALSE)</f>
        <v>#N/A</v>
      </c>
      <c r="H3101" s="81" t="e">
        <f>+VLOOKUP(D3101,POA!$A$3:$AU$103,12,FALSE)</f>
        <v>#N/A</v>
      </c>
      <c r="I3101" s="82" t="e">
        <f>+VLOOKUP(D3101,POA!$A$3:$AU$103,15,FALSE)</f>
        <v>#N/A</v>
      </c>
      <c r="J3101" s="81" t="e">
        <f>+VLOOKUP(D3101,POA!$A$3:$AU$103,14,FALSE)</f>
        <v>#N/A</v>
      </c>
      <c r="K3101" s="60"/>
      <c r="L3101" s="100"/>
      <c r="M3101" s="101"/>
      <c r="N3101" s="79"/>
      <c r="O3101" s="59"/>
    </row>
    <row r="3102" spans="1:15" ht="15" customHeight="1">
      <c r="A3102" s="58"/>
      <c r="B3102" s="59"/>
      <c r="C3102" s="70"/>
      <c r="D3102" s="58"/>
      <c r="E3102" s="80" t="e">
        <f>+VLOOKUP(D3102,POA!$A$3:$AU$103,7,FALSE)</f>
        <v>#N/A</v>
      </c>
      <c r="F3102" s="80" t="e">
        <f>+VLOOKUP(D3102,POA!$A$3:$AU$103,9,FALSE)</f>
        <v>#N/A</v>
      </c>
      <c r="G3102" s="97" t="e">
        <f>+VLOOKUP(D3102,POA!$A$3:$AU$103,3,FALSE)</f>
        <v>#N/A</v>
      </c>
      <c r="H3102" s="81" t="e">
        <f>+VLOOKUP(D3102,POA!$A$3:$AU$103,12,FALSE)</f>
        <v>#N/A</v>
      </c>
      <c r="I3102" s="82" t="e">
        <f>+VLOOKUP(D3102,POA!$A$3:$AU$103,15,FALSE)</f>
        <v>#N/A</v>
      </c>
      <c r="J3102" s="81" t="e">
        <f>+VLOOKUP(D3102,POA!$A$3:$AU$103,14,FALSE)</f>
        <v>#N/A</v>
      </c>
      <c r="K3102" s="60"/>
      <c r="L3102" s="100"/>
      <c r="M3102" s="101"/>
      <c r="N3102" s="79"/>
      <c r="O3102" s="59"/>
    </row>
    <row r="3103" spans="1:15" ht="15" customHeight="1">
      <c r="A3103" s="58"/>
      <c r="B3103" s="59"/>
      <c r="C3103" s="70"/>
      <c r="D3103" s="58"/>
      <c r="E3103" s="80" t="e">
        <f>+VLOOKUP(D3103,POA!$A$3:$AU$103,7,FALSE)</f>
        <v>#N/A</v>
      </c>
      <c r="F3103" s="80" t="e">
        <f>+VLOOKUP(D3103,POA!$A$3:$AU$103,9,FALSE)</f>
        <v>#N/A</v>
      </c>
      <c r="G3103" s="97" t="e">
        <f>+VLOOKUP(D3103,POA!$A$3:$AU$103,3,FALSE)</f>
        <v>#N/A</v>
      </c>
      <c r="H3103" s="81" t="e">
        <f>+VLOOKUP(D3103,POA!$A$3:$AU$103,12,FALSE)</f>
        <v>#N/A</v>
      </c>
      <c r="I3103" s="82" t="e">
        <f>+VLOOKUP(D3103,POA!$A$3:$AU$103,15,FALSE)</f>
        <v>#N/A</v>
      </c>
      <c r="J3103" s="81" t="e">
        <f>+VLOOKUP(D3103,POA!$A$3:$AU$103,14,FALSE)</f>
        <v>#N/A</v>
      </c>
      <c r="K3103" s="60"/>
      <c r="L3103" s="100"/>
      <c r="M3103" s="101"/>
      <c r="N3103" s="79"/>
      <c r="O3103" s="59"/>
    </row>
    <row r="3104" spans="1:15" ht="15" customHeight="1">
      <c r="A3104" s="58"/>
      <c r="B3104" s="59"/>
      <c r="C3104" s="70"/>
      <c r="D3104" s="58"/>
      <c r="E3104" s="80" t="e">
        <f>+VLOOKUP(D3104,POA!$A$3:$AU$103,7,FALSE)</f>
        <v>#N/A</v>
      </c>
      <c r="F3104" s="80" t="e">
        <f>+VLOOKUP(D3104,POA!$A$3:$AU$103,9,FALSE)</f>
        <v>#N/A</v>
      </c>
      <c r="G3104" s="97" t="e">
        <f>+VLOOKUP(D3104,POA!$A$3:$AU$103,3,FALSE)</f>
        <v>#N/A</v>
      </c>
      <c r="H3104" s="81" t="e">
        <f>+VLOOKUP(D3104,POA!$A$3:$AU$103,12,FALSE)</f>
        <v>#N/A</v>
      </c>
      <c r="I3104" s="82" t="e">
        <f>+VLOOKUP(D3104,POA!$A$3:$AU$103,15,FALSE)</f>
        <v>#N/A</v>
      </c>
      <c r="J3104" s="81" t="e">
        <f>+VLOOKUP(D3104,POA!$A$3:$AU$103,14,FALSE)</f>
        <v>#N/A</v>
      </c>
      <c r="K3104" s="60"/>
      <c r="L3104" s="100"/>
      <c r="M3104" s="101"/>
      <c r="N3104" s="79"/>
      <c r="O3104" s="59"/>
    </row>
    <row r="3105" spans="1:15" ht="15" customHeight="1">
      <c r="A3105" s="58"/>
      <c r="B3105" s="59"/>
      <c r="C3105" s="70"/>
      <c r="D3105" s="58"/>
      <c r="E3105" s="80" t="e">
        <f>+VLOOKUP(D3105,POA!$A$3:$AU$103,7,FALSE)</f>
        <v>#N/A</v>
      </c>
      <c r="F3105" s="80" t="e">
        <f>+VLOOKUP(D3105,POA!$A$3:$AU$103,9,FALSE)</f>
        <v>#N/A</v>
      </c>
      <c r="G3105" s="97" t="e">
        <f>+VLOOKUP(D3105,POA!$A$3:$AU$103,3,FALSE)</f>
        <v>#N/A</v>
      </c>
      <c r="H3105" s="81" t="e">
        <f>+VLOOKUP(D3105,POA!$A$3:$AU$103,12,FALSE)</f>
        <v>#N/A</v>
      </c>
      <c r="I3105" s="82" t="e">
        <f>+VLOOKUP(D3105,POA!$A$3:$AU$103,15,FALSE)</f>
        <v>#N/A</v>
      </c>
      <c r="J3105" s="81" t="e">
        <f>+VLOOKUP(D3105,POA!$A$3:$AU$103,14,FALSE)</f>
        <v>#N/A</v>
      </c>
      <c r="K3105" s="60"/>
      <c r="L3105" s="100"/>
      <c r="M3105" s="101"/>
      <c r="N3105" s="79"/>
      <c r="O3105" s="59"/>
    </row>
    <row r="3106" spans="1:15" ht="15" customHeight="1">
      <c r="A3106" s="58"/>
      <c r="B3106" s="59"/>
      <c r="C3106" s="70"/>
      <c r="D3106" s="58"/>
      <c r="E3106" s="80" t="e">
        <f>+VLOOKUP(D3106,POA!$A$3:$AU$103,7,FALSE)</f>
        <v>#N/A</v>
      </c>
      <c r="F3106" s="80" t="e">
        <f>+VLOOKUP(D3106,POA!$A$3:$AU$103,9,FALSE)</f>
        <v>#N/A</v>
      </c>
      <c r="G3106" s="97" t="e">
        <f>+VLOOKUP(D3106,POA!$A$3:$AU$103,3,FALSE)</f>
        <v>#N/A</v>
      </c>
      <c r="H3106" s="81" t="e">
        <f>+VLOOKUP(D3106,POA!$A$3:$AU$103,12,FALSE)</f>
        <v>#N/A</v>
      </c>
      <c r="I3106" s="82" t="e">
        <f>+VLOOKUP(D3106,POA!$A$3:$AU$103,15,FALSE)</f>
        <v>#N/A</v>
      </c>
      <c r="J3106" s="81" t="e">
        <f>+VLOOKUP(D3106,POA!$A$3:$AU$103,14,FALSE)</f>
        <v>#N/A</v>
      </c>
      <c r="K3106" s="60"/>
      <c r="L3106" s="100"/>
      <c r="M3106" s="101"/>
      <c r="N3106" s="79"/>
      <c r="O3106" s="59"/>
    </row>
    <row r="3107" spans="1:15" ht="15" customHeight="1">
      <c r="A3107" s="58"/>
      <c r="B3107" s="59"/>
      <c r="C3107" s="70"/>
      <c r="D3107" s="58"/>
      <c r="E3107" s="80" t="e">
        <f>+VLOOKUP(D3107,POA!$A$3:$AU$103,7,FALSE)</f>
        <v>#N/A</v>
      </c>
      <c r="F3107" s="80" t="e">
        <f>+VLOOKUP(D3107,POA!$A$3:$AU$103,9,FALSE)</f>
        <v>#N/A</v>
      </c>
      <c r="G3107" s="97" t="e">
        <f>+VLOOKUP(D3107,POA!$A$3:$AU$103,3,FALSE)</f>
        <v>#N/A</v>
      </c>
      <c r="H3107" s="81" t="e">
        <f>+VLOOKUP(D3107,POA!$A$3:$AU$103,12,FALSE)</f>
        <v>#N/A</v>
      </c>
      <c r="I3107" s="82" t="e">
        <f>+VLOOKUP(D3107,POA!$A$3:$AU$103,15,FALSE)</f>
        <v>#N/A</v>
      </c>
      <c r="J3107" s="81" t="e">
        <f>+VLOOKUP(D3107,POA!$A$3:$AU$103,14,FALSE)</f>
        <v>#N/A</v>
      </c>
      <c r="K3107" s="60"/>
      <c r="L3107" s="100"/>
      <c r="M3107" s="101"/>
      <c r="N3107" s="79"/>
      <c r="O3107" s="59"/>
    </row>
    <row r="3108" spans="1:15" ht="15" customHeight="1">
      <c r="A3108" s="58"/>
      <c r="B3108" s="59"/>
      <c r="C3108" s="70"/>
      <c r="D3108" s="58"/>
      <c r="E3108" s="80" t="e">
        <f>+VLOOKUP(D3108,POA!$A$3:$AU$103,7,FALSE)</f>
        <v>#N/A</v>
      </c>
      <c r="F3108" s="80" t="e">
        <f>+VLOOKUP(D3108,POA!$A$3:$AU$103,9,FALSE)</f>
        <v>#N/A</v>
      </c>
      <c r="G3108" s="97" t="e">
        <f>+VLOOKUP(D3108,POA!$A$3:$AU$103,3,FALSE)</f>
        <v>#N/A</v>
      </c>
      <c r="H3108" s="81" t="e">
        <f>+VLOOKUP(D3108,POA!$A$3:$AU$103,12,FALSE)</f>
        <v>#N/A</v>
      </c>
      <c r="I3108" s="82" t="e">
        <f>+VLOOKUP(D3108,POA!$A$3:$AU$103,15,FALSE)</f>
        <v>#N/A</v>
      </c>
      <c r="J3108" s="81" t="e">
        <f>+VLOOKUP(D3108,POA!$A$3:$AU$103,14,FALSE)</f>
        <v>#N/A</v>
      </c>
      <c r="K3108" s="60"/>
      <c r="L3108" s="100"/>
      <c r="M3108" s="101"/>
      <c r="N3108" s="79"/>
      <c r="O3108" s="59"/>
    </row>
    <row r="3109" spans="1:15" ht="15" customHeight="1">
      <c r="A3109" s="58"/>
      <c r="B3109" s="59"/>
      <c r="C3109" s="70"/>
      <c r="D3109" s="58"/>
      <c r="E3109" s="80" t="e">
        <f>+VLOOKUP(D3109,POA!$A$3:$AU$103,7,FALSE)</f>
        <v>#N/A</v>
      </c>
      <c r="F3109" s="80" t="e">
        <f>+VLOOKUP(D3109,POA!$A$3:$AU$103,9,FALSE)</f>
        <v>#N/A</v>
      </c>
      <c r="G3109" s="97" t="e">
        <f>+VLOOKUP(D3109,POA!$A$3:$AU$103,3,FALSE)</f>
        <v>#N/A</v>
      </c>
      <c r="H3109" s="81" t="e">
        <f>+VLOOKUP(D3109,POA!$A$3:$AU$103,12,FALSE)</f>
        <v>#N/A</v>
      </c>
      <c r="I3109" s="82" t="e">
        <f>+VLOOKUP(D3109,POA!$A$3:$AU$103,15,FALSE)</f>
        <v>#N/A</v>
      </c>
      <c r="J3109" s="81" t="e">
        <f>+VLOOKUP(D3109,POA!$A$3:$AU$103,14,FALSE)</f>
        <v>#N/A</v>
      </c>
      <c r="K3109" s="60"/>
      <c r="L3109" s="100"/>
      <c r="M3109" s="101"/>
      <c r="N3109" s="79"/>
      <c r="O3109" s="59"/>
    </row>
    <row r="3110" spans="1:15" ht="15" customHeight="1">
      <c r="A3110" s="58"/>
      <c r="B3110" s="59"/>
      <c r="C3110" s="70"/>
      <c r="D3110" s="58"/>
      <c r="E3110" s="80" t="e">
        <f>+VLOOKUP(D3110,POA!$A$3:$AU$103,7,FALSE)</f>
        <v>#N/A</v>
      </c>
      <c r="F3110" s="80" t="e">
        <f>+VLOOKUP(D3110,POA!$A$3:$AU$103,9,FALSE)</f>
        <v>#N/A</v>
      </c>
      <c r="G3110" s="97" t="e">
        <f>+VLOOKUP(D3110,POA!$A$3:$AU$103,3,FALSE)</f>
        <v>#N/A</v>
      </c>
      <c r="H3110" s="81" t="e">
        <f>+VLOOKUP(D3110,POA!$A$3:$AU$103,12,FALSE)</f>
        <v>#N/A</v>
      </c>
      <c r="I3110" s="82" t="e">
        <f>+VLOOKUP(D3110,POA!$A$3:$AU$103,15,FALSE)</f>
        <v>#N/A</v>
      </c>
      <c r="J3110" s="81" t="e">
        <f>+VLOOKUP(D3110,POA!$A$3:$AU$103,14,FALSE)</f>
        <v>#N/A</v>
      </c>
      <c r="K3110" s="60"/>
      <c r="L3110" s="100"/>
      <c r="M3110" s="101"/>
      <c r="N3110" s="79"/>
      <c r="O3110" s="59"/>
    </row>
    <row r="3111" spans="1:15" ht="15" customHeight="1">
      <c r="A3111" s="58"/>
      <c r="B3111" s="59"/>
      <c r="C3111" s="70"/>
      <c r="D3111" s="58"/>
      <c r="E3111" s="80" t="e">
        <f>+VLOOKUP(D3111,POA!$A$3:$AU$103,7,FALSE)</f>
        <v>#N/A</v>
      </c>
      <c r="F3111" s="80" t="e">
        <f>+VLOOKUP(D3111,POA!$A$3:$AU$103,9,FALSE)</f>
        <v>#N/A</v>
      </c>
      <c r="G3111" s="97" t="e">
        <f>+VLOOKUP(D3111,POA!$A$3:$AU$103,3,FALSE)</f>
        <v>#N/A</v>
      </c>
      <c r="H3111" s="81" t="e">
        <f>+VLOOKUP(D3111,POA!$A$3:$AU$103,12,FALSE)</f>
        <v>#N/A</v>
      </c>
      <c r="I3111" s="82" t="e">
        <f>+VLOOKUP(D3111,POA!$A$3:$AU$103,15,FALSE)</f>
        <v>#N/A</v>
      </c>
      <c r="J3111" s="81" t="e">
        <f>+VLOOKUP(D3111,POA!$A$3:$AU$103,14,FALSE)</f>
        <v>#N/A</v>
      </c>
      <c r="K3111" s="60"/>
      <c r="L3111" s="100"/>
      <c r="M3111" s="101"/>
      <c r="N3111" s="79"/>
      <c r="O3111" s="59"/>
    </row>
    <row r="3112" spans="1:15" ht="15" customHeight="1">
      <c r="A3112" s="58"/>
      <c r="B3112" s="59"/>
      <c r="C3112" s="70"/>
      <c r="D3112" s="58"/>
      <c r="E3112" s="80" t="e">
        <f>+VLOOKUP(D3112,POA!$A$3:$AU$103,7,FALSE)</f>
        <v>#N/A</v>
      </c>
      <c r="F3112" s="80" t="e">
        <f>+VLOOKUP(D3112,POA!$A$3:$AU$103,9,FALSE)</f>
        <v>#N/A</v>
      </c>
      <c r="G3112" s="97" t="e">
        <f>+VLOOKUP(D3112,POA!$A$3:$AU$103,3,FALSE)</f>
        <v>#N/A</v>
      </c>
      <c r="H3112" s="81" t="e">
        <f>+VLOOKUP(D3112,POA!$A$3:$AU$103,12,FALSE)</f>
        <v>#N/A</v>
      </c>
      <c r="I3112" s="82" t="e">
        <f>+VLOOKUP(D3112,POA!$A$3:$AU$103,15,FALSE)</f>
        <v>#N/A</v>
      </c>
      <c r="J3112" s="81" t="e">
        <f>+VLOOKUP(D3112,POA!$A$3:$AU$103,14,FALSE)</f>
        <v>#N/A</v>
      </c>
      <c r="K3112" s="60"/>
      <c r="L3112" s="100"/>
      <c r="M3112" s="101"/>
      <c r="N3112" s="79"/>
      <c r="O3112" s="59"/>
    </row>
    <row r="3113" spans="1:15" ht="15" customHeight="1">
      <c r="A3113" s="58"/>
      <c r="B3113" s="59"/>
      <c r="C3113" s="70"/>
      <c r="D3113" s="58"/>
      <c r="E3113" s="80" t="e">
        <f>+VLOOKUP(D3113,POA!$A$3:$AU$103,7,FALSE)</f>
        <v>#N/A</v>
      </c>
      <c r="F3113" s="80" t="e">
        <f>+VLOOKUP(D3113,POA!$A$3:$AU$103,9,FALSE)</f>
        <v>#N/A</v>
      </c>
      <c r="G3113" s="97" t="e">
        <f>+VLOOKUP(D3113,POA!$A$3:$AU$103,3,FALSE)</f>
        <v>#N/A</v>
      </c>
      <c r="H3113" s="81" t="e">
        <f>+VLOOKUP(D3113,POA!$A$3:$AU$103,12,FALSE)</f>
        <v>#N/A</v>
      </c>
      <c r="I3113" s="82" t="e">
        <f>+VLOOKUP(D3113,POA!$A$3:$AU$103,15,FALSE)</f>
        <v>#N/A</v>
      </c>
      <c r="J3113" s="81" t="e">
        <f>+VLOOKUP(D3113,POA!$A$3:$AU$103,14,FALSE)</f>
        <v>#N/A</v>
      </c>
      <c r="K3113" s="60"/>
      <c r="L3113" s="100"/>
      <c r="M3113" s="101"/>
      <c r="N3113" s="79"/>
      <c r="O3113" s="59"/>
    </row>
    <row r="3114" spans="1:15" ht="15" customHeight="1">
      <c r="A3114" s="58"/>
      <c r="B3114" s="59"/>
      <c r="C3114" s="70"/>
      <c r="D3114" s="58"/>
      <c r="E3114" s="80" t="e">
        <f>+VLOOKUP(D3114,POA!$A$3:$AU$103,7,FALSE)</f>
        <v>#N/A</v>
      </c>
      <c r="F3114" s="80" t="e">
        <f>+VLOOKUP(D3114,POA!$A$3:$AU$103,9,FALSE)</f>
        <v>#N/A</v>
      </c>
      <c r="G3114" s="97" t="e">
        <f>+VLOOKUP(D3114,POA!$A$3:$AU$103,3,FALSE)</f>
        <v>#N/A</v>
      </c>
      <c r="H3114" s="81" t="e">
        <f>+VLOOKUP(D3114,POA!$A$3:$AU$103,12,FALSE)</f>
        <v>#N/A</v>
      </c>
      <c r="I3114" s="82" t="e">
        <f>+VLOOKUP(D3114,POA!$A$3:$AU$103,15,FALSE)</f>
        <v>#N/A</v>
      </c>
      <c r="J3114" s="81" t="e">
        <f>+VLOOKUP(D3114,POA!$A$3:$AU$103,14,FALSE)</f>
        <v>#N/A</v>
      </c>
      <c r="K3114" s="60"/>
      <c r="L3114" s="100"/>
      <c r="M3114" s="101"/>
      <c r="N3114" s="79"/>
      <c r="O3114" s="59"/>
    </row>
    <row r="3115" spans="1:15" ht="15" customHeight="1">
      <c r="A3115" s="58"/>
      <c r="B3115" s="59"/>
      <c r="C3115" s="70"/>
      <c r="D3115" s="58"/>
      <c r="E3115" s="80" t="e">
        <f>+VLOOKUP(D3115,POA!$A$3:$AU$103,7,FALSE)</f>
        <v>#N/A</v>
      </c>
      <c r="F3115" s="80" t="e">
        <f>+VLOOKUP(D3115,POA!$A$3:$AU$103,9,FALSE)</f>
        <v>#N/A</v>
      </c>
      <c r="G3115" s="97" t="e">
        <f>+VLOOKUP(D3115,POA!$A$3:$AU$103,3,FALSE)</f>
        <v>#N/A</v>
      </c>
      <c r="H3115" s="81" t="e">
        <f>+VLOOKUP(D3115,POA!$A$3:$AU$103,12,FALSE)</f>
        <v>#N/A</v>
      </c>
      <c r="I3115" s="82" t="e">
        <f>+VLOOKUP(D3115,POA!$A$3:$AU$103,15,FALSE)</f>
        <v>#N/A</v>
      </c>
      <c r="J3115" s="81" t="e">
        <f>+VLOOKUP(D3115,POA!$A$3:$AU$103,14,FALSE)</f>
        <v>#N/A</v>
      </c>
      <c r="K3115" s="60"/>
      <c r="L3115" s="100"/>
      <c r="M3115" s="101"/>
      <c r="N3115" s="79"/>
      <c r="O3115" s="59"/>
    </row>
    <row r="3116" spans="1:15" ht="15" customHeight="1">
      <c r="A3116" s="58"/>
      <c r="B3116" s="59"/>
      <c r="C3116" s="70"/>
      <c r="D3116" s="58"/>
      <c r="E3116" s="80" t="e">
        <f>+VLOOKUP(D3116,POA!$A$3:$AU$103,7,FALSE)</f>
        <v>#N/A</v>
      </c>
      <c r="F3116" s="80" t="e">
        <f>+VLOOKUP(D3116,POA!$A$3:$AU$103,9,FALSE)</f>
        <v>#N/A</v>
      </c>
      <c r="G3116" s="97" t="e">
        <f>+VLOOKUP(D3116,POA!$A$3:$AU$103,3,FALSE)</f>
        <v>#N/A</v>
      </c>
      <c r="H3116" s="81" t="e">
        <f>+VLOOKUP(D3116,POA!$A$3:$AU$103,12,FALSE)</f>
        <v>#N/A</v>
      </c>
      <c r="I3116" s="82" t="e">
        <f>+VLOOKUP(D3116,POA!$A$3:$AU$103,15,FALSE)</f>
        <v>#N/A</v>
      </c>
      <c r="J3116" s="81" t="e">
        <f>+VLOOKUP(D3116,POA!$A$3:$AU$103,14,FALSE)</f>
        <v>#N/A</v>
      </c>
      <c r="K3116" s="60"/>
      <c r="L3116" s="100"/>
      <c r="M3116" s="101"/>
      <c r="N3116" s="79"/>
      <c r="O3116" s="59"/>
    </row>
    <row r="3117" spans="1:15" ht="15" customHeight="1">
      <c r="A3117" s="58"/>
      <c r="B3117" s="59"/>
      <c r="C3117" s="70"/>
      <c r="D3117" s="58"/>
      <c r="E3117" s="80" t="e">
        <f>+VLOOKUP(D3117,POA!$A$3:$AU$103,7,FALSE)</f>
        <v>#N/A</v>
      </c>
      <c r="F3117" s="80" t="e">
        <f>+VLOOKUP(D3117,POA!$A$3:$AU$103,9,FALSE)</f>
        <v>#N/A</v>
      </c>
      <c r="G3117" s="97" t="e">
        <f>+VLOOKUP(D3117,POA!$A$3:$AU$103,3,FALSE)</f>
        <v>#N/A</v>
      </c>
      <c r="H3117" s="81" t="e">
        <f>+VLOOKUP(D3117,POA!$A$3:$AU$103,12,FALSE)</f>
        <v>#N/A</v>
      </c>
      <c r="I3117" s="82" t="e">
        <f>+VLOOKUP(D3117,POA!$A$3:$AU$103,15,FALSE)</f>
        <v>#N/A</v>
      </c>
      <c r="J3117" s="81" t="e">
        <f>+VLOOKUP(D3117,POA!$A$3:$AU$103,14,FALSE)</f>
        <v>#N/A</v>
      </c>
      <c r="K3117" s="60"/>
      <c r="L3117" s="100"/>
      <c r="M3117" s="101"/>
      <c r="N3117" s="79"/>
      <c r="O3117" s="59"/>
    </row>
    <row r="3118" spans="1:15" ht="15" customHeight="1">
      <c r="A3118" s="58"/>
      <c r="B3118" s="59"/>
      <c r="C3118" s="70"/>
      <c r="D3118" s="58"/>
      <c r="E3118" s="80" t="e">
        <f>+VLOOKUP(D3118,POA!$A$3:$AU$103,7,FALSE)</f>
        <v>#N/A</v>
      </c>
      <c r="F3118" s="80" t="e">
        <f>+VLOOKUP(D3118,POA!$A$3:$AU$103,9,FALSE)</f>
        <v>#N/A</v>
      </c>
      <c r="G3118" s="97" t="e">
        <f>+VLOOKUP(D3118,POA!$A$3:$AU$103,3,FALSE)</f>
        <v>#N/A</v>
      </c>
      <c r="H3118" s="81" t="e">
        <f>+VLOOKUP(D3118,POA!$A$3:$AU$103,12,FALSE)</f>
        <v>#N/A</v>
      </c>
      <c r="I3118" s="82" t="e">
        <f>+VLOOKUP(D3118,POA!$A$3:$AU$103,15,FALSE)</f>
        <v>#N/A</v>
      </c>
      <c r="J3118" s="81" t="e">
        <f>+VLOOKUP(D3118,POA!$A$3:$AU$103,14,FALSE)</f>
        <v>#N/A</v>
      </c>
      <c r="K3118" s="60"/>
      <c r="L3118" s="100"/>
      <c r="M3118" s="101"/>
      <c r="N3118" s="79"/>
      <c r="O3118" s="59"/>
    </row>
    <row r="3119" spans="1:15" ht="15" customHeight="1">
      <c r="A3119" s="58"/>
      <c r="B3119" s="59"/>
      <c r="C3119" s="70"/>
      <c r="D3119" s="58"/>
      <c r="E3119" s="80" t="e">
        <f>+VLOOKUP(D3119,POA!$A$3:$AU$103,7,FALSE)</f>
        <v>#N/A</v>
      </c>
      <c r="F3119" s="80" t="e">
        <f>+VLOOKUP(D3119,POA!$A$3:$AU$103,9,FALSE)</f>
        <v>#N/A</v>
      </c>
      <c r="G3119" s="97" t="e">
        <f>+VLOOKUP(D3119,POA!$A$3:$AU$103,3,FALSE)</f>
        <v>#N/A</v>
      </c>
      <c r="H3119" s="81" t="e">
        <f>+VLOOKUP(D3119,POA!$A$3:$AU$103,12,FALSE)</f>
        <v>#N/A</v>
      </c>
      <c r="I3119" s="82" t="e">
        <f>+VLOOKUP(D3119,POA!$A$3:$AU$103,15,FALSE)</f>
        <v>#N/A</v>
      </c>
      <c r="J3119" s="81" t="e">
        <f>+VLOOKUP(D3119,POA!$A$3:$AU$103,14,FALSE)</f>
        <v>#N/A</v>
      </c>
      <c r="K3119" s="60"/>
      <c r="L3119" s="100"/>
      <c r="M3119" s="101"/>
      <c r="N3119" s="79"/>
      <c r="O3119" s="59"/>
    </row>
    <row r="3120" spans="1:15" ht="15" customHeight="1">
      <c r="A3120" s="58"/>
      <c r="B3120" s="59"/>
      <c r="C3120" s="70"/>
      <c r="D3120" s="58"/>
      <c r="E3120" s="80" t="e">
        <f>+VLOOKUP(D3120,POA!$A$3:$AU$103,7,FALSE)</f>
        <v>#N/A</v>
      </c>
      <c r="F3120" s="80" t="e">
        <f>+VLOOKUP(D3120,POA!$A$3:$AU$103,9,FALSE)</f>
        <v>#N/A</v>
      </c>
      <c r="G3120" s="97" t="e">
        <f>+VLOOKUP(D3120,POA!$A$3:$AU$103,3,FALSE)</f>
        <v>#N/A</v>
      </c>
      <c r="H3120" s="81" t="e">
        <f>+VLOOKUP(D3120,POA!$A$3:$AU$103,12,FALSE)</f>
        <v>#N/A</v>
      </c>
      <c r="I3120" s="82" t="e">
        <f>+VLOOKUP(D3120,POA!$A$3:$AU$103,15,FALSE)</f>
        <v>#N/A</v>
      </c>
      <c r="J3120" s="81" t="e">
        <f>+VLOOKUP(D3120,POA!$A$3:$AU$103,14,FALSE)</f>
        <v>#N/A</v>
      </c>
      <c r="K3120" s="60"/>
      <c r="L3120" s="100"/>
      <c r="M3120" s="101"/>
      <c r="N3120" s="79"/>
      <c r="O3120" s="59"/>
    </row>
    <row r="3121" spans="1:15" ht="15" customHeight="1">
      <c r="A3121" s="58"/>
      <c r="B3121" s="59"/>
      <c r="C3121" s="70"/>
      <c r="D3121" s="58"/>
      <c r="E3121" s="80" t="e">
        <f>+VLOOKUP(D3121,POA!$A$3:$AU$103,7,FALSE)</f>
        <v>#N/A</v>
      </c>
      <c r="F3121" s="80" t="e">
        <f>+VLOOKUP(D3121,POA!$A$3:$AU$103,9,FALSE)</f>
        <v>#N/A</v>
      </c>
      <c r="G3121" s="97" t="e">
        <f>+VLOOKUP(D3121,POA!$A$3:$AU$103,3,FALSE)</f>
        <v>#N/A</v>
      </c>
      <c r="H3121" s="81" t="e">
        <f>+VLOOKUP(D3121,POA!$A$3:$AU$103,12,FALSE)</f>
        <v>#N/A</v>
      </c>
      <c r="I3121" s="82" t="e">
        <f>+VLOOKUP(D3121,POA!$A$3:$AU$103,15,FALSE)</f>
        <v>#N/A</v>
      </c>
      <c r="J3121" s="81" t="e">
        <f>+VLOOKUP(D3121,POA!$A$3:$AU$103,14,FALSE)</f>
        <v>#N/A</v>
      </c>
      <c r="K3121" s="60"/>
      <c r="L3121" s="100"/>
      <c r="M3121" s="101"/>
      <c r="N3121" s="79"/>
      <c r="O3121" s="59"/>
    </row>
    <row r="3122" spans="1:15" ht="15" customHeight="1">
      <c r="A3122" s="58"/>
      <c r="B3122" s="59"/>
      <c r="C3122" s="70"/>
      <c r="D3122" s="58"/>
      <c r="E3122" s="80" t="e">
        <f>+VLOOKUP(D3122,POA!$A$3:$AU$103,7,FALSE)</f>
        <v>#N/A</v>
      </c>
      <c r="F3122" s="80" t="e">
        <f>+VLOOKUP(D3122,POA!$A$3:$AU$103,9,FALSE)</f>
        <v>#N/A</v>
      </c>
      <c r="G3122" s="97" t="e">
        <f>+VLOOKUP(D3122,POA!$A$3:$AU$103,3,FALSE)</f>
        <v>#N/A</v>
      </c>
      <c r="H3122" s="81" t="e">
        <f>+VLOOKUP(D3122,POA!$A$3:$AU$103,12,FALSE)</f>
        <v>#N/A</v>
      </c>
      <c r="I3122" s="82" t="e">
        <f>+VLOOKUP(D3122,POA!$A$3:$AU$103,15,FALSE)</f>
        <v>#N/A</v>
      </c>
      <c r="J3122" s="81" t="e">
        <f>+VLOOKUP(D3122,POA!$A$3:$AU$103,14,FALSE)</f>
        <v>#N/A</v>
      </c>
      <c r="K3122" s="60"/>
      <c r="L3122" s="100"/>
      <c r="M3122" s="101"/>
      <c r="N3122" s="79"/>
      <c r="O3122" s="59"/>
    </row>
    <row r="3123" spans="1:15" ht="15" customHeight="1">
      <c r="A3123" s="58"/>
      <c r="B3123" s="59"/>
      <c r="C3123" s="70"/>
      <c r="D3123" s="58"/>
      <c r="E3123" s="80" t="e">
        <f>+VLOOKUP(D3123,POA!$A$3:$AU$103,7,FALSE)</f>
        <v>#N/A</v>
      </c>
      <c r="F3123" s="80" t="e">
        <f>+VLOOKUP(D3123,POA!$A$3:$AU$103,9,FALSE)</f>
        <v>#N/A</v>
      </c>
      <c r="G3123" s="97" t="e">
        <f>+VLOOKUP(D3123,POA!$A$3:$AU$103,3,FALSE)</f>
        <v>#N/A</v>
      </c>
      <c r="H3123" s="81" t="e">
        <f>+VLOOKUP(D3123,POA!$A$3:$AU$103,12,FALSE)</f>
        <v>#N/A</v>
      </c>
      <c r="I3123" s="82" t="e">
        <f>+VLOOKUP(D3123,POA!$A$3:$AU$103,15,FALSE)</f>
        <v>#N/A</v>
      </c>
      <c r="J3123" s="81" t="e">
        <f>+VLOOKUP(D3123,POA!$A$3:$AU$103,14,FALSE)</f>
        <v>#N/A</v>
      </c>
      <c r="K3123" s="60"/>
      <c r="L3123" s="100"/>
      <c r="M3123" s="101"/>
      <c r="N3123" s="79"/>
      <c r="O3123" s="59"/>
    </row>
    <row r="3124" spans="1:15" ht="15" customHeight="1">
      <c r="A3124" s="58"/>
      <c r="B3124" s="59"/>
      <c r="C3124" s="70"/>
      <c r="D3124" s="58"/>
      <c r="E3124" s="80" t="e">
        <f>+VLOOKUP(D3124,POA!$A$3:$AU$103,7,FALSE)</f>
        <v>#N/A</v>
      </c>
      <c r="F3124" s="80" t="e">
        <f>+VLOOKUP(D3124,POA!$A$3:$AU$103,9,FALSE)</f>
        <v>#N/A</v>
      </c>
      <c r="G3124" s="97" t="e">
        <f>+VLOOKUP(D3124,POA!$A$3:$AU$103,3,FALSE)</f>
        <v>#N/A</v>
      </c>
      <c r="H3124" s="81" t="e">
        <f>+VLOOKUP(D3124,POA!$A$3:$AU$103,12,FALSE)</f>
        <v>#N/A</v>
      </c>
      <c r="I3124" s="82" t="e">
        <f>+VLOOKUP(D3124,POA!$A$3:$AU$103,15,FALSE)</f>
        <v>#N/A</v>
      </c>
      <c r="J3124" s="81" t="e">
        <f>+VLOOKUP(D3124,POA!$A$3:$AU$103,14,FALSE)</f>
        <v>#N/A</v>
      </c>
      <c r="K3124" s="60"/>
      <c r="L3124" s="100"/>
      <c r="M3124" s="101"/>
      <c r="N3124" s="79"/>
      <c r="O3124" s="59"/>
    </row>
    <row r="3125" spans="1:15" ht="15" customHeight="1">
      <c r="A3125" s="58"/>
      <c r="B3125" s="59"/>
      <c r="C3125" s="70"/>
      <c r="D3125" s="58"/>
      <c r="E3125" s="80" t="e">
        <f>+VLOOKUP(D3125,POA!$A$3:$AU$103,7,FALSE)</f>
        <v>#N/A</v>
      </c>
      <c r="F3125" s="80" t="e">
        <f>+VLOOKUP(D3125,POA!$A$3:$AU$103,9,FALSE)</f>
        <v>#N/A</v>
      </c>
      <c r="G3125" s="97" t="e">
        <f>+VLOOKUP(D3125,POA!$A$3:$AU$103,3,FALSE)</f>
        <v>#N/A</v>
      </c>
      <c r="H3125" s="81" t="e">
        <f>+VLOOKUP(D3125,POA!$A$3:$AU$103,12,FALSE)</f>
        <v>#N/A</v>
      </c>
      <c r="I3125" s="82" t="e">
        <f>+VLOOKUP(D3125,POA!$A$3:$AU$103,15,FALSE)</f>
        <v>#N/A</v>
      </c>
      <c r="J3125" s="81" t="e">
        <f>+VLOOKUP(D3125,POA!$A$3:$AU$103,14,FALSE)</f>
        <v>#N/A</v>
      </c>
      <c r="K3125" s="60"/>
      <c r="L3125" s="100"/>
      <c r="M3125" s="101"/>
      <c r="N3125" s="79"/>
      <c r="O3125" s="59"/>
    </row>
    <row r="3126" spans="1:15" ht="15" customHeight="1">
      <c r="A3126" s="58"/>
      <c r="B3126" s="59"/>
      <c r="C3126" s="70"/>
      <c r="D3126" s="58"/>
      <c r="E3126" s="80" t="e">
        <f>+VLOOKUP(D3126,POA!$A$3:$AU$103,7,FALSE)</f>
        <v>#N/A</v>
      </c>
      <c r="F3126" s="80" t="e">
        <f>+VLOOKUP(D3126,POA!$A$3:$AU$103,9,FALSE)</f>
        <v>#N/A</v>
      </c>
      <c r="G3126" s="97" t="e">
        <f>+VLOOKUP(D3126,POA!$A$3:$AU$103,3,FALSE)</f>
        <v>#N/A</v>
      </c>
      <c r="H3126" s="81" t="e">
        <f>+VLOOKUP(D3126,POA!$A$3:$AU$103,12,FALSE)</f>
        <v>#N/A</v>
      </c>
      <c r="I3126" s="82" t="e">
        <f>+VLOOKUP(D3126,POA!$A$3:$AU$103,15,FALSE)</f>
        <v>#N/A</v>
      </c>
      <c r="J3126" s="81" t="e">
        <f>+VLOOKUP(D3126,POA!$A$3:$AU$103,14,FALSE)</f>
        <v>#N/A</v>
      </c>
      <c r="K3126" s="60"/>
      <c r="L3126" s="100"/>
      <c r="M3126" s="101"/>
      <c r="N3126" s="79"/>
      <c r="O3126" s="59"/>
    </row>
    <row r="3127" spans="1:15" ht="15" customHeight="1">
      <c r="A3127" s="58"/>
      <c r="B3127" s="59"/>
      <c r="C3127" s="70"/>
      <c r="D3127" s="58"/>
      <c r="E3127" s="80" t="e">
        <f>+VLOOKUP(D3127,POA!$A$3:$AU$103,7,FALSE)</f>
        <v>#N/A</v>
      </c>
      <c r="F3127" s="80" t="e">
        <f>+VLOOKUP(D3127,POA!$A$3:$AU$103,9,FALSE)</f>
        <v>#N/A</v>
      </c>
      <c r="G3127" s="97" t="e">
        <f>+VLOOKUP(D3127,POA!$A$3:$AU$103,3,FALSE)</f>
        <v>#N/A</v>
      </c>
      <c r="H3127" s="81" t="e">
        <f>+VLOOKUP(D3127,POA!$A$3:$AU$103,12,FALSE)</f>
        <v>#N/A</v>
      </c>
      <c r="I3127" s="82" t="e">
        <f>+VLOOKUP(D3127,POA!$A$3:$AU$103,15,FALSE)</f>
        <v>#N/A</v>
      </c>
      <c r="J3127" s="81" t="e">
        <f>+VLOOKUP(D3127,POA!$A$3:$AU$103,14,FALSE)</f>
        <v>#N/A</v>
      </c>
      <c r="K3127" s="60"/>
      <c r="L3127" s="100"/>
      <c r="M3127" s="101"/>
      <c r="N3127" s="79"/>
      <c r="O3127" s="59"/>
    </row>
    <row r="3128" spans="1:15" ht="15" customHeight="1">
      <c r="A3128" s="58"/>
      <c r="B3128" s="59"/>
      <c r="C3128" s="70"/>
      <c r="D3128" s="58"/>
      <c r="E3128" s="80" t="e">
        <f>+VLOOKUP(D3128,POA!$A$3:$AU$103,7,FALSE)</f>
        <v>#N/A</v>
      </c>
      <c r="F3128" s="80" t="e">
        <f>+VLOOKUP(D3128,POA!$A$3:$AU$103,9,FALSE)</f>
        <v>#N/A</v>
      </c>
      <c r="G3128" s="97" t="e">
        <f>+VLOOKUP(D3128,POA!$A$3:$AU$103,3,FALSE)</f>
        <v>#N/A</v>
      </c>
      <c r="H3128" s="81" t="e">
        <f>+VLOOKUP(D3128,POA!$A$3:$AU$103,12,FALSE)</f>
        <v>#N/A</v>
      </c>
      <c r="I3128" s="82" t="e">
        <f>+VLOOKUP(D3128,POA!$A$3:$AU$103,15,FALSE)</f>
        <v>#N/A</v>
      </c>
      <c r="J3128" s="81" t="e">
        <f>+VLOOKUP(D3128,POA!$A$3:$AU$103,14,FALSE)</f>
        <v>#N/A</v>
      </c>
      <c r="K3128" s="60"/>
      <c r="L3128" s="100"/>
      <c r="M3128" s="101"/>
      <c r="N3128" s="79"/>
      <c r="O3128" s="59"/>
    </row>
    <row r="3129" spans="1:15" ht="15" customHeight="1">
      <c r="A3129" s="58"/>
      <c r="B3129" s="59"/>
      <c r="C3129" s="70"/>
      <c r="D3129" s="58"/>
      <c r="E3129" s="80" t="e">
        <f>+VLOOKUP(D3129,POA!$A$3:$AU$103,7,FALSE)</f>
        <v>#N/A</v>
      </c>
      <c r="F3129" s="80" t="e">
        <f>+VLOOKUP(D3129,POA!$A$3:$AU$103,9,FALSE)</f>
        <v>#N/A</v>
      </c>
      <c r="G3129" s="97" t="e">
        <f>+VLOOKUP(D3129,POA!$A$3:$AU$103,3,FALSE)</f>
        <v>#N/A</v>
      </c>
      <c r="H3129" s="81" t="e">
        <f>+VLOOKUP(D3129,POA!$A$3:$AU$103,12,FALSE)</f>
        <v>#N/A</v>
      </c>
      <c r="I3129" s="82" t="e">
        <f>+VLOOKUP(D3129,POA!$A$3:$AU$103,15,FALSE)</f>
        <v>#N/A</v>
      </c>
      <c r="J3129" s="81" t="e">
        <f>+VLOOKUP(D3129,POA!$A$3:$AU$103,14,FALSE)</f>
        <v>#N/A</v>
      </c>
      <c r="K3129" s="60"/>
      <c r="L3129" s="100"/>
      <c r="M3129" s="101"/>
      <c r="N3129" s="79"/>
      <c r="O3129" s="59"/>
    </row>
    <row r="3130" spans="1:15" ht="15" customHeight="1">
      <c r="A3130" s="58"/>
      <c r="B3130" s="59"/>
      <c r="C3130" s="70"/>
      <c r="D3130" s="58"/>
      <c r="E3130" s="80" t="e">
        <f>+VLOOKUP(D3130,POA!$A$3:$AU$103,7,FALSE)</f>
        <v>#N/A</v>
      </c>
      <c r="F3130" s="80" t="e">
        <f>+VLOOKUP(D3130,POA!$A$3:$AU$103,9,FALSE)</f>
        <v>#N/A</v>
      </c>
      <c r="G3130" s="97" t="e">
        <f>+VLOOKUP(D3130,POA!$A$3:$AU$103,3,FALSE)</f>
        <v>#N/A</v>
      </c>
      <c r="H3130" s="81" t="e">
        <f>+VLOOKUP(D3130,POA!$A$3:$AU$103,12,FALSE)</f>
        <v>#N/A</v>
      </c>
      <c r="I3130" s="82" t="e">
        <f>+VLOOKUP(D3130,POA!$A$3:$AU$103,15,FALSE)</f>
        <v>#N/A</v>
      </c>
      <c r="J3130" s="81" t="e">
        <f>+VLOOKUP(D3130,POA!$A$3:$AU$103,14,FALSE)</f>
        <v>#N/A</v>
      </c>
      <c r="K3130" s="60"/>
      <c r="L3130" s="100"/>
      <c r="M3130" s="101"/>
      <c r="N3130" s="79"/>
      <c r="O3130" s="59"/>
    </row>
    <row r="3131" spans="1:15" ht="15" customHeight="1">
      <c r="A3131" s="58"/>
      <c r="B3131" s="59"/>
      <c r="C3131" s="70"/>
      <c r="D3131" s="58"/>
      <c r="E3131" s="80" t="e">
        <f>+VLOOKUP(D3131,POA!$A$3:$AU$103,7,FALSE)</f>
        <v>#N/A</v>
      </c>
      <c r="F3131" s="80" t="e">
        <f>+VLOOKUP(D3131,POA!$A$3:$AU$103,9,FALSE)</f>
        <v>#N/A</v>
      </c>
      <c r="G3131" s="97" t="e">
        <f>+VLOOKUP(D3131,POA!$A$3:$AU$103,3,FALSE)</f>
        <v>#N/A</v>
      </c>
      <c r="H3131" s="81" t="e">
        <f>+VLOOKUP(D3131,POA!$A$3:$AU$103,12,FALSE)</f>
        <v>#N/A</v>
      </c>
      <c r="I3131" s="82" t="e">
        <f>+VLOOKUP(D3131,POA!$A$3:$AU$103,15,FALSE)</f>
        <v>#N/A</v>
      </c>
      <c r="J3131" s="81" t="e">
        <f>+VLOOKUP(D3131,POA!$A$3:$AU$103,14,FALSE)</f>
        <v>#N/A</v>
      </c>
      <c r="K3131" s="60"/>
      <c r="L3131" s="100"/>
      <c r="M3131" s="101"/>
      <c r="N3131" s="79"/>
      <c r="O3131" s="59"/>
    </row>
    <row r="3133" spans="1:15" ht="15" customHeight="1">
      <c r="A3133" s="53"/>
      <c r="C3133" s="72"/>
      <c r="D3133" s="53"/>
    </row>
    <row r="3134" spans="1:15" ht="15" customHeight="1">
      <c r="A3134" s="55"/>
    </row>
    <row r="3135" spans="1:15" ht="15" customHeight="1">
      <c r="B3135" s="258" t="s">
        <v>67</v>
      </c>
      <c r="C3135" s="259"/>
      <c r="D3135" s="258"/>
      <c r="F3135" s="53"/>
      <c r="G3135" s="53"/>
      <c r="L3135" s="258" t="s">
        <v>68</v>
      </c>
      <c r="M3135" s="260"/>
    </row>
    <row r="3136" spans="1:15" ht="15" customHeight="1">
      <c r="F3136" s="53"/>
      <c r="G3136" s="53"/>
    </row>
    <row r="3137" spans="2:13" ht="15" customHeight="1">
      <c r="F3137" s="53"/>
      <c r="G3137" s="53"/>
    </row>
    <row r="3138" spans="2:13" ht="15" customHeight="1">
      <c r="F3138" s="53"/>
      <c r="G3138" s="53"/>
    </row>
    <row r="3139" spans="2:13" ht="15" customHeight="1">
      <c r="B3139" s="61"/>
      <c r="C3139" s="73"/>
      <c r="D3139" s="62"/>
      <c r="F3139" s="53"/>
      <c r="G3139" s="53"/>
      <c r="L3139" s="61"/>
      <c r="M3139" s="61"/>
    </row>
    <row r="3140" spans="2:13" ht="15" customHeight="1">
      <c r="B3140" s="261"/>
      <c r="C3140" s="263"/>
      <c r="D3140" s="261"/>
      <c r="E3140" s="209"/>
      <c r="F3140" s="210"/>
      <c r="G3140" s="210"/>
      <c r="H3140" s="209"/>
      <c r="I3140" s="209"/>
      <c r="J3140" s="209"/>
      <c r="K3140" s="209"/>
      <c r="L3140" s="261"/>
      <c r="M3140" s="262"/>
    </row>
    <row r="3141" spans="2:13" ht="29.25" customHeight="1">
      <c r="B3141" s="261"/>
      <c r="C3141" s="261"/>
      <c r="D3141" s="261"/>
      <c r="E3141" s="209"/>
      <c r="F3141" s="210"/>
      <c r="G3141" s="210"/>
      <c r="H3141" s="209"/>
      <c r="I3141" s="209"/>
      <c r="J3141" s="209"/>
      <c r="K3141" s="209"/>
      <c r="L3141" s="261"/>
      <c r="M3141" s="262"/>
    </row>
    <row r="3142" spans="2:13" ht="29.25" customHeight="1">
      <c r="B3142" s="261"/>
      <c r="C3142" s="261"/>
      <c r="D3142" s="261"/>
      <c r="E3142" s="208"/>
      <c r="F3142" s="208"/>
      <c r="G3142" s="208"/>
      <c r="H3142" s="210"/>
      <c r="I3142" s="211"/>
      <c r="J3142" s="210"/>
      <c r="K3142" s="212"/>
      <c r="L3142" s="261"/>
      <c r="M3142" s="262"/>
    </row>
  </sheetData>
  <autoFilter ref="A2:Q3131" xr:uid="{7FCC7BC8-D18A-4A72-A901-F4CA6E7CD664}"/>
  <mergeCells count="8">
    <mergeCell ref="B3135:D3135"/>
    <mergeCell ref="L3135:M3135"/>
    <mergeCell ref="B3142:D3142"/>
    <mergeCell ref="L3142:M3142"/>
    <mergeCell ref="B3141:D3141"/>
    <mergeCell ref="L3140:M3140"/>
    <mergeCell ref="L3141:M3141"/>
    <mergeCell ref="B3140:D3140"/>
  </mergeCells>
  <conditionalFormatting sqref="K3:K2999">
    <cfRule type="cellIs" dxfId="5" priority="1" operator="greaterThan">
      <formula>0</formula>
    </cfRule>
    <cfRule type="cellIs" dxfId="4" priority="2" operator="lessThan">
      <formula>0</formula>
    </cfRule>
  </conditionalFormatting>
  <conditionalFormatting sqref="K2725:K2726">
    <cfRule type="cellIs" dxfId="3" priority="19" operator="greaterThan">
      <formula>0</formula>
    </cfRule>
    <cfRule type="cellIs" dxfId="2" priority="20" operator="lessThan">
      <formula>0</formula>
    </cfRule>
  </conditionalFormatting>
  <conditionalFormatting sqref="K3002:K3131">
    <cfRule type="cellIs" dxfId="1" priority="3" operator="greaterThan">
      <formula>0</formula>
    </cfRule>
    <cfRule type="cellIs" dxfId="0" priority="4" operator="lessThan">
      <formula>0</formula>
    </cfRule>
  </conditionalFormatting>
  <dataValidations count="4">
    <dataValidation type="list" allowBlank="1" showInputMessage="1" showErrorMessage="1" sqref="M3142:M65528 M3132:M3134" xr:uid="{92E89998-4A90-4B21-A2D8-BA5776343B50}">
      <formula1>$O$3:$O$7</formula1>
    </dataValidation>
    <dataValidation type="list" allowBlank="1" showInputMessage="1" showErrorMessage="1" sqref="M3:M65 M67:M185 M188 M196 M198 M206 M233:M235 M238:M3131" xr:uid="{C7A8013D-C366-450D-946C-9155895C2AB3}">
      <formula1>$O$3:$O$8</formula1>
    </dataValidation>
    <dataValidation type="list" allowBlank="1" showInputMessage="1" showErrorMessage="1" sqref="M66" xr:uid="{6AA69D5C-D1A1-48A3-92BE-734DB14B3F45}">
      <formula1>$O$3:$O$10</formula1>
    </dataValidation>
    <dataValidation type="list" allowBlank="1" showInputMessage="1" showErrorMessage="1" prompt=" - " sqref="L3:L3131" xr:uid="{5D91EA2B-E282-4E9F-91BA-BAB27BDC58B3}">
      <formula1>"ENERO MODIFICADO,FEBRERO MODIFICADO,MARZO MODIFICADO,ABRIL MODIFICADO,MAYO MODIFICADO,JUNIO MODIFICADO,JULIO MODIFICADO,AGOSTO MODIFICADO,SEPTIEMBRE MODIFICADO,OCTUBRE MODIFICADO,NOVIEMBRE MODIFICADO,DICIEMBRE MODIFICADO"</formula1>
    </dataValidation>
  </dataValidations>
  <printOptions gridLines="1"/>
  <pageMargins left="0" right="0" top="0.74803149606299213" bottom="0.74803149606299213" header="0" footer="0"/>
  <pageSetup paperSize="9" scale="64" orientation="landscape" r:id="rId1"/>
  <ignoredErrors>
    <ignoredError sqref="E1052:F1101 E2000:F2531 E2533:F2767 F2770 F2768 E2819:F2839 E3097:F3131 E3000:F3095 H1052:J1101 H2000:J2531 H2533:J2767 H2770:J2770 H2768:J2768 H2819:J2839 H3097:J3131 H3000:J309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151A-D554-494D-9802-6E62F560C636}">
  <sheetPr codeName="Hoja4">
    <tabColor rgb="FF92D050"/>
    <pageSetUpPr fitToPage="1"/>
  </sheetPr>
  <dimension ref="A1:AI260"/>
  <sheetViews>
    <sheetView zoomScaleNormal="100" zoomScaleSheetLayoutView="85" workbookViewId="0">
      <pane xSplit="1" ySplit="2" topLeftCell="B88" activePane="bottomRight" state="frozen"/>
      <selection pane="topRight" activeCell="B1" sqref="B1"/>
      <selection pane="bottomLeft" activeCell="A3" sqref="A3"/>
      <selection pane="bottomRight" activeCell="A105" sqref="A105"/>
    </sheetView>
  </sheetViews>
  <sheetFormatPr baseColWidth="10" defaultColWidth="14.44140625" defaultRowHeight="15" customHeight="1"/>
  <cols>
    <col min="1" max="1" width="7.33203125" customWidth="1"/>
    <col min="2" max="2" width="78" customWidth="1"/>
    <col min="3" max="3" width="27.44140625" customWidth="1"/>
    <col min="4" max="4" width="13.33203125" customWidth="1"/>
    <col min="5" max="5" width="31.109375" style="15" customWidth="1"/>
    <col min="6" max="6" width="13.88671875" style="15" customWidth="1"/>
    <col min="7" max="7" width="25.88671875" customWidth="1"/>
    <col min="8" max="8" width="14.44140625" style="43" customWidth="1"/>
    <col min="9" max="9" width="12.33203125" style="15" customWidth="1"/>
    <col min="10" max="10" width="8.88671875" customWidth="1"/>
    <col min="11" max="11" width="11.33203125" customWidth="1"/>
    <col min="12" max="12" width="11.33203125" hidden="1" customWidth="1"/>
    <col min="13" max="13" width="4.88671875" style="19" hidden="1" customWidth="1"/>
    <col min="14" max="15" width="4.88671875" hidden="1" customWidth="1"/>
    <col min="16" max="16" width="9.6640625" hidden="1" customWidth="1"/>
    <col min="17" max="17" width="8.44140625" hidden="1" customWidth="1"/>
    <col min="18" max="18" width="15.44140625" hidden="1" customWidth="1"/>
    <col min="19" max="19" width="12.5546875" style="187" hidden="1" customWidth="1"/>
    <col min="20" max="20" width="13.33203125" hidden="1" customWidth="1"/>
    <col min="21" max="21" width="13.6640625" hidden="1" customWidth="1"/>
    <col min="22" max="22" width="15.6640625" hidden="1" customWidth="1"/>
    <col min="23" max="23" width="14.33203125" hidden="1" customWidth="1"/>
    <col min="24" max="24" width="12.6640625" hidden="1" customWidth="1"/>
    <col min="25" max="25" width="14.44140625" hidden="1" customWidth="1"/>
    <col min="26" max="26" width="13.6640625" hidden="1" customWidth="1"/>
    <col min="27" max="27" width="12.6640625" hidden="1" customWidth="1"/>
    <col min="28" max="28" width="13.44140625" hidden="1" customWidth="1"/>
    <col min="29" max="30" width="14.6640625" hidden="1" customWidth="1"/>
    <col min="31" max="32" width="15.109375" hidden="1" customWidth="1"/>
    <col min="33" max="33" width="15.109375" style="40" hidden="1" customWidth="1"/>
    <col min="34" max="34" width="31.44140625" hidden="1" customWidth="1"/>
  </cols>
  <sheetData>
    <row r="1" spans="1:35" s="19" customFormat="1" ht="13.5" hidden="1" customHeight="1">
      <c r="A1" s="18"/>
      <c r="B1" s="18">
        <v>2</v>
      </c>
      <c r="C1" s="18">
        <v>3</v>
      </c>
      <c r="D1" s="18">
        <v>4</v>
      </c>
      <c r="E1" s="18" t="s">
        <v>46</v>
      </c>
      <c r="F1" s="18" t="s">
        <v>47</v>
      </c>
      <c r="G1" s="18" t="s">
        <v>86</v>
      </c>
      <c r="H1" s="126"/>
      <c r="I1" s="18">
        <v>9</v>
      </c>
      <c r="J1" s="18">
        <v>10</v>
      </c>
      <c r="K1" s="18">
        <v>11</v>
      </c>
      <c r="L1" s="18">
        <v>12</v>
      </c>
      <c r="M1" s="18">
        <v>13</v>
      </c>
      <c r="N1" s="18">
        <v>14</v>
      </c>
      <c r="O1" s="18">
        <v>15</v>
      </c>
      <c r="P1" s="18">
        <v>16</v>
      </c>
      <c r="Q1" s="18">
        <v>17</v>
      </c>
      <c r="R1" s="18">
        <v>18</v>
      </c>
      <c r="S1" s="189">
        <v>19</v>
      </c>
      <c r="T1" s="18">
        <v>20</v>
      </c>
      <c r="U1" s="18">
        <v>23</v>
      </c>
      <c r="V1" s="18">
        <v>24</v>
      </c>
      <c r="W1" s="18">
        <v>25</v>
      </c>
      <c r="X1" s="18">
        <v>26</v>
      </c>
      <c r="Y1" s="18">
        <v>27</v>
      </c>
      <c r="Z1" s="18">
        <v>28</v>
      </c>
      <c r="AA1" s="18">
        <v>29</v>
      </c>
      <c r="AB1" s="18">
        <v>30</v>
      </c>
      <c r="AC1" s="18">
        <v>31</v>
      </c>
      <c r="AD1" s="18">
        <v>32</v>
      </c>
      <c r="AE1" s="18">
        <v>33</v>
      </c>
      <c r="AF1" s="18">
        <v>34</v>
      </c>
      <c r="AG1" s="18">
        <v>35</v>
      </c>
      <c r="AH1" s="18" t="s">
        <v>314</v>
      </c>
    </row>
    <row r="2" spans="1:35" ht="57.75" customHeight="1">
      <c r="A2" s="4" t="s">
        <v>0</v>
      </c>
      <c r="B2" s="4" t="str">
        <f>+POA!I3</f>
        <v>ACTIVIDAD</v>
      </c>
      <c r="C2" s="4" t="str">
        <f>+POA!G3</f>
        <v>UNIDAD RESPONSABLE N2</v>
      </c>
      <c r="D2" s="4" t="s">
        <v>48</v>
      </c>
      <c r="E2" s="6" t="s">
        <v>89</v>
      </c>
      <c r="F2" s="14" t="s">
        <v>90</v>
      </c>
      <c r="G2" s="6" t="s">
        <v>91</v>
      </c>
      <c r="H2" s="127" t="s">
        <v>33</v>
      </c>
      <c r="I2" s="5" t="s">
        <v>48</v>
      </c>
      <c r="J2" s="5" t="s">
        <v>50</v>
      </c>
      <c r="K2" s="4" t="s">
        <v>107</v>
      </c>
      <c r="L2" s="4" t="s">
        <v>5</v>
      </c>
      <c r="M2" s="4" t="s">
        <v>49</v>
      </c>
      <c r="N2" s="4" t="s">
        <v>108</v>
      </c>
      <c r="O2" s="4" t="s">
        <v>5</v>
      </c>
      <c r="P2" s="5" t="s">
        <v>33</v>
      </c>
      <c r="Q2" s="5" t="s">
        <v>34</v>
      </c>
      <c r="R2" s="5" t="s">
        <v>35</v>
      </c>
      <c r="S2" s="185" t="s">
        <v>97</v>
      </c>
      <c r="T2" s="5" t="s">
        <v>45</v>
      </c>
      <c r="U2" s="5" t="s">
        <v>8</v>
      </c>
      <c r="V2" s="5" t="s">
        <v>10</v>
      </c>
      <c r="W2" s="5" t="s">
        <v>12</v>
      </c>
      <c r="X2" s="5" t="s">
        <v>14</v>
      </c>
      <c r="Y2" s="5" t="s">
        <v>44</v>
      </c>
      <c r="Z2" s="5" t="s">
        <v>18</v>
      </c>
      <c r="AA2" s="5" t="s">
        <v>20</v>
      </c>
      <c r="AB2" s="5" t="s">
        <v>22</v>
      </c>
      <c r="AC2" s="5" t="s">
        <v>24</v>
      </c>
      <c r="AD2" s="5" t="s">
        <v>26</v>
      </c>
      <c r="AE2" s="5" t="s">
        <v>28</v>
      </c>
      <c r="AF2" s="5" t="s">
        <v>30</v>
      </c>
      <c r="AG2" s="38" t="s">
        <v>92</v>
      </c>
      <c r="AH2" s="5" t="s">
        <v>43</v>
      </c>
      <c r="AI2" s="5" t="s">
        <v>313</v>
      </c>
    </row>
    <row r="3" spans="1:35" ht="12.75" customHeight="1">
      <c r="A3" s="8">
        <v>13</v>
      </c>
      <c r="B3" s="9" t="str">
        <f>+VLOOKUP(A3,POA!$A$3:$AU$103,9,FALSE)</f>
        <v>Pago de décimo tercer sueldo personal</v>
      </c>
      <c r="C3" s="9" t="str">
        <f>+VLOOKUP(A3,POA!$A$3:$AU$103,7,FALSE)</f>
        <v>Dirección de Talento Humano</v>
      </c>
      <c r="D3" s="10" t="str">
        <f>+VLOOKUP(A3,POA!$A$3:$AU$103,10,FALSE)</f>
        <v>NUEVO</v>
      </c>
      <c r="E3" s="16" t="s">
        <v>187</v>
      </c>
      <c r="F3" s="182">
        <v>45670</v>
      </c>
      <c r="G3" s="11" t="s">
        <v>188</v>
      </c>
      <c r="H3" s="128">
        <v>2418</v>
      </c>
      <c r="I3" s="16" t="s">
        <v>46</v>
      </c>
      <c r="J3" s="12" t="str">
        <f t="shared" ref="J3:J64" si="0">+MID(K3,1,2)</f>
        <v>51</v>
      </c>
      <c r="K3" s="7">
        <f>+VLOOKUP(A3,POA!$A$3:$AU$103,12,FALSE)</f>
        <v>510203</v>
      </c>
      <c r="L3" s="7">
        <f>+VLOOKUP(A3,POA!$A$3:$AU$103,14,FALSE)</f>
        <v>1700</v>
      </c>
      <c r="M3" s="1"/>
      <c r="N3" s="1"/>
      <c r="O3" s="1"/>
      <c r="P3" s="3"/>
      <c r="Q3" s="3"/>
      <c r="R3" s="3">
        <v>2418</v>
      </c>
      <c r="S3" s="186"/>
      <c r="T3" s="2"/>
      <c r="U3" s="3"/>
      <c r="V3" s="3"/>
      <c r="W3" s="3"/>
      <c r="X3" s="3"/>
      <c r="Y3" s="3"/>
      <c r="Z3" s="3"/>
      <c r="AA3" s="3"/>
      <c r="AB3" s="3"/>
      <c r="AC3" s="3"/>
      <c r="AD3" s="3"/>
      <c r="AE3" s="3"/>
      <c r="AF3" s="3"/>
      <c r="AG3" s="39"/>
      <c r="AH3" s="13"/>
      <c r="AI3" t="s">
        <v>315</v>
      </c>
    </row>
    <row r="4" spans="1:35" ht="12.75" customHeight="1">
      <c r="A4" s="8">
        <v>14</v>
      </c>
      <c r="B4" s="9" t="str">
        <f>+VLOOKUP(A4,POA!$A$3:$AU$103,9,FALSE)</f>
        <v>Pago de décimo cuarto sueldo personal</v>
      </c>
      <c r="C4" s="9" t="str">
        <f>+VLOOKUP(A4,POA!$A$3:$AU$103,7,FALSE)</f>
        <v>Dirección de Talento Humano</v>
      </c>
      <c r="D4" s="10" t="str">
        <f>+VLOOKUP(A4,POA!$A$3:$AU$103,10,FALSE)</f>
        <v>NUEVO</v>
      </c>
      <c r="E4" s="16" t="s">
        <v>187</v>
      </c>
      <c r="F4" s="182">
        <v>45670</v>
      </c>
      <c r="G4" s="11" t="s">
        <v>188</v>
      </c>
      <c r="H4" s="128">
        <v>470</v>
      </c>
      <c r="I4" s="16" t="s">
        <v>46</v>
      </c>
      <c r="J4" s="12" t="str">
        <f t="shared" si="0"/>
        <v>51</v>
      </c>
      <c r="K4" s="7">
        <f>+VLOOKUP(A4,POA!$A$3:$AU$103,12,FALSE)</f>
        <v>510204</v>
      </c>
      <c r="L4" s="7">
        <f>+VLOOKUP(A4,POA!$A$3:$AU$103,14,FALSE)</f>
        <v>1700</v>
      </c>
      <c r="M4" s="1"/>
      <c r="N4" s="1"/>
      <c r="O4" s="1"/>
      <c r="P4" s="3"/>
      <c r="Q4" s="3"/>
      <c r="R4" s="3">
        <v>470</v>
      </c>
      <c r="S4" s="186"/>
      <c r="T4" s="2"/>
      <c r="U4" s="3"/>
      <c r="V4" s="3"/>
      <c r="W4" s="3"/>
      <c r="X4" s="3"/>
      <c r="Y4" s="3"/>
      <c r="Z4" s="3"/>
      <c r="AA4" s="3"/>
      <c r="AB4" s="3"/>
      <c r="AC4" s="3"/>
      <c r="AD4" s="3"/>
      <c r="AE4" s="3"/>
      <c r="AF4" s="3"/>
      <c r="AG4" s="39"/>
      <c r="AH4" s="13"/>
      <c r="AI4" t="s">
        <v>315</v>
      </c>
    </row>
    <row r="5" spans="1:35" ht="12.75" customHeight="1">
      <c r="A5" s="8">
        <v>16</v>
      </c>
      <c r="B5" s="9" t="str">
        <f>+VLOOKUP(A5,POA!$A$3:$AU$103,9,FALSE)</f>
        <v>Pago de remuneración personal administrativo</v>
      </c>
      <c r="C5" s="9" t="str">
        <f>+VLOOKUP(A5,POA!$A$3:$AU$103,7,FALSE)</f>
        <v>Dirección de Talento Humano</v>
      </c>
      <c r="D5" s="10" t="str">
        <f>+VLOOKUP(A5,POA!$A$3:$AU$103,10,FALSE)</f>
        <v>NUEVO</v>
      </c>
      <c r="E5" s="16" t="s">
        <v>187</v>
      </c>
      <c r="F5" s="182">
        <v>45670</v>
      </c>
      <c r="G5" s="11" t="s">
        <v>188</v>
      </c>
      <c r="H5" s="128">
        <v>29016</v>
      </c>
      <c r="I5" s="16" t="s">
        <v>47</v>
      </c>
      <c r="J5" s="12" t="str">
        <f t="shared" si="0"/>
        <v>51</v>
      </c>
      <c r="K5" s="7">
        <f>+VLOOKUP(A5,POA!$A$3:$AU$103,12,FALSE)</f>
        <v>510510</v>
      </c>
      <c r="L5" s="7">
        <f>+VLOOKUP(A5,POA!$A$3:$AU$103,14,FALSE)</f>
        <v>1700</v>
      </c>
      <c r="M5" s="1"/>
      <c r="N5" s="1"/>
      <c r="O5" s="1"/>
      <c r="P5" s="3"/>
      <c r="Q5" s="3"/>
      <c r="R5" s="3"/>
      <c r="S5" s="186"/>
      <c r="T5" s="2"/>
      <c r="U5" s="3"/>
      <c r="V5" s="3"/>
      <c r="W5" s="3"/>
      <c r="X5" s="3"/>
      <c r="Y5" s="3"/>
      <c r="Z5" s="3"/>
      <c r="AA5" s="3"/>
      <c r="AB5" s="3"/>
      <c r="AC5" s="3"/>
      <c r="AD5" s="3"/>
      <c r="AE5" s="3"/>
      <c r="AF5" s="3"/>
      <c r="AG5" s="39"/>
      <c r="AH5" s="13"/>
      <c r="AI5" t="s">
        <v>315</v>
      </c>
    </row>
    <row r="6" spans="1:35" ht="12.75" customHeight="1">
      <c r="A6" s="8">
        <v>18</v>
      </c>
      <c r="B6" s="9" t="str">
        <f>+VLOOKUP(A6,POA!$A$3:$AU$103,9,FALSE)</f>
        <v>Pago de aporte patronal personal</v>
      </c>
      <c r="C6" s="9" t="str">
        <f>+VLOOKUP(A6,POA!$A$3:$AU$103,7,FALSE)</f>
        <v>Dirección de Talento Humano</v>
      </c>
      <c r="D6" s="10" t="str">
        <f>+VLOOKUP(A6,POA!$A$3:$AU$103,10,FALSE)</f>
        <v>NUEVO</v>
      </c>
      <c r="E6" s="16" t="s">
        <v>187</v>
      </c>
      <c r="F6" s="182">
        <v>45670</v>
      </c>
      <c r="G6" s="11" t="s">
        <v>188</v>
      </c>
      <c r="H6" s="128">
        <v>2800.04</v>
      </c>
      <c r="I6" s="16" t="s">
        <v>47</v>
      </c>
      <c r="J6" s="12" t="str">
        <f t="shared" si="0"/>
        <v>51</v>
      </c>
      <c r="K6" s="7">
        <f>+VLOOKUP(A6,POA!$A$3:$AU$103,12,FALSE)</f>
        <v>510601</v>
      </c>
      <c r="L6" s="7">
        <f>+VLOOKUP(A6,POA!$A$3:$AU$103,14,FALSE)</f>
        <v>1700</v>
      </c>
      <c r="M6" s="1"/>
      <c r="N6" s="1"/>
      <c r="O6" s="1"/>
      <c r="P6" s="3"/>
      <c r="Q6" s="3"/>
      <c r="R6" s="3"/>
      <c r="S6" s="186"/>
      <c r="T6" s="2"/>
      <c r="U6" s="3"/>
      <c r="V6" s="3"/>
      <c r="W6" s="3"/>
      <c r="X6" s="3"/>
      <c r="Y6" s="3"/>
      <c r="Z6" s="3"/>
      <c r="AA6" s="3"/>
      <c r="AB6" s="3"/>
      <c r="AC6" s="3"/>
      <c r="AD6" s="3"/>
      <c r="AE6" s="3"/>
      <c r="AF6" s="3"/>
      <c r="AG6" s="39"/>
      <c r="AH6" s="13"/>
      <c r="AI6" t="s">
        <v>315</v>
      </c>
    </row>
    <row r="7" spans="1:35" ht="12.75" customHeight="1">
      <c r="A7" s="8">
        <v>19</v>
      </c>
      <c r="B7" s="9" t="str">
        <f>+VLOOKUP(A7,POA!$A$3:$AU$103,9,FALSE)</f>
        <v>Pago de fondos de reserva personal administrativo</v>
      </c>
      <c r="C7" s="9" t="str">
        <f>+VLOOKUP(A7,POA!$A$3:$AU$103,7,FALSE)</f>
        <v>Dirección de Talento Humano</v>
      </c>
      <c r="D7" s="10" t="str">
        <f>+VLOOKUP(A7,POA!$A$3:$AU$103,10,FALSE)</f>
        <v>NUEVO</v>
      </c>
      <c r="E7" s="16" t="s">
        <v>187</v>
      </c>
      <c r="F7" s="182">
        <v>45670</v>
      </c>
      <c r="G7" s="11" t="s">
        <v>188</v>
      </c>
      <c r="H7" s="128">
        <v>2417.0300000000002</v>
      </c>
      <c r="I7" s="16" t="s">
        <v>46</v>
      </c>
      <c r="J7" s="12" t="str">
        <f t="shared" si="0"/>
        <v>51</v>
      </c>
      <c r="K7" s="7">
        <f>+VLOOKUP(A7,POA!$A$3:$AU$103,12,FALSE)</f>
        <v>510602</v>
      </c>
      <c r="L7" s="7">
        <f>+VLOOKUP(A7,POA!$A$3:$AU$103,14,FALSE)</f>
        <v>1700</v>
      </c>
      <c r="M7" s="1"/>
      <c r="N7" s="1"/>
      <c r="O7" s="1"/>
      <c r="P7" s="3"/>
      <c r="Q7" s="3"/>
      <c r="R7" s="3"/>
      <c r="S7" s="186"/>
      <c r="T7" s="2"/>
      <c r="U7" s="3"/>
      <c r="V7" s="3"/>
      <c r="W7" s="3"/>
      <c r="X7" s="3"/>
      <c r="Y7" s="3"/>
      <c r="Z7" s="3"/>
      <c r="AA7" s="3"/>
      <c r="AB7" s="3"/>
      <c r="AC7" s="3"/>
      <c r="AD7" s="3"/>
      <c r="AE7" s="3"/>
      <c r="AF7" s="3"/>
      <c r="AG7" s="39"/>
      <c r="AH7" s="13"/>
      <c r="AI7" t="s">
        <v>315</v>
      </c>
    </row>
    <row r="8" spans="1:35" ht="27.75" customHeight="1">
      <c r="A8" s="8">
        <v>22</v>
      </c>
      <c r="B8" s="205" t="str">
        <f>+VLOOKUP(A8,POA!$A$3:$AU$103,9,FALSE)</f>
        <v>Pago de remuneración mensual unificada de docentes del magisterio y docentes e investigadores universitarios</v>
      </c>
      <c r="C8" s="9" t="str">
        <f>+VLOOKUP(A8,POA!$A$3:$AU$103,7,FALSE)</f>
        <v>Dirección de Talento Humano</v>
      </c>
      <c r="D8" s="10" t="str">
        <f>+VLOOKUP(A8,POA!$A$3:$AU$103,10,FALSE)</f>
        <v>NUEVO</v>
      </c>
      <c r="E8" s="16" t="s">
        <v>261</v>
      </c>
      <c r="F8" s="182">
        <v>45677</v>
      </c>
      <c r="G8" s="11" t="s">
        <v>260</v>
      </c>
      <c r="H8" s="128">
        <f>420672-4500</f>
        <v>416172</v>
      </c>
      <c r="I8" s="16" t="s">
        <v>46</v>
      </c>
      <c r="J8" s="12" t="str">
        <f t="shared" si="0"/>
        <v>51</v>
      </c>
      <c r="K8" s="7">
        <f>+VLOOKUP(A8,POA!$A$3:$AU$103,12,FALSE)</f>
        <v>510108</v>
      </c>
      <c r="L8" s="7">
        <f>+VLOOKUP(A8,POA!$A$3:$AU$103,14,FALSE)</f>
        <v>1700</v>
      </c>
      <c r="M8" s="1"/>
      <c r="N8" s="1"/>
      <c r="O8" s="1"/>
      <c r="P8" s="3"/>
      <c r="Q8" s="3"/>
      <c r="R8" s="3">
        <v>166900</v>
      </c>
      <c r="S8" s="186"/>
      <c r="T8" s="2"/>
      <c r="U8" s="3"/>
      <c r="V8" s="3"/>
      <c r="W8" s="3"/>
      <c r="X8" s="3"/>
      <c r="Y8" s="3"/>
      <c r="Z8" s="3"/>
      <c r="AA8" s="3"/>
      <c r="AB8" s="3"/>
      <c r="AC8" s="3"/>
      <c r="AD8" s="3"/>
      <c r="AE8" s="3"/>
      <c r="AF8" s="3"/>
      <c r="AG8" s="39"/>
      <c r="AH8" s="13"/>
      <c r="AI8" t="s">
        <v>316</v>
      </c>
    </row>
    <row r="9" spans="1:35" ht="27.75" customHeight="1">
      <c r="A9" s="8">
        <v>24</v>
      </c>
      <c r="B9" s="205" t="str">
        <f>+VLOOKUP(A9,POA!$A$3:$AU$103,9,FALSE)</f>
        <v>Pago de décimo tercer sueldo personal administrativo proyectos de investigación</v>
      </c>
      <c r="C9" s="9" t="str">
        <f>+VLOOKUP(A9,POA!$A$3:$AU$103,7,FALSE)</f>
        <v>Dirección de Talento Humano</v>
      </c>
      <c r="D9" s="10" t="str">
        <f>+VLOOKUP(A9,POA!$A$3:$AU$103,10,FALSE)</f>
        <v>NUEVO</v>
      </c>
      <c r="E9" s="16" t="s">
        <v>261</v>
      </c>
      <c r="F9" s="182">
        <v>45677</v>
      </c>
      <c r="G9" s="11" t="s">
        <v>260</v>
      </c>
      <c r="H9" s="128">
        <v>35175.910000000003</v>
      </c>
      <c r="I9" s="16" t="s">
        <v>46</v>
      </c>
      <c r="J9" s="12" t="str">
        <f t="shared" si="0"/>
        <v>51</v>
      </c>
      <c r="K9" s="7">
        <f>+VLOOKUP(A9,POA!$A$3:$AU$103,12,FALSE)</f>
        <v>510203</v>
      </c>
      <c r="L9" s="7">
        <f>+VLOOKUP(A9,POA!$A$3:$AU$103,14,FALSE)</f>
        <v>1700</v>
      </c>
      <c r="M9" s="1"/>
      <c r="N9" s="1"/>
      <c r="O9" s="1"/>
      <c r="P9" s="3"/>
      <c r="Q9" s="3"/>
      <c r="R9" s="3">
        <v>1545.8500000000001</v>
      </c>
      <c r="S9" s="186"/>
      <c r="T9" s="2"/>
      <c r="U9" s="3"/>
      <c r="V9" s="3"/>
      <c r="W9" s="3"/>
      <c r="X9" s="3"/>
      <c r="Y9" s="3"/>
      <c r="Z9" s="3"/>
      <c r="AA9" s="3"/>
      <c r="AB9" s="3"/>
      <c r="AC9" s="3"/>
      <c r="AD9" s="3"/>
      <c r="AE9" s="3"/>
      <c r="AF9" s="3"/>
      <c r="AG9" s="39"/>
      <c r="AH9" s="13"/>
      <c r="AI9" t="s">
        <v>316</v>
      </c>
    </row>
    <row r="10" spans="1:35" ht="27.75" customHeight="1">
      <c r="A10" s="8">
        <v>25</v>
      </c>
      <c r="B10" s="205" t="str">
        <f>+VLOOKUP(A10,POA!$A$3:$AU$103,9,FALSE)</f>
        <v>Pago de décimo cuarto sueldo personal administrativo proyectos de investigación</v>
      </c>
      <c r="C10" s="9" t="str">
        <f>+VLOOKUP(A10,POA!$A$3:$AU$103,7,FALSE)</f>
        <v>Dirección de Talento Humano</v>
      </c>
      <c r="D10" s="10" t="str">
        <f>+VLOOKUP(A10,POA!$A$3:$AU$103,10,FALSE)</f>
        <v>NUEVO</v>
      </c>
      <c r="E10" s="16" t="s">
        <v>261</v>
      </c>
      <c r="F10" s="182">
        <v>45677</v>
      </c>
      <c r="G10" s="11" t="s">
        <v>260</v>
      </c>
      <c r="H10" s="128">
        <v>7050</v>
      </c>
      <c r="I10" s="16" t="s">
        <v>46</v>
      </c>
      <c r="J10" s="12" t="str">
        <f t="shared" si="0"/>
        <v>51</v>
      </c>
      <c r="K10" s="7">
        <f>+VLOOKUP(A10,POA!$A$3:$AU$103,12,FALSE)</f>
        <v>510204</v>
      </c>
      <c r="L10" s="7">
        <f>+VLOOKUP(A10,POA!$A$3:$AU$103,14,FALSE)</f>
        <v>1700</v>
      </c>
      <c r="M10" s="1"/>
      <c r="N10" s="1"/>
      <c r="O10" s="1"/>
      <c r="P10" s="3"/>
      <c r="Q10" s="3"/>
      <c r="R10" s="3">
        <v>391.70000000000005</v>
      </c>
      <c r="S10" s="186"/>
      <c r="T10" s="2"/>
      <c r="U10" s="3"/>
      <c r="V10" s="3"/>
      <c r="W10" s="3"/>
      <c r="X10" s="3"/>
      <c r="Y10" s="3"/>
      <c r="Z10" s="3"/>
      <c r="AA10" s="3"/>
      <c r="AB10" s="3"/>
      <c r="AC10" s="3"/>
      <c r="AD10" s="3"/>
      <c r="AE10" s="3"/>
      <c r="AF10" s="3"/>
      <c r="AG10" s="39"/>
      <c r="AH10" s="13"/>
      <c r="AI10" t="s">
        <v>316</v>
      </c>
    </row>
    <row r="11" spans="1:35" ht="23.25" customHeight="1">
      <c r="A11" s="8">
        <v>26</v>
      </c>
      <c r="B11" s="205" t="str">
        <f>+VLOOKUP(A11,POA!$A$3:$AU$103,9,FALSE)</f>
        <v>Pago de aporte patronal personal administrativo proyectos de investigación</v>
      </c>
      <c r="C11" s="9" t="str">
        <f>+VLOOKUP(A11,POA!$A$3:$AU$103,7,FALSE)</f>
        <v>Dirección de Talento Humano</v>
      </c>
      <c r="D11" s="10" t="str">
        <f>+VLOOKUP(A11,POA!$A$3:$AU$103,10,FALSE)</f>
        <v>NUEVO</v>
      </c>
      <c r="E11" s="16" t="s">
        <v>261</v>
      </c>
      <c r="F11" s="182">
        <v>45677</v>
      </c>
      <c r="G11" s="11" t="s">
        <v>260</v>
      </c>
      <c r="H11" s="128">
        <v>38491.5</v>
      </c>
      <c r="I11" s="16" t="s">
        <v>46</v>
      </c>
      <c r="J11" s="12" t="str">
        <f t="shared" si="0"/>
        <v>51</v>
      </c>
      <c r="K11" s="7">
        <f>+VLOOKUP(A11,POA!$A$3:$AU$103,12,FALSE)</f>
        <v>510601</v>
      </c>
      <c r="L11" s="7">
        <f>+VLOOKUP(A11,POA!$A$3:$AU$103,14,FALSE)</f>
        <v>1700</v>
      </c>
      <c r="M11" s="1"/>
      <c r="N11" s="1"/>
      <c r="O11" s="1"/>
      <c r="P11" s="3"/>
      <c r="Q11" s="3"/>
      <c r="R11" s="3">
        <v>15278.38</v>
      </c>
      <c r="S11" s="186"/>
      <c r="T11" s="2"/>
      <c r="U11" s="3"/>
      <c r="V11" s="3"/>
      <c r="W11" s="3"/>
      <c r="X11" s="3"/>
      <c r="Y11" s="3"/>
      <c r="Z11" s="3"/>
      <c r="AA11" s="3"/>
      <c r="AB11" s="3"/>
      <c r="AC11" s="3"/>
      <c r="AD11" s="3"/>
      <c r="AE11" s="3"/>
      <c r="AF11" s="3"/>
      <c r="AG11" s="39"/>
      <c r="AH11" s="13"/>
      <c r="AI11" t="s">
        <v>316</v>
      </c>
    </row>
    <row r="12" spans="1:35" ht="23.25" customHeight="1">
      <c r="A12" s="8">
        <v>27</v>
      </c>
      <c r="B12" s="205" t="str">
        <f>+VLOOKUP(A12,POA!$A$3:$AU$103,9,FALSE)</f>
        <v>Pago de fondos de reserva personal administrativo proyectos de investigación</v>
      </c>
      <c r="C12" s="9" t="str">
        <f>+VLOOKUP(A12,POA!$A$3:$AU$103,7,FALSE)</f>
        <v>Dirección de Talento Humano</v>
      </c>
      <c r="D12" s="10" t="str">
        <f>+VLOOKUP(A12,POA!$A$3:$AU$103,10,FALSE)</f>
        <v>NUEVO</v>
      </c>
      <c r="E12" s="16" t="s">
        <v>261</v>
      </c>
      <c r="F12" s="182">
        <v>45677</v>
      </c>
      <c r="G12" s="11" t="s">
        <v>260</v>
      </c>
      <c r="H12" s="128">
        <v>35135.5</v>
      </c>
      <c r="I12" s="16" t="s">
        <v>46</v>
      </c>
      <c r="J12" s="12" t="str">
        <f t="shared" si="0"/>
        <v>51</v>
      </c>
      <c r="K12" s="7">
        <f>+VLOOKUP(A12,POA!$A$3:$AU$103,12,FALSE)</f>
        <v>510602</v>
      </c>
      <c r="L12" s="7">
        <f>+VLOOKUP(A12,POA!$A$3:$AU$103,14,FALSE)</f>
        <v>1700</v>
      </c>
      <c r="M12" s="1"/>
      <c r="N12" s="1"/>
      <c r="O12" s="1"/>
      <c r="P12" s="3"/>
      <c r="Q12" s="3"/>
      <c r="R12" s="3">
        <v>11902.59</v>
      </c>
      <c r="S12" s="188"/>
      <c r="T12" s="2"/>
      <c r="U12" s="3"/>
      <c r="V12" s="3"/>
      <c r="W12" s="3"/>
      <c r="X12" s="3"/>
      <c r="Y12" s="3"/>
      <c r="Z12" s="3"/>
      <c r="AA12" s="3"/>
      <c r="AB12" s="3"/>
      <c r="AC12" s="3"/>
      <c r="AD12" s="3"/>
      <c r="AE12" s="3"/>
      <c r="AF12" s="3"/>
      <c r="AG12" s="39"/>
      <c r="AH12" s="13"/>
      <c r="AI12" t="s">
        <v>316</v>
      </c>
    </row>
    <row r="13" spans="1:35" ht="23.25" customHeight="1">
      <c r="A13" s="8">
        <v>11</v>
      </c>
      <c r="B13" s="205" t="str">
        <f>+VLOOKUP(A13,POA!$A$3:$AU$103,9,FALSE)</f>
        <v>Pago de remuneraciones unificadas</v>
      </c>
      <c r="C13" s="9" t="str">
        <f>+VLOOKUP(A13,POA!$A$3:$AU$103,7,FALSE)</f>
        <v>Dirección de Talento Humano</v>
      </c>
      <c r="D13" s="10" t="str">
        <f>+VLOOKUP(A13,POA!$A$3:$AU$103,10,FALSE)</f>
        <v>NUEVO</v>
      </c>
      <c r="E13" s="16" t="s">
        <v>261</v>
      </c>
      <c r="F13" s="182">
        <v>45677</v>
      </c>
      <c r="G13" s="11" t="s">
        <v>260</v>
      </c>
      <c r="H13" s="128">
        <v>101808</v>
      </c>
      <c r="I13" s="16" t="s">
        <v>46</v>
      </c>
      <c r="J13" s="12" t="str">
        <f t="shared" si="0"/>
        <v>51</v>
      </c>
      <c r="K13" s="7">
        <f>+VLOOKUP(A13,POA!$A$3:$AU$103,12,FALSE)</f>
        <v>510105</v>
      </c>
      <c r="L13" s="7">
        <f>+VLOOKUP(A13,POA!$A$3:$AU$103,14,FALSE)</f>
        <v>1700</v>
      </c>
      <c r="M13" s="1"/>
      <c r="N13" s="1"/>
      <c r="O13" s="1"/>
      <c r="P13" s="3"/>
      <c r="Q13" s="3"/>
      <c r="R13" s="3">
        <v>42420</v>
      </c>
      <c r="S13" s="188"/>
      <c r="T13" s="2"/>
      <c r="U13" s="3"/>
      <c r="V13" s="3"/>
      <c r="W13" s="3"/>
      <c r="X13" s="3"/>
      <c r="Y13" s="3"/>
      <c r="Z13" s="3"/>
      <c r="AA13" s="3"/>
      <c r="AB13" s="3"/>
      <c r="AC13" s="3"/>
      <c r="AD13" s="3"/>
      <c r="AE13" s="3"/>
      <c r="AF13" s="3"/>
      <c r="AG13" s="39"/>
      <c r="AH13" s="13"/>
      <c r="AI13" t="s">
        <v>316</v>
      </c>
    </row>
    <row r="14" spans="1:35" ht="23.25" customHeight="1">
      <c r="A14" s="8">
        <v>12</v>
      </c>
      <c r="B14" s="205" t="str">
        <f>+VLOOKUP(A14,POA!$A$3:$AU$103,9,FALSE)</f>
        <v>Pago de salarios unificados</v>
      </c>
      <c r="C14" s="9" t="str">
        <f>+VLOOKUP(A14,POA!$A$3:$AU$103,7,FALSE)</f>
        <v>Dirección de Talento Humano</v>
      </c>
      <c r="D14" s="10" t="str">
        <f>+VLOOKUP(A14,POA!$A$3:$AU$103,10,FALSE)</f>
        <v>NUEVO</v>
      </c>
      <c r="E14" s="16" t="s">
        <v>261</v>
      </c>
      <c r="F14" s="182">
        <v>45677</v>
      </c>
      <c r="G14" s="11" t="s">
        <v>260</v>
      </c>
      <c r="H14" s="128">
        <v>21456</v>
      </c>
      <c r="I14" s="16" t="s">
        <v>46</v>
      </c>
      <c r="J14" s="12" t="str">
        <f t="shared" si="0"/>
        <v>51</v>
      </c>
      <c r="K14" s="7">
        <f>+VLOOKUP(A14,POA!$A$3:$AU$103,12,FALSE)</f>
        <v>510106</v>
      </c>
      <c r="L14" s="7">
        <f>+VLOOKUP(A14,POA!$A$3:$AU$103,14,FALSE)</f>
        <v>1700</v>
      </c>
      <c r="M14" s="1"/>
      <c r="N14" s="1"/>
      <c r="O14" s="1"/>
      <c r="P14" s="3"/>
      <c r="Q14" s="3"/>
      <c r="R14" s="3">
        <v>8940</v>
      </c>
      <c r="S14" s="186"/>
      <c r="T14" s="2"/>
      <c r="U14" s="3"/>
      <c r="V14" s="3"/>
      <c r="W14" s="3"/>
      <c r="X14" s="3"/>
      <c r="Y14" s="3"/>
      <c r="Z14" s="3"/>
      <c r="AA14" s="3"/>
      <c r="AB14" s="3"/>
      <c r="AC14" s="3"/>
      <c r="AD14" s="3"/>
      <c r="AE14" s="3"/>
      <c r="AF14" s="3"/>
      <c r="AG14" s="39"/>
      <c r="AH14" s="13"/>
      <c r="AI14" t="s">
        <v>316</v>
      </c>
    </row>
    <row r="15" spans="1:35" ht="23.25" customHeight="1">
      <c r="A15" s="8">
        <v>13</v>
      </c>
      <c r="B15" s="9" t="str">
        <f>+VLOOKUP(A15,POA!$A$3:$AU$103,9,FALSE)</f>
        <v>Pago de décimo tercer sueldo personal</v>
      </c>
      <c r="C15" s="9" t="str">
        <f>+VLOOKUP(A15,POA!$A$3:$AU$103,7,FALSE)</f>
        <v>Dirección de Talento Humano</v>
      </c>
      <c r="D15" s="10" t="str">
        <f>+VLOOKUP(A15,POA!$A$3:$AU$103,10,FALSE)</f>
        <v>NUEVO</v>
      </c>
      <c r="E15" s="16" t="s">
        <v>261</v>
      </c>
      <c r="F15" s="182">
        <v>45677</v>
      </c>
      <c r="G15" s="11" t="s">
        <v>260</v>
      </c>
      <c r="H15" s="128">
        <f>18310.09-965.06</f>
        <v>17345.03</v>
      </c>
      <c r="I15" s="16" t="s">
        <v>46</v>
      </c>
      <c r="J15" s="12" t="str">
        <f t="shared" si="0"/>
        <v>51</v>
      </c>
      <c r="K15" s="7">
        <f>+VLOOKUP(A15,POA!$A$3:$AU$103,12,FALSE)</f>
        <v>510203</v>
      </c>
      <c r="L15" s="7">
        <f>+VLOOKUP(A15,POA!$A$3:$AU$103,14,FALSE)</f>
        <v>1700</v>
      </c>
      <c r="M15" s="1"/>
      <c r="N15" s="1"/>
      <c r="O15" s="1"/>
      <c r="P15" s="3"/>
      <c r="Q15" s="3"/>
      <c r="R15" s="3">
        <f>3460.61-R3</f>
        <v>1042.6100000000001</v>
      </c>
      <c r="S15" s="188"/>
      <c r="T15" s="2"/>
      <c r="U15" s="3"/>
      <c r="V15" s="3"/>
      <c r="W15" s="3"/>
      <c r="X15" s="3"/>
      <c r="Y15" s="3"/>
      <c r="Z15" s="3"/>
      <c r="AA15" s="3"/>
      <c r="AB15" s="3"/>
      <c r="AC15" s="3"/>
      <c r="AD15" s="3"/>
      <c r="AE15" s="3"/>
      <c r="AF15" s="3"/>
      <c r="AG15" s="39"/>
      <c r="AH15" s="13"/>
      <c r="AI15" t="s">
        <v>316</v>
      </c>
    </row>
    <row r="16" spans="1:35" ht="23.25" customHeight="1">
      <c r="A16" s="8">
        <v>14</v>
      </c>
      <c r="B16" s="9" t="str">
        <f>+VLOOKUP(A16,POA!$A$3:$AU$103,9,FALSE)</f>
        <v>Pago de décimo cuarto sueldo personal</v>
      </c>
      <c r="C16" s="9" t="str">
        <f>+VLOOKUP(A16,POA!$A$3:$AU$103,7,FALSE)</f>
        <v>Dirección de Talento Humano</v>
      </c>
      <c r="D16" s="10" t="str">
        <f>+VLOOKUP(A16,POA!$A$3:$AU$103,10,FALSE)</f>
        <v>NUEVO</v>
      </c>
      <c r="E16" s="16" t="s">
        <v>261</v>
      </c>
      <c r="F16" s="182">
        <v>45677</v>
      </c>
      <c r="G16" s="11" t="s">
        <v>260</v>
      </c>
      <c r="H16" s="128">
        <f>6032-405</f>
        <v>5627</v>
      </c>
      <c r="I16" s="16" t="s">
        <v>46</v>
      </c>
      <c r="J16" s="12" t="str">
        <f t="shared" si="0"/>
        <v>51</v>
      </c>
      <c r="K16" s="7">
        <f>+VLOOKUP(A16,POA!$A$3:$AU$103,12,FALSE)</f>
        <v>510204</v>
      </c>
      <c r="L16" s="7">
        <f>+VLOOKUP(A16,POA!$A$3:$AU$103,14,FALSE)</f>
        <v>1700</v>
      </c>
      <c r="M16" s="1"/>
      <c r="N16" s="1"/>
      <c r="O16" s="1"/>
      <c r="P16" s="3"/>
      <c r="Q16" s="3"/>
      <c r="R16" s="3">
        <f>763.81-R4</f>
        <v>293.80999999999995</v>
      </c>
      <c r="S16" s="186"/>
      <c r="T16" s="2"/>
      <c r="U16" s="3"/>
      <c r="V16" s="3"/>
      <c r="W16" s="3"/>
      <c r="X16" s="3"/>
      <c r="Y16" s="3"/>
      <c r="Z16" s="3"/>
      <c r="AA16" s="3"/>
      <c r="AB16" s="3"/>
      <c r="AC16" s="3"/>
      <c r="AD16" s="3"/>
      <c r="AE16" s="3"/>
      <c r="AF16" s="3"/>
      <c r="AG16" s="39"/>
      <c r="AH16" s="13"/>
      <c r="AI16" t="s">
        <v>316</v>
      </c>
    </row>
    <row r="17" spans="1:35" ht="23.25" customHeight="1">
      <c r="A17" s="8">
        <v>15</v>
      </c>
      <c r="B17" s="9" t="str">
        <f>+VLOOKUP(A17,POA!$A$3:$AU$103,9,FALSE)</f>
        <v>Pago de compensación por transporte</v>
      </c>
      <c r="C17" s="9" t="str">
        <f>+VLOOKUP(A17,POA!$A$3:$AU$103,7,FALSE)</f>
        <v>Dirección de Talento Humano</v>
      </c>
      <c r="D17" s="10" t="str">
        <f>+VLOOKUP(A17,POA!$A$3:$AU$103,10,FALSE)</f>
        <v>NUEVO</v>
      </c>
      <c r="E17" s="16" t="s">
        <v>261</v>
      </c>
      <c r="F17" s="182">
        <v>45677</v>
      </c>
      <c r="G17" s="11" t="s">
        <v>260</v>
      </c>
      <c r="H17" s="128">
        <f>1188-80.5</f>
        <v>1107.5</v>
      </c>
      <c r="I17" s="16" t="s">
        <v>46</v>
      </c>
      <c r="J17" s="12" t="str">
        <f t="shared" si="0"/>
        <v>51</v>
      </c>
      <c r="K17" s="7">
        <f>+VLOOKUP(A17,POA!$A$3:$AU$103,12,FALSE)</f>
        <v>510304</v>
      </c>
      <c r="L17" s="7">
        <f>+VLOOKUP(A17,POA!$A$3:$AU$103,14,FALSE)</f>
        <v>1700</v>
      </c>
      <c r="M17" s="1"/>
      <c r="N17" s="1"/>
      <c r="O17" s="1"/>
      <c r="P17" s="3"/>
      <c r="Q17" s="3"/>
      <c r="R17" s="3">
        <v>101.5</v>
      </c>
      <c r="S17" s="186"/>
      <c r="T17" s="2"/>
      <c r="U17" s="3"/>
      <c r="V17" s="3"/>
      <c r="W17" s="3"/>
      <c r="X17" s="3"/>
      <c r="Y17" s="3"/>
      <c r="Z17" s="3"/>
      <c r="AA17" s="3"/>
      <c r="AB17" s="3"/>
      <c r="AC17" s="3"/>
      <c r="AD17" s="3"/>
      <c r="AE17" s="3"/>
      <c r="AF17" s="3"/>
      <c r="AG17" s="39"/>
      <c r="AH17" s="13"/>
      <c r="AI17" t="s">
        <v>316</v>
      </c>
    </row>
    <row r="18" spans="1:35" ht="23.25" customHeight="1">
      <c r="A18" s="8">
        <v>16</v>
      </c>
      <c r="B18" s="9" t="str">
        <f>+VLOOKUP(A18,POA!$A$3:$AU$103,9,FALSE)</f>
        <v>Pago de remuneración personal administrativo</v>
      </c>
      <c r="C18" s="9" t="str">
        <f>+VLOOKUP(A18,POA!$A$3:$AU$103,7,FALSE)</f>
        <v>Dirección de Talento Humano</v>
      </c>
      <c r="D18" s="10" t="str">
        <f>+VLOOKUP(A18,POA!$A$3:$AU$103,10,FALSE)</f>
        <v>NUEVO</v>
      </c>
      <c r="E18" s="16" t="s">
        <v>261</v>
      </c>
      <c r="F18" s="182">
        <v>45677</v>
      </c>
      <c r="G18" s="11" t="s">
        <v>260</v>
      </c>
      <c r="H18" s="128">
        <v>91108</v>
      </c>
      <c r="I18" s="16" t="s">
        <v>46</v>
      </c>
      <c r="J18" s="12" t="str">
        <f t="shared" si="0"/>
        <v>51</v>
      </c>
      <c r="K18" s="7">
        <f>+VLOOKUP(A18,POA!$A$3:$AU$103,12,FALSE)</f>
        <v>510510</v>
      </c>
      <c r="L18" s="7">
        <f>+VLOOKUP(A18,POA!$A$3:$AU$103,14,FALSE)</f>
        <v>1700</v>
      </c>
      <c r="M18" s="1"/>
      <c r="N18" s="1"/>
      <c r="O18" s="1"/>
      <c r="P18" s="3"/>
      <c r="Q18" s="3"/>
      <c r="R18" s="3">
        <v>38930</v>
      </c>
      <c r="S18" s="186"/>
      <c r="T18" s="2"/>
      <c r="U18" s="3"/>
      <c r="V18" s="3"/>
      <c r="W18" s="3"/>
      <c r="X18" s="3"/>
      <c r="Y18" s="3"/>
      <c r="Z18" s="3"/>
      <c r="AA18" s="3"/>
      <c r="AB18" s="3"/>
      <c r="AC18" s="3"/>
      <c r="AD18" s="3"/>
      <c r="AE18" s="3"/>
      <c r="AF18" s="3"/>
      <c r="AG18" s="39"/>
      <c r="AH18" s="13"/>
      <c r="AI18" t="s">
        <v>316</v>
      </c>
    </row>
    <row r="19" spans="1:35" ht="23.25" customHeight="1">
      <c r="A19" s="8">
        <v>17</v>
      </c>
      <c r="B19" s="9" t="str">
        <f>+VLOOKUP(A19,POA!$A$3:$AU$103,9,FALSE)</f>
        <v>Pago de alimentación</v>
      </c>
      <c r="C19" s="9" t="str">
        <f>+VLOOKUP(A19,POA!$A$3:$AU$103,7,FALSE)</f>
        <v>Dirección de Talento Humano</v>
      </c>
      <c r="D19" s="10" t="str">
        <f>+VLOOKUP(A19,POA!$A$3:$AU$103,10,FALSE)</f>
        <v>NUEVO</v>
      </c>
      <c r="E19" s="16" t="s">
        <v>261</v>
      </c>
      <c r="F19" s="182">
        <v>45677</v>
      </c>
      <c r="G19" s="11" t="s">
        <v>260</v>
      </c>
      <c r="H19" s="128">
        <f>9504-644</f>
        <v>8860</v>
      </c>
      <c r="I19" s="16" t="s">
        <v>46</v>
      </c>
      <c r="J19" s="12" t="str">
        <f t="shared" si="0"/>
        <v>51</v>
      </c>
      <c r="K19" s="7">
        <f>+VLOOKUP(A19,POA!$A$3:$AU$103,12,FALSE)</f>
        <v>510306</v>
      </c>
      <c r="L19" s="7">
        <f>+VLOOKUP(A19,POA!$A$3:$AU$103,14,FALSE)</f>
        <v>1700</v>
      </c>
      <c r="M19" s="1"/>
      <c r="N19" s="1"/>
      <c r="O19" s="1"/>
      <c r="P19" s="3"/>
      <c r="Q19" s="3"/>
      <c r="R19" s="3">
        <v>812</v>
      </c>
      <c r="S19" s="186"/>
      <c r="T19" s="2"/>
      <c r="U19" s="3"/>
      <c r="V19" s="3"/>
      <c r="W19" s="3"/>
      <c r="X19" s="3"/>
      <c r="Y19" s="3"/>
      <c r="Z19" s="3"/>
      <c r="AA19" s="3"/>
      <c r="AB19" s="3"/>
      <c r="AC19" s="3"/>
      <c r="AD19" s="3"/>
      <c r="AE19" s="3"/>
      <c r="AF19" s="3"/>
      <c r="AG19" s="39"/>
      <c r="AH19" s="13"/>
      <c r="AI19" t="s">
        <v>316</v>
      </c>
    </row>
    <row r="20" spans="1:35" ht="23.25" customHeight="1">
      <c r="A20" s="8">
        <v>18</v>
      </c>
      <c r="B20" s="9" t="str">
        <f>+VLOOKUP(A20,POA!$A$3:$AU$103,9,FALSE)</f>
        <v>Pago de aporte patronal personal</v>
      </c>
      <c r="C20" s="9" t="str">
        <f>+VLOOKUP(A20,POA!$A$3:$AU$103,7,FALSE)</f>
        <v>Dirección de Talento Humano</v>
      </c>
      <c r="D20" s="10" t="str">
        <f>+VLOOKUP(A20,POA!$A$3:$AU$103,10,FALSE)</f>
        <v>NUEVO</v>
      </c>
      <c r="E20" s="16" t="s">
        <v>261</v>
      </c>
      <c r="F20" s="182">
        <v>45677</v>
      </c>
      <c r="G20" s="11" t="s">
        <v>260</v>
      </c>
      <c r="H20" s="128">
        <f>24497.23-820.78</f>
        <v>23676.45</v>
      </c>
      <c r="I20" s="16" t="s">
        <v>46</v>
      </c>
      <c r="J20" s="12" t="str">
        <f t="shared" si="0"/>
        <v>51</v>
      </c>
      <c r="K20" s="7">
        <f>+VLOOKUP(A20,POA!$A$3:$AU$103,12,FALSE)</f>
        <v>510601</v>
      </c>
      <c r="L20" s="7">
        <f>+VLOOKUP(A20,POA!$A$3:$AU$103,14,FALSE)</f>
        <v>1700</v>
      </c>
      <c r="M20" s="1"/>
      <c r="N20" s="1"/>
      <c r="O20" s="1"/>
      <c r="P20" s="3"/>
      <c r="Q20" s="3"/>
      <c r="R20" s="3">
        <v>8979.18</v>
      </c>
      <c r="S20" s="186"/>
      <c r="T20" s="2"/>
      <c r="U20" s="3"/>
      <c r="V20" s="3"/>
      <c r="W20" s="3"/>
      <c r="X20" s="3"/>
      <c r="Y20" s="3"/>
      <c r="Z20" s="3"/>
      <c r="AA20" s="3"/>
      <c r="AB20" s="3"/>
      <c r="AC20" s="3"/>
      <c r="AD20" s="3"/>
      <c r="AE20" s="3"/>
      <c r="AF20" s="3"/>
      <c r="AG20" s="39"/>
      <c r="AH20" s="13"/>
      <c r="AI20" t="s">
        <v>316</v>
      </c>
    </row>
    <row r="21" spans="1:35" ht="23.25" customHeight="1">
      <c r="A21" s="8">
        <v>19</v>
      </c>
      <c r="B21" s="9" t="str">
        <f>+VLOOKUP(A21,POA!$A$3:$AU$103,9,FALSE)</f>
        <v>Pago de fondos de reserva personal administrativo</v>
      </c>
      <c r="C21" s="9" t="str">
        <f>+VLOOKUP(A21,POA!$A$3:$AU$103,7,FALSE)</f>
        <v>Dirección de Talento Humano</v>
      </c>
      <c r="D21" s="10" t="str">
        <f>+VLOOKUP(A21,POA!$A$3:$AU$103,10,FALSE)</f>
        <v>NUEVO</v>
      </c>
      <c r="E21" s="16" t="s">
        <v>261</v>
      </c>
      <c r="F21" s="182">
        <v>45677</v>
      </c>
      <c r="G21" s="11" t="s">
        <v>260</v>
      </c>
      <c r="H21" s="128">
        <f>17737.97-2883.37</f>
        <v>14854.600000000002</v>
      </c>
      <c r="I21" s="16" t="s">
        <v>46</v>
      </c>
      <c r="J21" s="12" t="str">
        <f t="shared" si="0"/>
        <v>51</v>
      </c>
      <c r="K21" s="7">
        <f>+VLOOKUP(A21,POA!$A$3:$AU$103,12,FALSE)</f>
        <v>510602</v>
      </c>
      <c r="L21" s="7">
        <f>+VLOOKUP(A21,POA!$A$3:$AU$103,14,FALSE)</f>
        <v>1700</v>
      </c>
      <c r="M21" s="1"/>
      <c r="N21" s="1"/>
      <c r="O21" s="1"/>
      <c r="P21" s="3"/>
      <c r="Q21" s="3"/>
      <c r="R21" s="3">
        <v>6202.9699999999993</v>
      </c>
      <c r="S21" s="186"/>
      <c r="T21" s="2"/>
      <c r="U21" s="3"/>
      <c r="V21" s="3"/>
      <c r="W21" s="3"/>
      <c r="X21" s="3"/>
      <c r="Y21" s="3"/>
      <c r="Z21" s="3"/>
      <c r="AA21" s="3"/>
      <c r="AB21" s="3"/>
      <c r="AC21" s="3"/>
      <c r="AD21" s="3"/>
      <c r="AE21" s="3"/>
      <c r="AF21" s="3"/>
      <c r="AG21" s="39"/>
      <c r="AH21" s="13"/>
      <c r="AI21" t="s">
        <v>316</v>
      </c>
    </row>
    <row r="22" spans="1:35" ht="23.25" customHeight="1">
      <c r="A22" s="8">
        <v>20</v>
      </c>
      <c r="B22" s="9" t="str">
        <f>+VLOOKUP(A22,POA!$A$3:$AU$103,9,FALSE)</f>
        <v>Compensación por Vacaciones no Gozadas por Cesación de Funciones</v>
      </c>
      <c r="C22" s="9" t="str">
        <f>+VLOOKUP(A22,POA!$A$3:$AU$103,7,FALSE)</f>
        <v>Dirección de Talento Humano</v>
      </c>
      <c r="D22" s="10" t="str">
        <f>+VLOOKUP(A22,POA!$A$3:$AU$103,10,FALSE)</f>
        <v>NUEVO</v>
      </c>
      <c r="E22" s="16" t="s">
        <v>261</v>
      </c>
      <c r="F22" s="182">
        <v>45677</v>
      </c>
      <c r="G22" s="11" t="s">
        <v>260</v>
      </c>
      <c r="H22" s="128">
        <v>3967.5</v>
      </c>
      <c r="I22" s="16" t="s">
        <v>46</v>
      </c>
      <c r="J22" s="12" t="str">
        <f t="shared" si="0"/>
        <v>51</v>
      </c>
      <c r="K22" s="7">
        <f>+VLOOKUP(A22,POA!$A$3:$AU$103,12,FALSE)</f>
        <v>510707</v>
      </c>
      <c r="L22" s="7">
        <f>+VLOOKUP(A22,POA!$A$3:$AU$103,14,FALSE)</f>
        <v>1700</v>
      </c>
      <c r="M22" s="1"/>
      <c r="N22" s="1"/>
      <c r="O22" s="1"/>
      <c r="P22" s="3"/>
      <c r="Q22" s="3"/>
      <c r="R22" s="3"/>
      <c r="S22" s="186"/>
      <c r="T22" s="2"/>
      <c r="U22" s="3"/>
      <c r="V22" s="3"/>
      <c r="W22" s="3"/>
      <c r="X22" s="3"/>
      <c r="Y22" s="3"/>
      <c r="Z22" s="3"/>
      <c r="AA22" s="3"/>
      <c r="AB22" s="3"/>
      <c r="AC22" s="3"/>
      <c r="AD22" s="3"/>
      <c r="AE22" s="3"/>
      <c r="AF22" s="3"/>
      <c r="AG22" s="39"/>
      <c r="AH22" s="13"/>
      <c r="AI22" t="s">
        <v>316</v>
      </c>
    </row>
    <row r="23" spans="1:35" ht="23.25" customHeight="1">
      <c r="A23" s="8">
        <v>21</v>
      </c>
      <c r="B23" s="9" t="str">
        <f>+VLOOKUP(A23,POA!$A$3:$AU$103,9,FALSE)</f>
        <v>Pago de Horas Extraordinarias y Suplementarias</v>
      </c>
      <c r="C23" s="9" t="str">
        <f>+VLOOKUP(A23,POA!$A$3:$AU$103,7,FALSE)</f>
        <v>Dirección de Talento Humano</v>
      </c>
      <c r="D23" s="10" t="str">
        <f>+VLOOKUP(A23,POA!$A$3:$AU$103,10,FALSE)</f>
        <v>NUEVO</v>
      </c>
      <c r="E23" s="16" t="s">
        <v>261</v>
      </c>
      <c r="F23" s="182">
        <v>45677</v>
      </c>
      <c r="G23" s="11" t="s">
        <v>260</v>
      </c>
      <c r="H23" s="128">
        <v>3000</v>
      </c>
      <c r="I23" s="16" t="s">
        <v>46</v>
      </c>
      <c r="J23" s="12" t="str">
        <f t="shared" si="0"/>
        <v>51</v>
      </c>
      <c r="K23" s="7">
        <f>+VLOOKUP(A23,POA!$A$3:$AU$103,12,FALSE)</f>
        <v>510509</v>
      </c>
      <c r="L23" s="7">
        <f>+VLOOKUP(A23,POA!$A$3:$AU$103,14,FALSE)</f>
        <v>1700</v>
      </c>
      <c r="M23" s="1"/>
      <c r="N23" s="1"/>
      <c r="O23" s="1"/>
      <c r="P23" s="3"/>
      <c r="Q23" s="3"/>
      <c r="R23" s="3">
        <v>350.92</v>
      </c>
      <c r="S23" s="186"/>
      <c r="T23" s="2"/>
      <c r="U23" s="3"/>
      <c r="V23" s="3"/>
      <c r="W23" s="3"/>
      <c r="X23" s="3"/>
      <c r="Y23" s="3"/>
      <c r="Z23" s="3"/>
      <c r="AA23" s="3"/>
      <c r="AB23" s="3"/>
      <c r="AC23" s="3"/>
      <c r="AD23" s="3"/>
      <c r="AE23" s="3"/>
      <c r="AF23" s="3"/>
      <c r="AG23" s="39"/>
      <c r="AH23" s="13"/>
      <c r="AI23" t="s">
        <v>316</v>
      </c>
    </row>
    <row r="24" spans="1:35" ht="12.75" customHeight="1">
      <c r="A24" s="8">
        <v>6</v>
      </c>
      <c r="B24" s="9" t="str">
        <f>+VLOOKUP(A24,POA!$A$3:$AU$103,9,FALSE)</f>
        <v>Servicio telefónico de la Universidad Intercultural de las Nacionalidades y Pueblos Indigenas Amawtay Wasi</v>
      </c>
      <c r="C24" s="9" t="str">
        <f>+VLOOKUP(A24,POA!$A$3:$AU$103,7,FALSE)</f>
        <v>Dirección Administrativa</v>
      </c>
      <c r="D24" s="10" t="str">
        <f>+VLOOKUP(A24,POA!$A$3:$AU$103,10,FALSE)</f>
        <v>NUEVO</v>
      </c>
      <c r="E24" s="16" t="s">
        <v>262</v>
      </c>
      <c r="F24" s="182">
        <v>45677</v>
      </c>
      <c r="G24" s="11" t="s">
        <v>263</v>
      </c>
      <c r="H24" s="128">
        <v>20.04</v>
      </c>
      <c r="I24" s="16" t="s">
        <v>46</v>
      </c>
      <c r="J24" s="12" t="str">
        <f t="shared" si="0"/>
        <v>53</v>
      </c>
      <c r="K24" s="7">
        <f>+VLOOKUP(A24,POA!$A$3:$AU$103,12,FALSE)</f>
        <v>530105</v>
      </c>
      <c r="L24" s="7">
        <f>+VLOOKUP(A24,POA!$A$3:$AU$103,14,FALSE)</f>
        <v>1701</v>
      </c>
      <c r="M24" s="1">
        <v>2</v>
      </c>
      <c r="N24" s="1">
        <v>530105</v>
      </c>
      <c r="O24" s="1">
        <v>1701</v>
      </c>
      <c r="P24" s="3">
        <v>20.04</v>
      </c>
      <c r="Q24" s="3"/>
      <c r="R24" s="3">
        <v>20.04</v>
      </c>
      <c r="S24" s="206">
        <v>11</v>
      </c>
      <c r="T24" s="2"/>
      <c r="U24" s="3"/>
      <c r="V24" s="3">
        <v>20.04</v>
      </c>
      <c r="W24" s="3"/>
      <c r="X24" s="3"/>
      <c r="Y24" s="3"/>
      <c r="Z24" s="3"/>
      <c r="AA24" s="3"/>
      <c r="AB24" s="3"/>
      <c r="AC24" s="3"/>
      <c r="AD24" s="3"/>
      <c r="AE24" s="3"/>
      <c r="AF24" s="3"/>
      <c r="AG24" s="39"/>
      <c r="AH24" s="13"/>
      <c r="AI24" t="s">
        <v>317</v>
      </c>
    </row>
    <row r="25" spans="1:35" ht="12.75" customHeight="1">
      <c r="A25" s="8">
        <v>30</v>
      </c>
      <c r="B25" s="9" t="str">
        <f>+VLOOKUP(A25,POA!$A$3:$AU$103,9,FALSE)</f>
        <v>Viáticos por gastos de residencia</v>
      </c>
      <c r="C25" s="9" t="str">
        <f>+VLOOKUP(A25,POA!$A$3:$AU$103,7,FALSE)</f>
        <v>Dirección de Talento Humano</v>
      </c>
      <c r="D25" s="10" t="str">
        <f>+VLOOKUP(A25,POA!$A$3:$AU$103,10,FALSE)</f>
        <v>NUEVO</v>
      </c>
      <c r="E25" s="16" t="s">
        <v>264</v>
      </c>
      <c r="F25" s="182">
        <v>45678</v>
      </c>
      <c r="G25" s="11" t="s">
        <v>265</v>
      </c>
      <c r="H25" s="128">
        <v>8496</v>
      </c>
      <c r="I25" s="16" t="s">
        <v>46</v>
      </c>
      <c r="J25" s="12" t="str">
        <f t="shared" si="0"/>
        <v>53</v>
      </c>
      <c r="K25" s="7">
        <f>+VLOOKUP(A25,POA!$A$3:$AU$103,12,FALSE)</f>
        <v>530306</v>
      </c>
      <c r="L25" s="7">
        <f>+VLOOKUP(A25,POA!$A$3:$AU$103,14,FALSE)</f>
        <v>1701</v>
      </c>
      <c r="M25" s="1"/>
      <c r="N25" s="1"/>
      <c r="O25" s="1"/>
      <c r="P25" s="3"/>
      <c r="Q25" s="3"/>
      <c r="R25" s="3">
        <v>3540</v>
      </c>
      <c r="S25" s="188"/>
      <c r="T25" s="2"/>
      <c r="U25" s="3"/>
      <c r="V25" s="3"/>
      <c r="W25" s="3"/>
      <c r="X25" s="3"/>
      <c r="Y25" s="3"/>
      <c r="Z25" s="3"/>
      <c r="AA25" s="3"/>
      <c r="AB25" s="3"/>
      <c r="AC25" s="3"/>
      <c r="AD25" s="3"/>
      <c r="AE25" s="3"/>
      <c r="AF25" s="3"/>
      <c r="AG25" s="39"/>
      <c r="AH25" s="13"/>
      <c r="AI25" t="s">
        <v>319</v>
      </c>
    </row>
    <row r="26" spans="1:35" ht="12.75" customHeight="1">
      <c r="A26" s="8">
        <v>4</v>
      </c>
      <c r="B26" s="9" t="str">
        <f>+VLOOKUP(A26,POA!$A$3:$AU$103,9,FALSE)</f>
        <v xml:space="preserve">Pago de la alícuota del espacio de uso del edificio Ave María para la Universidad Intercultural de las Nacionalidades y Pueblos Indígenas Amawtay Wasi </v>
      </c>
      <c r="C26" s="9" t="str">
        <f>+VLOOKUP(A26,POA!$A$3:$AU$103,7,FALSE)</f>
        <v>Dirección Administrativa</v>
      </c>
      <c r="D26" s="10" t="str">
        <f>+VLOOKUP(A26,POA!$A$3:$AU$103,10,FALSE)</f>
        <v>NUEVO</v>
      </c>
      <c r="E26" s="16" t="s">
        <v>266</v>
      </c>
      <c r="F26" s="182">
        <v>45694</v>
      </c>
      <c r="G26" s="11" t="s">
        <v>267</v>
      </c>
      <c r="H26" s="128">
        <v>28000</v>
      </c>
      <c r="I26" s="16" t="s">
        <v>46</v>
      </c>
      <c r="J26" s="12" t="str">
        <f t="shared" si="0"/>
        <v>53</v>
      </c>
      <c r="K26" s="7">
        <f>+VLOOKUP(A26,POA!$A$3:$AU$103,12,FALSE)</f>
        <v>530402</v>
      </c>
      <c r="L26" s="7">
        <f>+VLOOKUP(A26,POA!$A$3:$AU$103,14,FALSE)</f>
        <v>1701</v>
      </c>
      <c r="M26" s="1">
        <v>5</v>
      </c>
      <c r="N26" s="1">
        <v>530402</v>
      </c>
      <c r="O26" s="1">
        <v>1701</v>
      </c>
      <c r="P26" s="3">
        <v>28000</v>
      </c>
      <c r="Q26" s="3">
        <v>28000</v>
      </c>
      <c r="R26" s="3">
        <v>11801.99</v>
      </c>
      <c r="S26" s="206">
        <v>34</v>
      </c>
      <c r="T26" s="2"/>
      <c r="U26" s="3"/>
      <c r="V26" s="3">
        <f>+R26</f>
        <v>11801.99</v>
      </c>
      <c r="W26" s="3"/>
      <c r="X26" s="3"/>
      <c r="Y26" s="3"/>
      <c r="Z26" s="3"/>
      <c r="AA26" s="3"/>
      <c r="AB26" s="3"/>
      <c r="AC26" s="3"/>
      <c r="AD26" s="3"/>
      <c r="AE26" s="3"/>
      <c r="AF26" s="3"/>
      <c r="AG26" s="39"/>
      <c r="AH26" s="13"/>
      <c r="AI26" t="s">
        <v>320</v>
      </c>
    </row>
    <row r="27" spans="1:35" ht="12.75" customHeight="1">
      <c r="A27" s="8">
        <v>41</v>
      </c>
      <c r="B27" s="9" t="str">
        <f>+VLOOKUP(A27,POA!$A$3:$AU$103,9,FALSE)</f>
        <v>Pago del servicio de agua potable de la Universidad Intercultural de las Nacionalidades y Pueblos Indigenas Amawtay Wasi.</v>
      </c>
      <c r="C27" s="9" t="str">
        <f>+VLOOKUP(A27,POA!$A$3:$AU$103,7,FALSE)</f>
        <v>Dirección Administrativa</v>
      </c>
      <c r="D27" s="10" t="str">
        <f>+VLOOKUP(A27,POA!$A$3:$AU$103,10,FALSE)</f>
        <v>ARRASTRE</v>
      </c>
      <c r="E27" s="16" t="s">
        <v>269</v>
      </c>
      <c r="F27" s="182">
        <v>45694</v>
      </c>
      <c r="G27" s="11" t="s">
        <v>268</v>
      </c>
      <c r="H27" s="128">
        <v>1866.33</v>
      </c>
      <c r="I27" s="16" t="s">
        <v>46</v>
      </c>
      <c r="J27" s="12" t="str">
        <f t="shared" si="0"/>
        <v>53</v>
      </c>
      <c r="K27" s="7">
        <f>+VLOOKUP(A27,POA!$A$3:$AU$103,12,FALSE)</f>
        <v>530101</v>
      </c>
      <c r="L27" s="7">
        <f>+VLOOKUP(A27,POA!$A$3:$AU$103,14,FALSE)</f>
        <v>1701</v>
      </c>
      <c r="M27" s="1">
        <v>3</v>
      </c>
      <c r="N27" s="1">
        <v>530101</v>
      </c>
      <c r="O27" s="1">
        <v>1701</v>
      </c>
      <c r="P27" s="3">
        <f>+H27</f>
        <v>1866.33</v>
      </c>
      <c r="Q27" s="3">
        <v>0</v>
      </c>
      <c r="R27" s="3">
        <v>1767.8999999999999</v>
      </c>
      <c r="S27" s="206"/>
      <c r="T27" s="2"/>
      <c r="U27" s="3"/>
      <c r="V27" s="3"/>
      <c r="W27" s="3"/>
      <c r="X27" s="3"/>
      <c r="Y27" s="3"/>
      <c r="Z27" s="3"/>
      <c r="AA27" s="3"/>
      <c r="AB27" s="3"/>
      <c r="AC27" s="3"/>
      <c r="AD27" s="3"/>
      <c r="AE27" s="3"/>
      <c r="AF27" s="3"/>
      <c r="AG27" s="39"/>
      <c r="AH27" s="13"/>
      <c r="AI27" t="s">
        <v>321</v>
      </c>
    </row>
    <row r="28" spans="1:35" ht="12.75" customHeight="1">
      <c r="A28" s="8">
        <v>5</v>
      </c>
      <c r="B28" s="9" t="str">
        <f>+VLOOKUP(A28,POA!$A$3:$AU$103,9,FALSE)</f>
        <v>Pago del servicio de agua potable de la Universidad Intercultural de las Nacionalidades y Pueblos Indigenas Amawtay Wasi.</v>
      </c>
      <c r="C28" s="9" t="str">
        <f>+VLOOKUP(A28,POA!$A$3:$AU$103,7,FALSE)</f>
        <v>Dirección Administrativa</v>
      </c>
      <c r="D28" s="10" t="str">
        <f>+VLOOKUP(A28,POA!$A$3:$AU$103,10,FALSE)</f>
        <v>NUEVO</v>
      </c>
      <c r="E28" s="16" t="s">
        <v>269</v>
      </c>
      <c r="F28" s="182">
        <v>45694</v>
      </c>
      <c r="G28" s="11" t="s">
        <v>268</v>
      </c>
      <c r="H28" s="128">
        <v>633.67000000000007</v>
      </c>
      <c r="I28" s="16" t="s">
        <v>46</v>
      </c>
      <c r="J28" s="12" t="str">
        <f t="shared" si="0"/>
        <v>53</v>
      </c>
      <c r="K28" s="7">
        <f>+VLOOKUP(A28,POA!$A$3:$AU$103,12,FALSE)</f>
        <v>530101</v>
      </c>
      <c r="L28" s="7">
        <f>+VLOOKUP(A28,POA!$A$3:$AU$103,14,FALSE)</f>
        <v>1701</v>
      </c>
      <c r="M28" s="1">
        <v>3</v>
      </c>
      <c r="N28" s="1">
        <v>530101</v>
      </c>
      <c r="O28" s="1">
        <v>1701</v>
      </c>
      <c r="P28" s="3">
        <f>+H28</f>
        <v>633.67000000000007</v>
      </c>
      <c r="Q28" s="3">
        <v>0</v>
      </c>
      <c r="R28" s="3">
        <v>589.29999999999995</v>
      </c>
      <c r="S28" s="206"/>
      <c r="T28" s="2"/>
      <c r="U28" s="3"/>
      <c r="V28" s="3"/>
      <c r="W28" s="3"/>
      <c r="X28" s="3"/>
      <c r="Y28" s="3"/>
      <c r="Z28" s="3"/>
      <c r="AA28" s="3"/>
      <c r="AB28" s="3"/>
      <c r="AC28" s="3"/>
      <c r="AD28" s="3"/>
      <c r="AE28" s="3"/>
      <c r="AF28" s="3"/>
      <c r="AG28" s="39"/>
      <c r="AH28" s="13"/>
      <c r="AI28" t="s">
        <v>321</v>
      </c>
    </row>
    <row r="29" spans="1:35" ht="12.75" customHeight="1">
      <c r="A29" s="8">
        <v>51</v>
      </c>
      <c r="B29" s="9" t="str">
        <f>+VLOOKUP(A29,POA!$A$3:$AU$103,9,FALSE)</f>
        <v xml:space="preserve">Reembolso de pasajes aéreos interior </v>
      </c>
      <c r="C29" s="9" t="str">
        <f>+VLOOKUP(A29,POA!$A$3:$AU$103,7,FALSE)</f>
        <v>Dirección Administrativa</v>
      </c>
      <c r="D29" s="10" t="str">
        <f>+VLOOKUP(A29,POA!$A$3:$AU$103,10,FALSE)</f>
        <v>NUEVO</v>
      </c>
      <c r="E29" s="16" t="s">
        <v>270</v>
      </c>
      <c r="F29" s="182">
        <v>45707</v>
      </c>
      <c r="G29" s="11" t="s">
        <v>278</v>
      </c>
      <c r="H29" s="216">
        <f>600-165.36</f>
        <v>434.64</v>
      </c>
      <c r="I29" s="16" t="s">
        <v>46</v>
      </c>
      <c r="J29" s="12" t="str">
        <f t="shared" si="0"/>
        <v>53</v>
      </c>
      <c r="K29" s="7">
        <f>+VLOOKUP(A29,POA!$A$3:$AU$103,12,FALSE)</f>
        <v>530301</v>
      </c>
      <c r="L29" s="7">
        <f>+VLOOKUP(A29,POA!$A$3:$AU$103,14,FALSE)</f>
        <v>1701</v>
      </c>
      <c r="M29" s="1">
        <v>8</v>
      </c>
      <c r="N29" s="1">
        <v>530301</v>
      </c>
      <c r="O29" s="1">
        <v>1701</v>
      </c>
      <c r="P29" s="3">
        <v>600</v>
      </c>
      <c r="Q29" s="3">
        <v>0</v>
      </c>
      <c r="R29" s="3">
        <v>434.64</v>
      </c>
      <c r="S29" s="206"/>
      <c r="T29" s="2"/>
      <c r="U29" s="3"/>
      <c r="V29" s="3"/>
      <c r="W29" s="3"/>
      <c r="X29" s="3"/>
      <c r="Y29" s="3"/>
      <c r="Z29" s="3"/>
      <c r="AA29" s="3"/>
      <c r="AB29" s="3"/>
      <c r="AC29" s="3"/>
      <c r="AD29" s="3"/>
      <c r="AE29" s="3"/>
      <c r="AF29" s="3"/>
      <c r="AG29" s="39"/>
      <c r="AH29" s="13"/>
      <c r="AI29" t="s">
        <v>323</v>
      </c>
    </row>
    <row r="30" spans="1:35" ht="12.75" customHeight="1">
      <c r="A30" s="8">
        <v>28</v>
      </c>
      <c r="B30" s="9" t="str">
        <f>+VLOOKUP(A30,POA!$A$3:$AU$103,9,FALSE)</f>
        <v>Cumplimiento de valores pendientes con organismos estatales</v>
      </c>
      <c r="C30" s="9" t="str">
        <f>+VLOOKUP(A30,POA!$A$3:$AU$103,7,FALSE)</f>
        <v>Dirección de Talento Humano</v>
      </c>
      <c r="D30" s="10" t="str">
        <f>+VLOOKUP(A30,POA!$A$3:$AU$103,10,FALSE)</f>
        <v>NUEVO</v>
      </c>
      <c r="E30" s="16" t="s">
        <v>280</v>
      </c>
      <c r="F30" s="182">
        <v>45705</v>
      </c>
      <c r="G30" s="11" t="s">
        <v>279</v>
      </c>
      <c r="H30" s="128">
        <v>17.440000000000001</v>
      </c>
      <c r="I30" s="16" t="s">
        <v>46</v>
      </c>
      <c r="J30" s="12" t="str">
        <f t="shared" si="0"/>
        <v>57</v>
      </c>
      <c r="K30" s="7">
        <f>+VLOOKUP(A30,POA!$A$3:$AU$103,12,FALSE)</f>
        <v>570218</v>
      </c>
      <c r="L30" s="7">
        <f>+VLOOKUP(A30,POA!$A$3:$AU$103,14,FALSE)</f>
        <v>1701</v>
      </c>
      <c r="M30" s="1"/>
      <c r="N30" s="1"/>
      <c r="O30" s="1"/>
      <c r="P30" s="3"/>
      <c r="Q30" s="3"/>
      <c r="R30" s="3">
        <v>17.440000000000001</v>
      </c>
      <c r="S30" s="206">
        <v>17</v>
      </c>
      <c r="T30" s="2"/>
      <c r="U30" s="3"/>
      <c r="V30" s="3">
        <f>+R30</f>
        <v>17.440000000000001</v>
      </c>
      <c r="W30" s="3"/>
      <c r="X30" s="3"/>
      <c r="Y30" s="3"/>
      <c r="Z30" s="3"/>
      <c r="AA30" s="3"/>
      <c r="AB30" s="3"/>
      <c r="AC30" s="3"/>
      <c r="AD30" s="3"/>
      <c r="AE30" s="3"/>
      <c r="AF30" s="3"/>
      <c r="AG30" s="39"/>
      <c r="AH30" s="13"/>
      <c r="AI30" t="s">
        <v>322</v>
      </c>
    </row>
    <row r="31" spans="1:35" ht="12.75" customHeight="1">
      <c r="A31" s="8">
        <v>29</v>
      </c>
      <c r="B31" s="9" t="str">
        <f>+VLOOKUP(A31,POA!$A$3:$AU$103,9,FALSE)</f>
        <v>Responsabilidad patronal</v>
      </c>
      <c r="C31" s="9" t="str">
        <f>+VLOOKUP(A31,POA!$A$3:$AU$103,7,FALSE)</f>
        <v>Dirección de Talento Humano</v>
      </c>
      <c r="D31" s="10" t="str">
        <f>+VLOOKUP(A31,POA!$A$3:$AU$103,10,FALSE)</f>
        <v>NUEVO</v>
      </c>
      <c r="E31" s="16" t="s">
        <v>280</v>
      </c>
      <c r="F31" s="182">
        <v>45705</v>
      </c>
      <c r="G31" s="11" t="s">
        <v>279</v>
      </c>
      <c r="H31" s="128">
        <v>233.57</v>
      </c>
      <c r="I31" s="16" t="s">
        <v>46</v>
      </c>
      <c r="J31" s="12" t="str">
        <f t="shared" si="0"/>
        <v>57</v>
      </c>
      <c r="K31" s="7">
        <f>+VLOOKUP(A31,POA!$A$3:$AU$103,12,FALSE)</f>
        <v>570216</v>
      </c>
      <c r="L31" s="7">
        <f>+VLOOKUP(A31,POA!$A$3:$AU$103,14,FALSE)</f>
        <v>1701</v>
      </c>
      <c r="M31" s="1"/>
      <c r="N31" s="1"/>
      <c r="O31" s="1"/>
      <c r="P31" s="3"/>
      <c r="Q31" s="3"/>
      <c r="R31" s="3">
        <v>233.57</v>
      </c>
      <c r="S31" s="206">
        <v>17</v>
      </c>
      <c r="T31" s="2"/>
      <c r="U31" s="3"/>
      <c r="V31" s="3">
        <f>+R31</f>
        <v>233.57</v>
      </c>
      <c r="W31" s="3"/>
      <c r="X31" s="3"/>
      <c r="Y31" s="3"/>
      <c r="Z31" s="3"/>
      <c r="AA31" s="3"/>
      <c r="AB31" s="3"/>
      <c r="AC31" s="3"/>
      <c r="AD31" s="3"/>
      <c r="AE31" s="3"/>
      <c r="AF31" s="3"/>
      <c r="AG31" s="39"/>
      <c r="AH31" s="13"/>
      <c r="AI31" t="s">
        <v>322</v>
      </c>
    </row>
    <row r="32" spans="1:35" ht="12.75" customHeight="1">
      <c r="A32" s="8">
        <v>10</v>
      </c>
      <c r="B32" s="9" t="str">
        <f>+VLOOKUP(A32,POA!$A$3:$AU$103,9,FALSE)</f>
        <v>Viáticos al interior</v>
      </c>
      <c r="C32" s="9" t="str">
        <f>+VLOOKUP(A32,POA!$A$3:$AU$103,7,FALSE)</f>
        <v>Dirección Administrativa</v>
      </c>
      <c r="D32" s="10" t="str">
        <f>+VLOOKUP(A32,POA!$A$3:$AU$103,10,FALSE)</f>
        <v>NUEVO</v>
      </c>
      <c r="E32" s="16" t="s">
        <v>284</v>
      </c>
      <c r="F32" s="182">
        <v>45714</v>
      </c>
      <c r="G32" s="11" t="s">
        <v>281</v>
      </c>
      <c r="H32" s="128">
        <v>80</v>
      </c>
      <c r="I32" s="16" t="s">
        <v>46</v>
      </c>
      <c r="J32" s="12" t="str">
        <f t="shared" si="0"/>
        <v>53</v>
      </c>
      <c r="K32" s="7">
        <f>+VLOOKUP(A32,POA!$A$3:$AU$103,12,FALSE)</f>
        <v>530303</v>
      </c>
      <c r="L32" s="7">
        <f>+VLOOKUP(A32,POA!$A$3:$AU$103,14,FALSE)</f>
        <v>1701</v>
      </c>
      <c r="M32" s="1"/>
      <c r="N32" s="1"/>
      <c r="O32" s="1"/>
      <c r="P32" s="3"/>
      <c r="Q32" s="3"/>
      <c r="R32" s="3">
        <v>69.75</v>
      </c>
      <c r="S32" s="206"/>
      <c r="T32" s="2"/>
      <c r="U32" s="3"/>
      <c r="V32" s="3"/>
      <c r="W32" s="3"/>
      <c r="X32" s="3"/>
      <c r="Y32" s="3"/>
      <c r="Z32" s="3"/>
      <c r="AA32" s="3"/>
      <c r="AB32" s="3"/>
      <c r="AC32" s="3"/>
      <c r="AD32" s="3"/>
      <c r="AE32" s="3"/>
      <c r="AF32" s="3"/>
      <c r="AG32" s="39"/>
      <c r="AH32" s="13"/>
      <c r="AI32" t="s">
        <v>324</v>
      </c>
    </row>
    <row r="33" spans="1:35" ht="12.75" customHeight="1">
      <c r="A33" s="8">
        <v>10</v>
      </c>
      <c r="B33" s="9" t="str">
        <f>+VLOOKUP(A33,POA!$A$3:$AU$103,9,FALSE)</f>
        <v>Viáticos al interior</v>
      </c>
      <c r="C33" s="9" t="str">
        <f>+VLOOKUP(A33,POA!$A$3:$AU$103,7,FALSE)</f>
        <v>Dirección Administrativa</v>
      </c>
      <c r="D33" s="10" t="str">
        <f>+VLOOKUP(A33,POA!$A$3:$AU$103,10,FALSE)</f>
        <v>NUEVO</v>
      </c>
      <c r="E33" s="16" t="s">
        <v>283</v>
      </c>
      <c r="F33" s="182">
        <v>45715</v>
      </c>
      <c r="G33" s="11" t="s">
        <v>282</v>
      </c>
      <c r="H33" s="128">
        <v>80</v>
      </c>
      <c r="I33" s="16" t="s">
        <v>46</v>
      </c>
      <c r="J33" s="12" t="str">
        <f t="shared" si="0"/>
        <v>53</v>
      </c>
      <c r="K33" s="7">
        <f>+VLOOKUP(A33,POA!$A$3:$AU$103,12,FALSE)</f>
        <v>530303</v>
      </c>
      <c r="L33" s="7">
        <f>+VLOOKUP(A33,POA!$A$3:$AU$103,14,FALSE)</f>
        <v>1701</v>
      </c>
      <c r="M33" s="1"/>
      <c r="N33" s="1"/>
      <c r="O33" s="1"/>
      <c r="P33" s="3"/>
      <c r="Q33" s="3"/>
      <c r="R33" s="3">
        <v>74</v>
      </c>
      <c r="S33" s="206"/>
      <c r="T33" s="2"/>
      <c r="U33" s="3"/>
      <c r="V33" s="3"/>
      <c r="W33" s="3"/>
      <c r="X33" s="3"/>
      <c r="Y33" s="3"/>
      <c r="Z33" s="3"/>
      <c r="AA33" s="3"/>
      <c r="AB33" s="3"/>
      <c r="AC33" s="3"/>
      <c r="AD33" s="3"/>
      <c r="AE33" s="3"/>
      <c r="AF33" s="3"/>
      <c r="AG33" s="39"/>
      <c r="AH33" s="13"/>
      <c r="AI33" t="s">
        <v>325</v>
      </c>
    </row>
    <row r="34" spans="1:35" ht="12.75" customHeight="1">
      <c r="A34" s="8">
        <v>7</v>
      </c>
      <c r="B34" s="9" t="str">
        <f>+VLOOKUP(A34,POA!$A$3:$AU$103,9,FALSE)</f>
        <v>Servicio de energía eléctrica para la Universidad Intercultural de las Nacionalidades y Pueblos Indígenas Amawtay Wasi</v>
      </c>
      <c r="C34" s="9" t="str">
        <f>+VLOOKUP(A34,POA!$A$3:$AU$103,7,FALSE)</f>
        <v>Dirección Administrativa</v>
      </c>
      <c r="D34" s="10" t="str">
        <f>+VLOOKUP(A34,POA!$A$3:$AU$103,10,FALSE)</f>
        <v>NUEVO</v>
      </c>
      <c r="E34" s="11" t="s">
        <v>285</v>
      </c>
      <c r="F34" s="182">
        <v>45677</v>
      </c>
      <c r="G34" s="16" t="s">
        <v>286</v>
      </c>
      <c r="H34" s="128">
        <v>739.96</v>
      </c>
      <c r="I34" s="16" t="s">
        <v>46</v>
      </c>
      <c r="J34" s="12" t="str">
        <f t="shared" si="0"/>
        <v>53</v>
      </c>
      <c r="K34" s="7">
        <f>+VLOOKUP(A34,POA!$A$3:$AU$103,12,FALSE)</f>
        <v>530104</v>
      </c>
      <c r="L34" s="7">
        <f>+VLOOKUP(A34,POA!$A$3:$AU$103,14,FALSE)</f>
        <v>1701</v>
      </c>
      <c r="M34" s="1">
        <v>1</v>
      </c>
      <c r="N34" s="1">
        <v>530104</v>
      </c>
      <c r="O34" s="1">
        <v>1701</v>
      </c>
      <c r="P34" s="3">
        <f>+H34</f>
        <v>739.96</v>
      </c>
      <c r="Q34" s="3">
        <v>739.96</v>
      </c>
      <c r="R34" s="3">
        <v>739.96</v>
      </c>
      <c r="S34" s="206">
        <v>15</v>
      </c>
      <c r="T34" s="2"/>
      <c r="U34" s="3"/>
      <c r="V34" s="3">
        <f>+R34</f>
        <v>739.96</v>
      </c>
      <c r="W34" s="3"/>
      <c r="X34" s="3"/>
      <c r="Y34" s="3"/>
      <c r="Z34" s="3"/>
      <c r="AA34" s="3"/>
      <c r="AB34" s="3"/>
      <c r="AC34" s="3"/>
      <c r="AD34" s="3"/>
      <c r="AE34" s="3"/>
      <c r="AF34" s="3"/>
      <c r="AG34" s="39"/>
      <c r="AH34" s="13"/>
      <c r="AI34" t="s">
        <v>318</v>
      </c>
    </row>
    <row r="35" spans="1:35" ht="12.75" customHeight="1">
      <c r="A35" s="8">
        <v>6</v>
      </c>
      <c r="B35" s="9" t="str">
        <f>+VLOOKUP(A35,POA!$A$3:$AU$103,9,FALSE)</f>
        <v>Servicio telefónico de la Universidad Intercultural de las Nacionalidades y Pueblos Indigenas Amawtay Wasi</v>
      </c>
      <c r="C35" s="9" t="str">
        <f>+VLOOKUP(A35,POA!$A$3:$AU$103,7,FALSE)</f>
        <v>Dirección Administrativa</v>
      </c>
      <c r="D35" s="10" t="str">
        <f>+VLOOKUP(A35,POA!$A$3:$AU$103,10,FALSE)</f>
        <v>NUEVO</v>
      </c>
      <c r="E35" s="16" t="s">
        <v>262</v>
      </c>
      <c r="F35" s="182">
        <v>45677</v>
      </c>
      <c r="G35" s="11" t="s">
        <v>263</v>
      </c>
      <c r="H35" s="128">
        <v>19.7</v>
      </c>
      <c r="I35" s="16" t="s">
        <v>46</v>
      </c>
      <c r="J35" s="12" t="str">
        <f t="shared" si="0"/>
        <v>53</v>
      </c>
      <c r="K35" s="7">
        <f>+VLOOKUP(A35,POA!$A$3:$AU$103,12,FALSE)</f>
        <v>530105</v>
      </c>
      <c r="L35" s="7">
        <f>+VLOOKUP(A35,POA!$A$3:$AU$103,14,FALSE)</f>
        <v>1701</v>
      </c>
      <c r="M35" s="1">
        <v>2</v>
      </c>
      <c r="N35" s="1">
        <v>530105</v>
      </c>
      <c r="O35" s="1">
        <v>1701</v>
      </c>
      <c r="P35" s="3">
        <v>19.7</v>
      </c>
      <c r="Q35" s="3">
        <v>739.96</v>
      </c>
      <c r="R35" s="3">
        <v>19.7</v>
      </c>
      <c r="S35" s="206">
        <v>19</v>
      </c>
      <c r="T35" s="2"/>
      <c r="U35" s="3"/>
      <c r="V35" s="3">
        <f>+R35</f>
        <v>19.7</v>
      </c>
      <c r="W35" s="3"/>
      <c r="X35" s="3"/>
      <c r="Y35" s="3"/>
      <c r="Z35" s="3"/>
      <c r="AA35" s="3"/>
      <c r="AB35" s="3"/>
      <c r="AC35" s="3"/>
      <c r="AD35" s="3"/>
      <c r="AE35" s="3"/>
      <c r="AF35" s="3"/>
      <c r="AG35" s="39"/>
      <c r="AH35" s="13"/>
      <c r="AI35" t="s">
        <v>317</v>
      </c>
    </row>
    <row r="36" spans="1:35" ht="12.75" customHeight="1">
      <c r="A36" s="8">
        <v>6</v>
      </c>
      <c r="B36" s="9" t="str">
        <f>+VLOOKUP(A36,POA!$A$3:$AU$103,9,FALSE)</f>
        <v>Servicio telefónico de la Universidad Intercultural de las Nacionalidades y Pueblos Indigenas Amawtay Wasi</v>
      </c>
      <c r="C36" s="9" t="str">
        <f>+VLOOKUP(A36,POA!$A$3:$AU$103,7,FALSE)</f>
        <v>Dirección Administrativa</v>
      </c>
      <c r="D36" s="10" t="str">
        <f>+VLOOKUP(A36,POA!$A$3:$AU$103,10,FALSE)</f>
        <v>NUEVO</v>
      </c>
      <c r="E36" s="16" t="s">
        <v>262</v>
      </c>
      <c r="F36" s="182">
        <v>45677</v>
      </c>
      <c r="G36" s="11" t="s">
        <v>263</v>
      </c>
      <c r="H36" s="128">
        <f>500-H35-H24</f>
        <v>460.26</v>
      </c>
      <c r="I36" s="16" t="s">
        <v>46</v>
      </c>
      <c r="J36" s="12" t="str">
        <f t="shared" si="0"/>
        <v>53</v>
      </c>
      <c r="K36" s="7">
        <f>+VLOOKUP(A36,POA!$A$3:$AU$103,12,FALSE)</f>
        <v>530105</v>
      </c>
      <c r="L36" s="7">
        <f>+VLOOKUP(A36,POA!$A$3:$AU$103,14,FALSE)</f>
        <v>1701</v>
      </c>
      <c r="M36" s="1">
        <v>2</v>
      </c>
      <c r="N36" s="1">
        <v>530105</v>
      </c>
      <c r="O36" s="1">
        <v>1701</v>
      </c>
      <c r="P36" s="3">
        <v>460.26</v>
      </c>
      <c r="Q36" s="3"/>
      <c r="R36" s="3">
        <v>52.57</v>
      </c>
      <c r="S36" s="206"/>
      <c r="T36" s="2"/>
      <c r="U36" s="3"/>
      <c r="V36" s="3"/>
      <c r="W36" s="3"/>
      <c r="X36" s="3"/>
      <c r="Y36" s="3"/>
      <c r="Z36" s="3"/>
      <c r="AA36" s="3"/>
      <c r="AB36" s="3"/>
      <c r="AC36" s="3"/>
      <c r="AD36" s="3"/>
      <c r="AE36" s="3"/>
      <c r="AF36" s="3"/>
      <c r="AG36" s="39"/>
      <c r="AH36" s="13"/>
      <c r="AI36" t="s">
        <v>317</v>
      </c>
    </row>
    <row r="37" spans="1:35" ht="12.75" customHeight="1">
      <c r="A37" s="8">
        <v>29</v>
      </c>
      <c r="B37" s="9" t="str">
        <f>+VLOOKUP(A37,POA!$A$3:$AU$103,9,FALSE)</f>
        <v>Responsabilidad patronal</v>
      </c>
      <c r="C37" s="9" t="str">
        <f>+VLOOKUP(A37,POA!$A$3:$AU$103,7,FALSE)</f>
        <v>Dirección de Talento Humano</v>
      </c>
      <c r="D37" s="10" t="str">
        <f>+VLOOKUP(A37,POA!$A$3:$AU$103,10,FALSE)</f>
        <v>NUEVO</v>
      </c>
      <c r="E37" s="16" t="s">
        <v>280</v>
      </c>
      <c r="F37" s="182">
        <v>45705</v>
      </c>
      <c r="G37" s="11" t="s">
        <v>279</v>
      </c>
      <c r="H37" s="128">
        <v>17.440000000000001</v>
      </c>
      <c r="I37" s="16" t="s">
        <v>46</v>
      </c>
      <c r="J37" s="12" t="str">
        <f t="shared" si="0"/>
        <v>57</v>
      </c>
      <c r="K37" s="7">
        <f>+VLOOKUP(A37,POA!$A$3:$AU$103,12,FALSE)</f>
        <v>570216</v>
      </c>
      <c r="L37" s="7">
        <f>+VLOOKUP(A37,POA!$A$3:$AU$103,14,FALSE)</f>
        <v>1701</v>
      </c>
      <c r="M37" s="1">
        <v>10</v>
      </c>
      <c r="N37" s="1">
        <v>570216</v>
      </c>
      <c r="O37" s="1">
        <v>1701</v>
      </c>
      <c r="P37" s="3">
        <f>+R37</f>
        <v>17.440000000000001</v>
      </c>
      <c r="Q37" s="3"/>
      <c r="R37" s="3">
        <v>17.440000000000001</v>
      </c>
      <c r="S37" s="206">
        <v>26</v>
      </c>
      <c r="T37" s="2"/>
      <c r="U37" s="3"/>
      <c r="V37" s="3">
        <f>+R37</f>
        <v>17.440000000000001</v>
      </c>
      <c r="W37" s="3"/>
      <c r="X37" s="3"/>
      <c r="Y37" s="3"/>
      <c r="Z37" s="3"/>
      <c r="AA37" s="3"/>
      <c r="AB37" s="3"/>
      <c r="AC37" s="3"/>
      <c r="AD37" s="3"/>
      <c r="AE37" s="3"/>
      <c r="AF37" s="3"/>
      <c r="AG37" s="39"/>
      <c r="AH37" s="13"/>
      <c r="AI37" t="s">
        <v>322</v>
      </c>
    </row>
    <row r="38" spans="1:35" ht="12.75" customHeight="1">
      <c r="A38" s="8">
        <v>7</v>
      </c>
      <c r="B38" s="9" t="str">
        <f>+VLOOKUP(A38,POA!$A$3:$AU$103,9,FALSE)</f>
        <v>Servicio de energía eléctrica para la Universidad Intercultural de las Nacionalidades y Pueblos Indígenas Amawtay Wasi</v>
      </c>
      <c r="C38" s="9" t="str">
        <f>+VLOOKUP(A38,POA!$A$3:$AU$103,7,FALSE)</f>
        <v>Dirección Administrativa</v>
      </c>
      <c r="D38" s="10" t="str">
        <f>+VLOOKUP(A38,POA!$A$3:$AU$103,10,FALSE)</f>
        <v>NUEVO</v>
      </c>
      <c r="E38" s="11" t="s">
        <v>285</v>
      </c>
      <c r="F38" s="182">
        <v>45677</v>
      </c>
      <c r="G38" s="16" t="s">
        <v>286</v>
      </c>
      <c r="H38" s="128">
        <v>434.07</v>
      </c>
      <c r="I38" s="16" t="s">
        <v>46</v>
      </c>
      <c r="J38" s="12" t="str">
        <f t="shared" si="0"/>
        <v>53</v>
      </c>
      <c r="K38" s="7">
        <f>+VLOOKUP(A38,POA!$A$3:$AU$103,12,FALSE)</f>
        <v>530104</v>
      </c>
      <c r="L38" s="7">
        <f>+VLOOKUP(A38,POA!$A$3:$AU$103,14,FALSE)</f>
        <v>1701</v>
      </c>
      <c r="M38" s="1">
        <v>1</v>
      </c>
      <c r="N38" s="1">
        <v>530104</v>
      </c>
      <c r="O38" s="1">
        <v>1701</v>
      </c>
      <c r="P38" s="3">
        <f>+H38</f>
        <v>434.07</v>
      </c>
      <c r="Q38" s="3">
        <v>434.07</v>
      </c>
      <c r="R38" s="3">
        <v>434.07</v>
      </c>
      <c r="S38" s="206">
        <v>33</v>
      </c>
      <c r="T38" s="2"/>
      <c r="U38" s="3"/>
      <c r="V38" s="3">
        <f>+R38</f>
        <v>434.07</v>
      </c>
      <c r="W38" s="3"/>
      <c r="X38" s="3"/>
      <c r="Y38" s="3"/>
      <c r="Z38" s="3"/>
      <c r="AA38" s="3"/>
      <c r="AB38" s="3"/>
      <c r="AC38" s="3"/>
      <c r="AD38" s="3"/>
      <c r="AE38" s="3"/>
      <c r="AF38" s="3"/>
      <c r="AG38" s="39"/>
      <c r="AH38" s="13"/>
      <c r="AI38" t="s">
        <v>318</v>
      </c>
    </row>
    <row r="39" spans="1:35" ht="12.75" customHeight="1">
      <c r="A39" s="8">
        <v>7</v>
      </c>
      <c r="B39" s="9" t="str">
        <f>+VLOOKUP(A39,POA!$A$3:$AU$103,9,FALSE)</f>
        <v>Servicio de energía eléctrica para la Universidad Intercultural de las Nacionalidades y Pueblos Indígenas Amawtay Wasi</v>
      </c>
      <c r="C39" s="9" t="str">
        <f>+VLOOKUP(A39,POA!$A$3:$AU$103,7,FALSE)</f>
        <v>Dirección Administrativa</v>
      </c>
      <c r="D39" s="10" t="str">
        <f>+VLOOKUP(A39,POA!$A$3:$AU$103,10,FALSE)</f>
        <v>NUEVO</v>
      </c>
      <c r="E39" s="11" t="s">
        <v>285</v>
      </c>
      <c r="F39" s="182">
        <v>45677</v>
      </c>
      <c r="G39" s="16" t="s">
        <v>286</v>
      </c>
      <c r="H39" s="128">
        <f>4000-H34-H38</f>
        <v>2825.97</v>
      </c>
      <c r="I39" s="16" t="s">
        <v>46</v>
      </c>
      <c r="J39" s="12" t="str">
        <f t="shared" si="0"/>
        <v>53</v>
      </c>
      <c r="K39" s="7">
        <f>+VLOOKUP(A39,POA!$A$3:$AU$103,12,FALSE)</f>
        <v>530104</v>
      </c>
      <c r="L39" s="7">
        <f>+VLOOKUP(A39,POA!$A$3:$AU$103,14,FALSE)</f>
        <v>1701</v>
      </c>
      <c r="M39" s="1">
        <v>1</v>
      </c>
      <c r="N39" s="1">
        <v>530104</v>
      </c>
      <c r="O39" s="1">
        <v>1701</v>
      </c>
      <c r="P39" s="3">
        <f>+H39</f>
        <v>2825.97</v>
      </c>
      <c r="Q39" s="3"/>
      <c r="R39" s="3">
        <v>1267.93</v>
      </c>
      <c r="S39" s="188"/>
      <c r="T39" s="2"/>
      <c r="U39" s="3"/>
      <c r="V39" s="3"/>
      <c r="W39" s="3"/>
      <c r="X39" s="3"/>
      <c r="Y39" s="3"/>
      <c r="Z39" s="3"/>
      <c r="AA39" s="3"/>
      <c r="AB39" s="3"/>
      <c r="AC39" s="3"/>
      <c r="AD39" s="3"/>
      <c r="AE39" s="3"/>
      <c r="AF39" s="3"/>
      <c r="AG39" s="39"/>
      <c r="AH39" s="13"/>
      <c r="AI39" t="s">
        <v>318</v>
      </c>
    </row>
    <row r="40" spans="1:35" ht="12.75" customHeight="1">
      <c r="A40" s="8">
        <v>10</v>
      </c>
      <c r="B40" s="9" t="str">
        <f>+VLOOKUP(A40,POA!$A$3:$AU$103,9,FALSE)</f>
        <v>Viáticos al interior</v>
      </c>
      <c r="C40" s="9" t="str">
        <f>+VLOOKUP(A40,POA!$A$3:$AU$103,7,FALSE)</f>
        <v>Dirección Administrativa</v>
      </c>
      <c r="D40" s="10" t="str">
        <f>+VLOOKUP(A40,POA!$A$3:$AU$103,10,FALSE)</f>
        <v>NUEVO</v>
      </c>
      <c r="E40" s="16" t="s">
        <v>329</v>
      </c>
      <c r="F40" s="182">
        <v>45723</v>
      </c>
      <c r="G40" s="16" t="s">
        <v>328</v>
      </c>
      <c r="H40" s="128">
        <v>80</v>
      </c>
      <c r="I40" s="16" t="s">
        <v>46</v>
      </c>
      <c r="J40" s="12" t="str">
        <f t="shared" si="0"/>
        <v>53</v>
      </c>
      <c r="K40" s="7">
        <f>+VLOOKUP(A40,POA!$A$3:$AU$103,12,FALSE)</f>
        <v>530303</v>
      </c>
      <c r="L40" s="7">
        <f>+VLOOKUP(A40,POA!$A$3:$AU$103,14,FALSE)</f>
        <v>1701</v>
      </c>
      <c r="M40" s="1"/>
      <c r="N40" s="1"/>
      <c r="O40" s="1"/>
      <c r="P40" s="3"/>
      <c r="Q40" s="3"/>
      <c r="R40" s="3">
        <v>39</v>
      </c>
      <c r="S40" s="186"/>
      <c r="T40" s="2"/>
      <c r="U40" s="3"/>
      <c r="V40" s="3"/>
      <c r="W40" s="3"/>
      <c r="X40" s="3"/>
      <c r="Y40" s="3"/>
      <c r="Z40" s="3"/>
      <c r="AA40" s="3"/>
      <c r="AB40" s="3"/>
      <c r="AC40" s="3"/>
      <c r="AD40" s="3"/>
      <c r="AE40" s="3"/>
      <c r="AF40" s="3"/>
      <c r="AG40" s="39"/>
      <c r="AH40" s="13"/>
      <c r="AI40" t="s">
        <v>330</v>
      </c>
    </row>
    <row r="41" spans="1:35" ht="12.75" customHeight="1">
      <c r="A41" s="8">
        <v>51</v>
      </c>
      <c r="B41" s="9" t="str">
        <f>+VLOOKUP(A41,POA!$A$3:$AU$103,9,FALSE)</f>
        <v xml:space="preserve">Reembolso de pasajes aéreos interior </v>
      </c>
      <c r="C41" s="9" t="str">
        <f>+VLOOKUP(A41,POA!$A$3:$AU$103,7,FALSE)</f>
        <v>Dirección Administrativa</v>
      </c>
      <c r="D41" s="10" t="str">
        <f>+VLOOKUP(A41,POA!$A$3:$AU$103,10,FALSE)</f>
        <v>NUEVO</v>
      </c>
      <c r="E41" s="16" t="s">
        <v>336</v>
      </c>
      <c r="F41" s="182">
        <v>45738</v>
      </c>
      <c r="G41" s="16" t="s">
        <v>335</v>
      </c>
      <c r="H41" s="216">
        <f>200-7.25</f>
        <v>192.75</v>
      </c>
      <c r="I41" s="16" t="s">
        <v>46</v>
      </c>
      <c r="J41" s="12" t="str">
        <f t="shared" si="0"/>
        <v>53</v>
      </c>
      <c r="K41" s="7">
        <f>+VLOOKUP(A41,POA!$A$3:$AU$103,12,FALSE)</f>
        <v>530301</v>
      </c>
      <c r="L41" s="7">
        <f>+VLOOKUP(A41,POA!$A$3:$AU$103,14,FALSE)</f>
        <v>1701</v>
      </c>
      <c r="M41" s="1"/>
      <c r="N41" s="1"/>
      <c r="O41" s="1"/>
      <c r="P41" s="3"/>
      <c r="Q41" s="3"/>
      <c r="R41" s="3">
        <v>192.75</v>
      </c>
      <c r="S41" s="186"/>
      <c r="T41" s="2"/>
      <c r="U41" s="3"/>
      <c r="V41" s="3"/>
      <c r="W41" s="3"/>
      <c r="X41" s="3"/>
      <c r="Y41" s="3"/>
      <c r="Z41" s="3"/>
      <c r="AA41" s="3"/>
      <c r="AB41" s="3"/>
      <c r="AC41" s="3"/>
      <c r="AD41" s="3"/>
      <c r="AE41" s="3"/>
      <c r="AF41" s="3"/>
      <c r="AG41" s="39"/>
      <c r="AH41" s="13"/>
      <c r="AI41" t="s">
        <v>337</v>
      </c>
    </row>
    <row r="42" spans="1:35" ht="12.75" customHeight="1">
      <c r="A42" s="8">
        <v>10</v>
      </c>
      <c r="B42" s="9" t="str">
        <f>+VLOOKUP(A42,POA!$A$3:$AU$103,9,FALSE)</f>
        <v>Viáticos al interior</v>
      </c>
      <c r="C42" s="9" t="str">
        <f>+VLOOKUP(A42,POA!$A$3:$AU$103,7,FALSE)</f>
        <v>Dirección Administrativa</v>
      </c>
      <c r="D42" s="10" t="str">
        <f>+VLOOKUP(A42,POA!$A$3:$AU$103,10,FALSE)</f>
        <v>NUEVO</v>
      </c>
      <c r="E42" s="16" t="s">
        <v>421</v>
      </c>
      <c r="F42" s="182">
        <v>45751</v>
      </c>
      <c r="G42" s="11" t="s">
        <v>420</v>
      </c>
      <c r="H42" s="128">
        <v>240</v>
      </c>
      <c r="I42" s="16" t="s">
        <v>46</v>
      </c>
      <c r="J42" s="12" t="str">
        <f t="shared" si="0"/>
        <v>53</v>
      </c>
      <c r="K42" s="7">
        <f>+VLOOKUP(A42,POA!$A$3:$AU$103,12,FALSE)</f>
        <v>530303</v>
      </c>
      <c r="L42" s="7">
        <f>+VLOOKUP(A42,POA!$A$3:$AU$103,14,FALSE)</f>
        <v>1701</v>
      </c>
      <c r="M42" s="1"/>
      <c r="N42" s="1"/>
      <c r="O42" s="1"/>
      <c r="P42" s="3"/>
      <c r="Q42" s="3"/>
      <c r="R42" s="3">
        <v>220</v>
      </c>
      <c r="S42" s="186"/>
      <c r="T42" s="2"/>
      <c r="U42" s="3"/>
      <c r="V42" s="3"/>
      <c r="W42" s="3"/>
      <c r="X42" s="3"/>
      <c r="Y42" s="3"/>
      <c r="Z42" s="3"/>
      <c r="AA42" s="3"/>
      <c r="AB42" s="3"/>
      <c r="AC42" s="3"/>
      <c r="AD42" s="3"/>
      <c r="AE42" s="3"/>
      <c r="AF42" s="3"/>
      <c r="AG42" s="39"/>
      <c r="AH42" s="13"/>
      <c r="AI42" t="s">
        <v>419</v>
      </c>
    </row>
    <row r="43" spans="1:35" ht="12.75" customHeight="1">
      <c r="A43" s="8">
        <v>37</v>
      </c>
      <c r="B43" s="9" t="str">
        <f>+VLOOKUP(A43,POA!$A$3:$AU$103,9,FALSE)</f>
        <v>Viáticos al interior</v>
      </c>
      <c r="C43" s="9" t="str">
        <f>+VLOOKUP(A43,POA!$A$3:$AU$103,7,FALSE)</f>
        <v>Vicerrectorado de Gestión Comunitaria, Investigación y Vinculación con la Sociedad</v>
      </c>
      <c r="D43" s="10" t="str">
        <f>+VLOOKUP(A43,POA!$A$3:$AU$103,10,FALSE)</f>
        <v>NUEVO</v>
      </c>
      <c r="E43" s="16" t="s">
        <v>326</v>
      </c>
      <c r="F43" s="182">
        <v>45723</v>
      </c>
      <c r="G43" s="11" t="s">
        <v>327</v>
      </c>
      <c r="H43" s="128">
        <v>130</v>
      </c>
      <c r="I43" s="16" t="s">
        <v>47</v>
      </c>
      <c r="J43" s="12" t="str">
        <f t="shared" si="0"/>
        <v>53</v>
      </c>
      <c r="K43" s="7">
        <f>+VLOOKUP(A43,POA!$A$3:$AU$103,12,FALSE)</f>
        <v>530303</v>
      </c>
      <c r="L43" s="7">
        <f>+VLOOKUP(A43,POA!$A$3:$AU$103,14,FALSE)</f>
        <v>1701</v>
      </c>
      <c r="M43" s="1"/>
      <c r="N43" s="1"/>
      <c r="O43" s="1"/>
      <c r="P43" s="3"/>
      <c r="Q43" s="3"/>
      <c r="R43" s="3"/>
      <c r="S43" s="186"/>
      <c r="T43" s="2"/>
      <c r="U43" s="3"/>
      <c r="V43" s="3"/>
      <c r="W43" s="3"/>
      <c r="X43" s="3"/>
      <c r="Y43" s="3"/>
      <c r="Z43" s="3"/>
      <c r="AA43" s="3"/>
      <c r="AB43" s="3"/>
      <c r="AC43" s="3"/>
      <c r="AD43" s="3"/>
      <c r="AE43" s="3"/>
      <c r="AF43" s="3"/>
      <c r="AG43" s="39"/>
      <c r="AH43" s="13"/>
      <c r="AI43" t="s">
        <v>331</v>
      </c>
    </row>
    <row r="44" spans="1:35" ht="12.75" customHeight="1">
      <c r="A44" s="8">
        <v>10</v>
      </c>
      <c r="B44" s="9" t="str">
        <f>+VLOOKUP(A44,POA!$A$3:$AU$103,9,FALSE)</f>
        <v>Viáticos al interior</v>
      </c>
      <c r="C44" s="9" t="str">
        <f>+VLOOKUP(A44,POA!$A$3:$AU$103,7,FALSE)</f>
        <v>Dirección Administrativa</v>
      </c>
      <c r="D44" s="10" t="str">
        <f>+VLOOKUP(A44,POA!$A$3:$AU$103,10,FALSE)</f>
        <v>NUEVO</v>
      </c>
      <c r="E44" s="16" t="s">
        <v>334</v>
      </c>
      <c r="F44" s="182">
        <v>45737</v>
      </c>
      <c r="G44" s="11" t="s">
        <v>333</v>
      </c>
      <c r="H44" s="128">
        <v>240</v>
      </c>
      <c r="I44" s="16" t="s">
        <v>46</v>
      </c>
      <c r="J44" s="12" t="str">
        <f t="shared" si="0"/>
        <v>53</v>
      </c>
      <c r="K44" s="7">
        <f>+VLOOKUP(A44,POA!$A$3:$AU$103,12,FALSE)</f>
        <v>530303</v>
      </c>
      <c r="L44" s="7">
        <f>+VLOOKUP(A44,POA!$A$3:$AU$103,14,FALSE)</f>
        <v>1701</v>
      </c>
      <c r="M44" s="1"/>
      <c r="N44" s="1"/>
      <c r="O44" s="1"/>
      <c r="P44" s="3"/>
      <c r="Q44" s="3"/>
      <c r="R44" s="3">
        <v>138</v>
      </c>
      <c r="S44" s="186"/>
      <c r="T44" s="2"/>
      <c r="U44" s="3"/>
      <c r="V44" s="3"/>
      <c r="W44" s="3"/>
      <c r="X44" s="3"/>
      <c r="Y44" s="3"/>
      <c r="Z44" s="3"/>
      <c r="AA44" s="3"/>
      <c r="AB44" s="3"/>
      <c r="AC44" s="3"/>
      <c r="AD44" s="3"/>
      <c r="AE44" s="3"/>
      <c r="AF44" s="3"/>
      <c r="AG44" s="39"/>
      <c r="AH44" s="13"/>
      <c r="AI44" t="s">
        <v>332</v>
      </c>
    </row>
    <row r="45" spans="1:35" ht="12.75" customHeight="1">
      <c r="A45" s="8">
        <v>38</v>
      </c>
      <c r="B45" s="9" t="str">
        <f>+VLOOKUP(A45,POA!$A$3:$AU$103,9,FALSE)</f>
        <v>Viáticos al exterior</v>
      </c>
      <c r="C45" s="9" t="str">
        <f>+VLOOKUP(A45,POA!$A$3:$AU$103,7,FALSE)</f>
        <v>Vicerrectorado de Gestión Comunitaria, Investigación y Vinculación con la Sociedad</v>
      </c>
      <c r="D45" s="10" t="str">
        <f>+VLOOKUP(A45,POA!$A$3:$AU$103,10,FALSE)</f>
        <v>NUEVO</v>
      </c>
      <c r="E45" s="16" t="s">
        <v>339</v>
      </c>
      <c r="F45" s="182">
        <v>45743</v>
      </c>
      <c r="G45" s="11" t="s">
        <v>338</v>
      </c>
      <c r="H45" s="128">
        <v>904.2</v>
      </c>
      <c r="I45" s="16" t="s">
        <v>47</v>
      </c>
      <c r="J45" s="12" t="str">
        <f t="shared" si="0"/>
        <v>53</v>
      </c>
      <c r="K45" s="7">
        <f>+VLOOKUP(A45,POA!$A$3:$AU$103,12,FALSE)</f>
        <v>530304</v>
      </c>
      <c r="L45" s="7">
        <f>+VLOOKUP(A45,POA!$A$3:$AU$103,14,FALSE)</f>
        <v>1701</v>
      </c>
      <c r="M45" s="1"/>
      <c r="N45" s="1"/>
      <c r="O45" s="1"/>
      <c r="P45" s="3"/>
      <c r="Q45" s="3"/>
      <c r="R45" s="3"/>
      <c r="S45" s="186"/>
      <c r="T45" s="2"/>
      <c r="U45" s="3"/>
      <c r="V45" s="3"/>
      <c r="W45" s="3"/>
      <c r="X45" s="3"/>
      <c r="Y45" s="3"/>
      <c r="Z45" s="3"/>
      <c r="AA45" s="3"/>
      <c r="AB45" s="3"/>
      <c r="AC45" s="3"/>
      <c r="AD45" s="3"/>
      <c r="AE45" s="3"/>
      <c r="AF45" s="3"/>
      <c r="AG45" s="39"/>
      <c r="AH45" s="13"/>
      <c r="AI45" t="s">
        <v>340</v>
      </c>
    </row>
    <row r="46" spans="1:35" ht="12.75" customHeight="1">
      <c r="A46" s="8">
        <v>44</v>
      </c>
      <c r="B46" s="9" t="str">
        <f>+VLOOKUP(A46,POA!$A$3:$AU$103,9,FALSE)</f>
        <v>Viáticos al interior</v>
      </c>
      <c r="C46" s="9" t="str">
        <f>+VLOOKUP(A46,POA!$A$3:$AU$103,7,FALSE)</f>
        <v>Dirección de Bienestar Universitario Intercultural y Comunitario</v>
      </c>
      <c r="D46" s="10" t="str">
        <f>+VLOOKUP(A46,POA!$A$3:$AU$103,10,FALSE)</f>
        <v>NUEVO</v>
      </c>
      <c r="E46" s="16" t="s">
        <v>341</v>
      </c>
      <c r="F46" s="182">
        <v>45744</v>
      </c>
      <c r="G46" s="11" t="s">
        <v>343</v>
      </c>
      <c r="H46" s="128">
        <v>320</v>
      </c>
      <c r="I46" s="16" t="s">
        <v>46</v>
      </c>
      <c r="J46" s="12" t="str">
        <f t="shared" si="0"/>
        <v>53</v>
      </c>
      <c r="K46" s="7">
        <f>+VLOOKUP(A46,POA!$A$3:$AU$103,12,FALSE)</f>
        <v>530303</v>
      </c>
      <c r="L46" s="7">
        <f>+VLOOKUP(A46,POA!$A$3:$AU$103,14,FALSE)</f>
        <v>1701</v>
      </c>
      <c r="M46" s="1"/>
      <c r="N46" s="1"/>
      <c r="O46" s="1"/>
      <c r="P46" s="3"/>
      <c r="Q46" s="3"/>
      <c r="R46" s="3">
        <v>320</v>
      </c>
      <c r="S46" s="186"/>
      <c r="T46" s="2"/>
      <c r="U46" s="3"/>
      <c r="V46" s="3"/>
      <c r="W46" s="3"/>
      <c r="X46" s="3"/>
      <c r="Y46" s="3"/>
      <c r="Z46" s="3"/>
      <c r="AA46" s="3"/>
      <c r="AB46" s="3"/>
      <c r="AC46" s="3"/>
      <c r="AD46" s="3"/>
      <c r="AE46" s="3"/>
      <c r="AF46" s="3"/>
      <c r="AG46" s="39"/>
      <c r="AH46" s="13"/>
      <c r="AI46" t="s">
        <v>342</v>
      </c>
    </row>
    <row r="47" spans="1:35" ht="12.75" customHeight="1">
      <c r="A47" s="8">
        <v>10</v>
      </c>
      <c r="B47" s="9" t="str">
        <f>+VLOOKUP(A47,POA!$A$3:$AU$103,9,FALSE)</f>
        <v>Viáticos al interior</v>
      </c>
      <c r="C47" s="9" t="str">
        <f>+VLOOKUP(A47,POA!$A$3:$AU$103,7,FALSE)</f>
        <v>Dirección Administrativa</v>
      </c>
      <c r="D47" s="10" t="str">
        <f>+VLOOKUP(A47,POA!$A$3:$AU$103,10,FALSE)</f>
        <v>NUEVO</v>
      </c>
      <c r="E47" s="16" t="s">
        <v>346</v>
      </c>
      <c r="F47" s="182">
        <v>45744</v>
      </c>
      <c r="G47" s="16" t="s">
        <v>345</v>
      </c>
      <c r="H47" s="128">
        <v>320</v>
      </c>
      <c r="I47" s="16" t="s">
        <v>46</v>
      </c>
      <c r="J47" s="12" t="str">
        <f t="shared" si="0"/>
        <v>53</v>
      </c>
      <c r="K47" s="7">
        <f>+VLOOKUP(A47,POA!$A$3:$AU$103,12,FALSE)</f>
        <v>530303</v>
      </c>
      <c r="L47" s="7">
        <f>+VLOOKUP(A47,POA!$A$3:$AU$103,14,FALSE)</f>
        <v>1701</v>
      </c>
      <c r="M47" s="1"/>
      <c r="N47" s="1"/>
      <c r="O47" s="1"/>
      <c r="P47" s="3"/>
      <c r="Q47" s="3"/>
      <c r="R47" s="3">
        <v>320</v>
      </c>
      <c r="S47" s="186"/>
      <c r="T47" s="2"/>
      <c r="U47" s="3"/>
      <c r="V47" s="3"/>
      <c r="W47" s="3"/>
      <c r="X47" s="3"/>
      <c r="Y47" s="3"/>
      <c r="Z47" s="3"/>
      <c r="AA47" s="3"/>
      <c r="AB47" s="3"/>
      <c r="AC47" s="3"/>
      <c r="AD47" s="3"/>
      <c r="AE47" s="3"/>
      <c r="AF47" s="3"/>
      <c r="AG47" s="39"/>
      <c r="AH47" s="13"/>
      <c r="AI47" t="s">
        <v>344</v>
      </c>
    </row>
    <row r="48" spans="1:35" ht="12.75" customHeight="1">
      <c r="A48" s="8">
        <v>40</v>
      </c>
      <c r="B48" s="9" t="str">
        <f>+VLOOKUP(A48,POA!$A$3:$AU$103,9,FALSE)</f>
        <v>Contratación civil del personal, para el proyecto  sistematizacion de experiencias de transicion agroecologicas en Ecuador</v>
      </c>
      <c r="C48" s="9" t="str">
        <f>+VLOOKUP(A48,POA!$A$3:$AU$103,7,FALSE)</f>
        <v xml:space="preserve">Dirección General de Investigación </v>
      </c>
      <c r="D48" s="10" t="str">
        <f>+VLOOKUP(A48,POA!$A$3:$AU$103,10,FALSE)</f>
        <v>ARRASTRE</v>
      </c>
      <c r="E48" s="16" t="s">
        <v>347</v>
      </c>
      <c r="F48" s="182">
        <v>45747</v>
      </c>
      <c r="G48" s="11" t="s">
        <v>348</v>
      </c>
      <c r="H48" s="128">
        <v>9728.08</v>
      </c>
      <c r="I48" s="16" t="s">
        <v>46</v>
      </c>
      <c r="J48" s="12" t="str">
        <f t="shared" si="0"/>
        <v>53</v>
      </c>
      <c r="K48" s="7">
        <f>+VLOOKUP(A48,POA!$A$3:$AU$103,12,FALSE)</f>
        <v>530606</v>
      </c>
      <c r="L48" s="7">
        <f>+VLOOKUP(A48,POA!$A$3:$AU$103,14,FALSE)</f>
        <v>1701</v>
      </c>
      <c r="M48" s="1"/>
      <c r="N48" s="1"/>
      <c r="O48" s="1"/>
      <c r="P48" s="3"/>
      <c r="Q48" s="3"/>
      <c r="R48" s="3"/>
      <c r="S48" s="186"/>
      <c r="T48" s="2"/>
      <c r="U48" s="3"/>
      <c r="V48" s="3"/>
      <c r="W48" s="3"/>
      <c r="X48" s="3"/>
      <c r="Y48" s="3"/>
      <c r="Z48" s="3"/>
      <c r="AA48" s="3"/>
      <c r="AB48" s="3"/>
      <c r="AC48" s="3"/>
      <c r="AD48" s="3"/>
      <c r="AE48" s="3"/>
      <c r="AF48" s="3"/>
      <c r="AG48" s="39"/>
      <c r="AH48" s="13"/>
      <c r="AI48" t="s">
        <v>349</v>
      </c>
    </row>
    <row r="49" spans="1:35" ht="12.75" customHeight="1">
      <c r="A49" s="8">
        <v>45</v>
      </c>
      <c r="B49" s="9" t="str">
        <f>+VLOOKUP(A49,POA!$A$3:$AU$103,9,FALSE)</f>
        <v xml:space="preserve">Contratación de personal técnico por servicios profesionales </v>
      </c>
      <c r="C49" s="9" t="str">
        <f>+VLOOKUP(A49,POA!$A$3:$AU$103,7,FALSE)</f>
        <v xml:space="preserve">Dirección General de Investigación </v>
      </c>
      <c r="D49" s="10" t="str">
        <f>+VLOOKUP(A49,POA!$A$3:$AU$103,10,FALSE)</f>
        <v>ARRASTRE</v>
      </c>
      <c r="E49" s="16" t="s">
        <v>351</v>
      </c>
      <c r="F49" s="182">
        <v>45747</v>
      </c>
      <c r="G49" s="11" t="s">
        <v>352</v>
      </c>
      <c r="H49" s="128">
        <v>8177.57</v>
      </c>
      <c r="I49" s="16" t="s">
        <v>46</v>
      </c>
      <c r="J49" s="12" t="str">
        <f t="shared" si="0"/>
        <v>53</v>
      </c>
      <c r="K49" s="7">
        <f>+VLOOKUP(A49,POA!$A$3:$AU$103,12,FALSE)</f>
        <v>530606</v>
      </c>
      <c r="L49" s="7">
        <f>+VLOOKUP(A49,POA!$A$3:$AU$103,14,FALSE)</f>
        <v>1701</v>
      </c>
      <c r="M49" s="1"/>
      <c r="N49" s="1"/>
      <c r="O49" s="1"/>
      <c r="P49" s="3"/>
      <c r="Q49" s="3"/>
      <c r="R49" s="3"/>
      <c r="S49" s="186"/>
      <c r="T49" s="2"/>
      <c r="U49" s="3"/>
      <c r="V49" s="3"/>
      <c r="W49" s="3"/>
      <c r="X49" s="3"/>
      <c r="Y49" s="3"/>
      <c r="Z49" s="3"/>
      <c r="AA49" s="3"/>
      <c r="AB49" s="3"/>
      <c r="AC49" s="3"/>
      <c r="AD49" s="3"/>
      <c r="AE49" s="3"/>
      <c r="AF49" s="3"/>
      <c r="AG49" s="39"/>
      <c r="AH49" s="13"/>
      <c r="AI49" t="s">
        <v>350</v>
      </c>
    </row>
    <row r="50" spans="1:35" ht="12.75" customHeight="1">
      <c r="A50" s="8">
        <v>10</v>
      </c>
      <c r="B50" s="9" t="str">
        <f>+VLOOKUP(A50,POA!$A$3:$AU$103,9,FALSE)</f>
        <v>Viáticos al interior</v>
      </c>
      <c r="C50" s="9" t="str">
        <f>+VLOOKUP(A50,POA!$A$3:$AU$103,7,FALSE)</f>
        <v>Dirección Administrativa</v>
      </c>
      <c r="D50" s="10" t="str">
        <f>+VLOOKUP(A50,POA!$A$3:$AU$103,10,FALSE)</f>
        <v>NUEVO</v>
      </c>
      <c r="E50" s="16" t="s">
        <v>353</v>
      </c>
      <c r="F50" s="182">
        <v>45390</v>
      </c>
      <c r="G50" s="11" t="s">
        <v>354</v>
      </c>
      <c r="H50" s="128">
        <v>80</v>
      </c>
      <c r="I50" s="16" t="s">
        <v>46</v>
      </c>
      <c r="J50" s="12" t="str">
        <f t="shared" si="0"/>
        <v>53</v>
      </c>
      <c r="K50" s="7">
        <f>+VLOOKUP(A50,POA!$A$3:$AU$103,12,FALSE)</f>
        <v>530303</v>
      </c>
      <c r="L50" s="7">
        <f>+VLOOKUP(A50,POA!$A$3:$AU$103,14,FALSE)</f>
        <v>1701</v>
      </c>
      <c r="M50" s="1"/>
      <c r="N50" s="1"/>
      <c r="O50" s="1"/>
      <c r="P50" s="3"/>
      <c r="Q50" s="3"/>
      <c r="R50" s="3">
        <v>80</v>
      </c>
      <c r="S50" s="186"/>
      <c r="T50" s="2"/>
      <c r="U50" s="3"/>
      <c r="V50" s="3"/>
      <c r="W50" s="3"/>
      <c r="X50" s="3"/>
      <c r="Y50" s="3"/>
      <c r="Z50" s="3"/>
      <c r="AA50" s="3"/>
      <c r="AB50" s="3"/>
      <c r="AC50" s="3"/>
      <c r="AD50" s="3"/>
      <c r="AE50" s="3"/>
      <c r="AF50" s="3"/>
      <c r="AG50" s="39"/>
      <c r="AH50" s="13"/>
      <c r="AI50" t="s">
        <v>355</v>
      </c>
    </row>
    <row r="51" spans="1:35" ht="12.75" customHeight="1">
      <c r="A51" s="8">
        <v>52</v>
      </c>
      <c r="B51" s="9" t="str">
        <f>+VLOOKUP(A51,POA!$A$3:$AU$103,9,FALSE)</f>
        <v>Para pago del beneficio de guarderías</v>
      </c>
      <c r="C51" s="9" t="str">
        <f>+VLOOKUP(A51,POA!$A$3:$AU$103,7,FALSE)</f>
        <v>Dirección de Talento Humano</v>
      </c>
      <c r="D51" s="10" t="str">
        <f>+VLOOKUP(A51,POA!$A$3:$AU$103,10,FALSE)</f>
        <v>NUEVO</v>
      </c>
      <c r="E51" s="16" t="s">
        <v>358</v>
      </c>
      <c r="F51" s="182">
        <v>45390</v>
      </c>
      <c r="G51" s="11" t="s">
        <v>357</v>
      </c>
      <c r="H51" s="128">
        <v>2468.56</v>
      </c>
      <c r="I51" s="16" t="s">
        <v>46</v>
      </c>
      <c r="J51" s="12" t="str">
        <f t="shared" si="0"/>
        <v>53</v>
      </c>
      <c r="K51" s="7">
        <f>+VLOOKUP(A51,POA!$A$3:$AU$103,12,FALSE)</f>
        <v>530210</v>
      </c>
      <c r="L51" s="7">
        <f>+VLOOKUP(A51,POA!$A$3:$AU$103,14,FALSE)</f>
        <v>1701</v>
      </c>
      <c r="M51" s="1"/>
      <c r="N51" s="1"/>
      <c r="O51" s="1"/>
      <c r="P51" s="3"/>
      <c r="Q51" s="3"/>
      <c r="R51" s="3">
        <v>93</v>
      </c>
      <c r="S51" s="186"/>
      <c r="T51" s="2"/>
      <c r="U51" s="3"/>
      <c r="V51" s="3"/>
      <c r="W51" s="3"/>
      <c r="X51" s="3"/>
      <c r="Y51" s="3"/>
      <c r="Z51" s="3"/>
      <c r="AA51" s="3"/>
      <c r="AB51" s="3"/>
      <c r="AC51" s="3"/>
      <c r="AD51" s="3"/>
      <c r="AE51" s="3"/>
      <c r="AF51" s="3"/>
      <c r="AG51" s="39"/>
      <c r="AH51" s="13"/>
      <c r="AI51" t="s">
        <v>356</v>
      </c>
    </row>
    <row r="52" spans="1:35" ht="12.75" customHeight="1">
      <c r="A52" s="8">
        <v>10</v>
      </c>
      <c r="B52" s="9" t="str">
        <f>+VLOOKUP(A52,POA!$A$3:$AU$103,9,FALSE)</f>
        <v>Viáticos al interior</v>
      </c>
      <c r="C52" s="9" t="str">
        <f>+VLOOKUP(A52,POA!$A$3:$AU$103,7,FALSE)</f>
        <v>Dirección Administrativa</v>
      </c>
      <c r="D52" s="10" t="str">
        <f>+VLOOKUP(A52,POA!$A$3:$AU$103,10,FALSE)</f>
        <v>NUEVO</v>
      </c>
      <c r="E52" s="16" t="s">
        <v>360</v>
      </c>
      <c r="F52" s="182">
        <v>45757</v>
      </c>
      <c r="G52" s="11" t="s">
        <v>359</v>
      </c>
      <c r="H52" s="128">
        <v>160</v>
      </c>
      <c r="I52" s="16" t="s">
        <v>46</v>
      </c>
      <c r="J52" s="12" t="str">
        <f t="shared" si="0"/>
        <v>53</v>
      </c>
      <c r="K52" s="7">
        <f>+VLOOKUP(A52,POA!$A$3:$AU$103,12,FALSE)</f>
        <v>530303</v>
      </c>
      <c r="L52" s="7">
        <f>+VLOOKUP(A52,POA!$A$3:$AU$103,14,FALSE)</f>
        <v>1701</v>
      </c>
      <c r="M52" s="1"/>
      <c r="N52" s="1"/>
      <c r="O52" s="1"/>
      <c r="P52" s="3"/>
      <c r="Q52" s="3"/>
      <c r="R52" s="3">
        <v>78.75</v>
      </c>
      <c r="S52" s="186"/>
      <c r="T52" s="2"/>
      <c r="U52" s="3"/>
      <c r="V52" s="3"/>
      <c r="W52" s="3"/>
      <c r="X52" s="3"/>
      <c r="Y52" s="3"/>
      <c r="Z52" s="3"/>
      <c r="AA52" s="3"/>
      <c r="AB52" s="3"/>
      <c r="AC52" s="3"/>
      <c r="AD52" s="3"/>
      <c r="AE52" s="3"/>
      <c r="AF52" s="3"/>
      <c r="AG52" s="39"/>
      <c r="AH52" s="13"/>
      <c r="AI52" t="s">
        <v>361</v>
      </c>
    </row>
    <row r="53" spans="1:35" ht="12.75" customHeight="1">
      <c r="A53" s="8">
        <v>44</v>
      </c>
      <c r="B53" s="9" t="str">
        <f>+VLOOKUP(A53,POA!$A$3:$AU$103,9,FALSE)</f>
        <v>Viáticos al interior</v>
      </c>
      <c r="C53" s="9" t="str">
        <f>+VLOOKUP(A53,POA!$A$3:$AU$103,7,FALSE)</f>
        <v>Dirección de Bienestar Universitario Intercultural y Comunitario</v>
      </c>
      <c r="D53" s="10" t="str">
        <f>+VLOOKUP(A53,POA!$A$3:$AU$103,10,FALSE)</f>
        <v>NUEVO</v>
      </c>
      <c r="E53" s="16" t="s">
        <v>363</v>
      </c>
      <c r="F53" s="182">
        <v>45757</v>
      </c>
      <c r="G53" s="253" t="s">
        <v>362</v>
      </c>
      <c r="H53" s="128">
        <f>240-80</f>
        <v>160</v>
      </c>
      <c r="I53" s="16" t="s">
        <v>46</v>
      </c>
      <c r="J53" s="12" t="str">
        <f t="shared" si="0"/>
        <v>53</v>
      </c>
      <c r="K53" s="7">
        <f>+VLOOKUP(A53,POA!$A$3:$AU$103,12,FALSE)</f>
        <v>530303</v>
      </c>
      <c r="L53" s="7">
        <f>+VLOOKUP(A53,POA!$A$3:$AU$103,14,FALSE)</f>
        <v>1701</v>
      </c>
      <c r="M53" s="1"/>
      <c r="N53" s="1"/>
      <c r="O53" s="1"/>
      <c r="P53" s="3"/>
      <c r="Q53" s="3"/>
      <c r="R53" s="3">
        <v>160</v>
      </c>
      <c r="S53" s="186"/>
      <c r="T53" s="2"/>
      <c r="U53" s="3"/>
      <c r="V53" s="3"/>
      <c r="W53" s="3"/>
      <c r="X53" s="3"/>
      <c r="Y53" s="3"/>
      <c r="Z53" s="3"/>
      <c r="AA53" s="3"/>
      <c r="AB53" s="3"/>
      <c r="AC53" s="3"/>
      <c r="AD53" s="3"/>
      <c r="AE53" s="3"/>
      <c r="AF53" s="3"/>
      <c r="AG53" s="39"/>
      <c r="AH53" s="13"/>
      <c r="AI53" t="s">
        <v>364</v>
      </c>
    </row>
    <row r="54" spans="1:35" ht="12.75" customHeight="1">
      <c r="A54" s="8">
        <v>10</v>
      </c>
      <c r="B54" s="9" t="str">
        <f>+VLOOKUP(A54,POA!$A$3:$AU$103,9,FALSE)</f>
        <v>Viáticos al interior</v>
      </c>
      <c r="C54" s="9" t="str">
        <f>+VLOOKUP(A54,POA!$A$3:$AU$103,7,FALSE)</f>
        <v>Dirección Administrativa</v>
      </c>
      <c r="D54" s="10" t="str">
        <f>+VLOOKUP(A54,POA!$A$3:$AU$103,10,FALSE)</f>
        <v>NUEVO</v>
      </c>
      <c r="E54" s="16" t="s">
        <v>367</v>
      </c>
      <c r="F54" s="182">
        <v>45757</v>
      </c>
      <c r="G54" s="11" t="s">
        <v>365</v>
      </c>
      <c r="H54" s="128">
        <v>240</v>
      </c>
      <c r="I54" s="16" t="s">
        <v>46</v>
      </c>
      <c r="J54" s="12" t="str">
        <f t="shared" si="0"/>
        <v>53</v>
      </c>
      <c r="K54" s="7">
        <f>+VLOOKUP(A54,POA!$A$3:$AU$103,12,FALSE)</f>
        <v>530303</v>
      </c>
      <c r="L54" s="7">
        <f>+VLOOKUP(A54,POA!$A$3:$AU$103,14,FALSE)</f>
        <v>1701</v>
      </c>
      <c r="M54" s="1"/>
      <c r="N54" s="1"/>
      <c r="O54" s="1"/>
      <c r="P54" s="3"/>
      <c r="Q54" s="3"/>
      <c r="R54" s="3">
        <v>240</v>
      </c>
      <c r="S54" s="186"/>
      <c r="T54" s="2"/>
      <c r="U54" s="3"/>
      <c r="V54" s="3"/>
      <c r="W54" s="3"/>
      <c r="X54" s="3"/>
      <c r="Y54" s="3"/>
      <c r="Z54" s="3"/>
      <c r="AA54" s="3"/>
      <c r="AB54" s="3"/>
      <c r="AC54" s="3"/>
      <c r="AD54" s="3"/>
      <c r="AE54" s="3"/>
      <c r="AF54" s="3"/>
      <c r="AG54" s="39"/>
      <c r="AH54" s="13"/>
      <c r="AI54" t="s">
        <v>366</v>
      </c>
    </row>
    <row r="55" spans="1:35" ht="12.75" customHeight="1">
      <c r="A55" s="8">
        <v>43</v>
      </c>
      <c r="B55" s="9" t="str">
        <f>+VLOOKUP(A55,POA!$A$3:$AU$103,9,FALSE)</f>
        <v>Gastos a través de caja chica para Rectorado</v>
      </c>
      <c r="C55" s="9" t="str">
        <f>+VLOOKUP(A55,POA!$A$3:$AU$103,7,FALSE)</f>
        <v>Rectorado</v>
      </c>
      <c r="D55" s="10" t="str">
        <f>+VLOOKUP(A55,POA!$A$3:$AU$103,10,FALSE)</f>
        <v>NUEVO</v>
      </c>
      <c r="E55" s="16" t="s">
        <v>370</v>
      </c>
      <c r="F55" s="182">
        <v>45758</v>
      </c>
      <c r="G55" s="11" t="s">
        <v>368</v>
      </c>
      <c r="H55" s="128">
        <v>300</v>
      </c>
      <c r="I55" s="16" t="s">
        <v>46</v>
      </c>
      <c r="J55" s="12" t="str">
        <f t="shared" si="0"/>
        <v>53</v>
      </c>
      <c r="K55" s="7">
        <f>+VLOOKUP(A55,POA!$A$3:$AU$103,12,FALSE)</f>
        <v>530801</v>
      </c>
      <c r="L55" s="7">
        <f>+VLOOKUP(A55,POA!$A$3:$AU$103,14,FALSE)</f>
        <v>1701</v>
      </c>
      <c r="M55" s="1"/>
      <c r="N55" s="1"/>
      <c r="O55" s="1"/>
      <c r="P55" s="3"/>
      <c r="Q55" s="3"/>
      <c r="R55" s="3">
        <v>27.98</v>
      </c>
      <c r="S55" s="186"/>
      <c r="T55" s="2"/>
      <c r="U55" s="3"/>
      <c r="V55" s="3"/>
      <c r="W55" s="3"/>
      <c r="X55" s="3"/>
      <c r="Y55" s="3"/>
      <c r="Z55" s="3"/>
      <c r="AA55" s="3"/>
      <c r="AB55" s="3"/>
      <c r="AC55" s="3"/>
      <c r="AD55" s="3"/>
      <c r="AE55" s="3"/>
      <c r="AF55" s="3"/>
      <c r="AG55" s="39"/>
      <c r="AH55" s="13"/>
      <c r="AI55" t="s">
        <v>369</v>
      </c>
    </row>
    <row r="56" spans="1:35" ht="12.75" customHeight="1">
      <c r="A56" s="8">
        <v>54</v>
      </c>
      <c r="B56" s="9" t="str">
        <f>+VLOOKUP(A56,POA!$A$3:$AU$103,9,FALSE)</f>
        <v xml:space="preserve">Reembolso de pasajes aéreos al exterior </v>
      </c>
      <c r="C56" s="9" t="str">
        <f>+VLOOKUP(A56,POA!$A$3:$AU$103,7,FALSE)</f>
        <v>Dirección Administrativa</v>
      </c>
      <c r="D56" s="10" t="str">
        <f>+VLOOKUP(A56,POA!$A$3:$AU$103,10,FALSE)</f>
        <v>NUEVO</v>
      </c>
      <c r="E56" s="16" t="s">
        <v>371</v>
      </c>
      <c r="F56" s="182">
        <v>45758</v>
      </c>
      <c r="G56" s="11" t="s">
        <v>372</v>
      </c>
      <c r="H56" s="128">
        <f>1000-240</f>
        <v>760</v>
      </c>
      <c r="I56" s="16" t="s">
        <v>46</v>
      </c>
      <c r="J56" s="12" t="str">
        <f t="shared" si="0"/>
        <v>53</v>
      </c>
      <c r="K56" s="7">
        <f>+VLOOKUP(A56,POA!$A$3:$AU$103,12,FALSE)</f>
        <v>530302</v>
      </c>
      <c r="L56" s="7">
        <f>+VLOOKUP(A56,POA!$A$3:$AU$103,14,FALSE)</f>
        <v>1701</v>
      </c>
      <c r="M56" s="1"/>
      <c r="N56" s="1"/>
      <c r="O56" s="1"/>
      <c r="P56" s="3"/>
      <c r="Q56" s="3"/>
      <c r="R56" s="3"/>
      <c r="S56" s="186"/>
      <c r="T56" s="2"/>
      <c r="U56" s="3"/>
      <c r="V56" s="3"/>
      <c r="W56" s="3"/>
      <c r="X56" s="3"/>
      <c r="Y56" s="3"/>
      <c r="Z56" s="3"/>
      <c r="AA56" s="3"/>
      <c r="AB56" s="3"/>
      <c r="AC56" s="3"/>
      <c r="AD56" s="3"/>
      <c r="AE56" s="3"/>
      <c r="AF56" s="3"/>
      <c r="AG56" s="39"/>
      <c r="AH56" s="13"/>
      <c r="AI56" t="s">
        <v>373</v>
      </c>
    </row>
    <row r="57" spans="1:35" ht="12.75" customHeight="1">
      <c r="A57" s="8">
        <v>35</v>
      </c>
      <c r="B57" s="9" t="str">
        <f>+VLOOKUP(A57,POA!$A$3:$AU$103,9,FALSE)</f>
        <v>Viáticos al exterior</v>
      </c>
      <c r="C57" s="9" t="str">
        <f>+VLOOKUP(A57,POA!$A$3:$AU$103,7,FALSE)</f>
        <v>Dirección de Relaciones Interinstitucionales e Internacionales</v>
      </c>
      <c r="D57" s="10" t="str">
        <f>+VLOOKUP(A57,POA!$A$3:$AU$103,10,FALSE)</f>
        <v>NUEVO</v>
      </c>
      <c r="E57" s="16" t="s">
        <v>375</v>
      </c>
      <c r="F57" s="182">
        <v>45758</v>
      </c>
      <c r="G57" s="11" t="s">
        <v>376</v>
      </c>
      <c r="H57" s="128">
        <f>2442-2442</f>
        <v>0</v>
      </c>
      <c r="I57" s="16" t="s">
        <v>46</v>
      </c>
      <c r="J57" s="12" t="str">
        <f t="shared" si="0"/>
        <v>53</v>
      </c>
      <c r="K57" s="7">
        <f>+VLOOKUP(A57,POA!$A$3:$AU$103,12,FALSE)</f>
        <v>530304</v>
      </c>
      <c r="L57" s="7">
        <f>+VLOOKUP(A57,POA!$A$3:$AU$103,14,FALSE)</f>
        <v>1701</v>
      </c>
      <c r="M57" s="1"/>
      <c r="N57" s="1"/>
      <c r="O57" s="1"/>
      <c r="P57" s="3"/>
      <c r="Q57" s="3"/>
      <c r="R57" s="3"/>
      <c r="S57" s="186"/>
      <c r="T57" s="2"/>
      <c r="U57" s="3"/>
      <c r="V57" s="3"/>
      <c r="W57" s="3"/>
      <c r="X57" s="3"/>
      <c r="Y57" s="3"/>
      <c r="Z57" s="3"/>
      <c r="AA57" s="3"/>
      <c r="AB57" s="3"/>
      <c r="AC57" s="3"/>
      <c r="AD57" s="3"/>
      <c r="AE57" s="3"/>
      <c r="AF57" s="3"/>
      <c r="AG57" s="39"/>
      <c r="AH57" s="13"/>
      <c r="AI57" s="15" t="s">
        <v>374</v>
      </c>
    </row>
    <row r="58" spans="1:35" ht="12.75" customHeight="1">
      <c r="A58" s="8">
        <v>51</v>
      </c>
      <c r="B58" s="9" t="str">
        <f>+VLOOKUP(A58,POA!$A$3:$AU$103,9,FALSE)</f>
        <v xml:space="preserve">Reembolso de pasajes aéreos interior </v>
      </c>
      <c r="C58" s="9" t="str">
        <f>+VLOOKUP(A58,POA!$A$3:$AU$103,7,FALSE)</f>
        <v>Dirección Administrativa</v>
      </c>
      <c r="D58" s="10" t="str">
        <f>+VLOOKUP(A58,POA!$A$3:$AU$103,10,FALSE)</f>
        <v>NUEVO</v>
      </c>
      <c r="E58" s="16" t="s">
        <v>378</v>
      </c>
      <c r="F58" s="182">
        <v>45762</v>
      </c>
      <c r="G58" s="16" t="s">
        <v>377</v>
      </c>
      <c r="H58" s="216">
        <f>300-55.54</f>
        <v>244.46</v>
      </c>
      <c r="I58" s="16" t="s">
        <v>46</v>
      </c>
      <c r="J58" s="12" t="str">
        <f t="shared" si="0"/>
        <v>53</v>
      </c>
      <c r="K58" s="7">
        <f>+VLOOKUP(A58,POA!$A$3:$AU$103,12,FALSE)</f>
        <v>530301</v>
      </c>
      <c r="L58" s="7">
        <f>+VLOOKUP(A58,POA!$A$3:$AU$103,14,FALSE)</f>
        <v>1701</v>
      </c>
      <c r="M58" s="1"/>
      <c r="N58" s="1"/>
      <c r="O58" s="1"/>
      <c r="P58" s="3"/>
      <c r="Q58" s="3"/>
      <c r="R58" s="3">
        <v>244.46</v>
      </c>
      <c r="S58" s="188"/>
      <c r="T58" s="2"/>
      <c r="U58" s="3"/>
      <c r="V58" s="3"/>
      <c r="W58" s="3"/>
      <c r="X58" s="3"/>
      <c r="Y58" s="3"/>
      <c r="Z58" s="3"/>
      <c r="AA58" s="3"/>
      <c r="AB58" s="3"/>
      <c r="AC58" s="3"/>
      <c r="AD58" s="3"/>
      <c r="AE58" s="3"/>
      <c r="AF58" s="3"/>
      <c r="AG58" s="39"/>
      <c r="AH58" s="13"/>
      <c r="AI58" t="s">
        <v>379</v>
      </c>
    </row>
    <row r="59" spans="1:35" ht="12.75" customHeight="1">
      <c r="A59" s="8">
        <v>10</v>
      </c>
      <c r="B59" s="9" t="str">
        <f>+VLOOKUP(A59,POA!$A$3:$AU$103,9,FALSE)</f>
        <v>Viáticos al interior</v>
      </c>
      <c r="C59" s="9" t="str">
        <f>+VLOOKUP(A59,POA!$A$3:$AU$103,7,FALSE)</f>
        <v>Dirección Administrativa</v>
      </c>
      <c r="D59" s="10" t="str">
        <f>+VLOOKUP(A59,POA!$A$3:$AU$103,10,FALSE)</f>
        <v>NUEVO</v>
      </c>
      <c r="E59" s="16" t="s">
        <v>381</v>
      </c>
      <c r="F59" s="182">
        <v>45769</v>
      </c>
      <c r="G59" s="11" t="s">
        <v>380</v>
      </c>
      <c r="H59" s="128">
        <v>240</v>
      </c>
      <c r="I59" s="16" t="s">
        <v>46</v>
      </c>
      <c r="J59" s="12" t="str">
        <f t="shared" si="0"/>
        <v>53</v>
      </c>
      <c r="K59" s="7">
        <f>+VLOOKUP(A59,POA!$A$3:$AU$103,12,FALSE)</f>
        <v>530303</v>
      </c>
      <c r="L59" s="7">
        <f>+VLOOKUP(A59,POA!$A$3:$AU$103,14,FALSE)</f>
        <v>1701</v>
      </c>
      <c r="M59" s="1"/>
      <c r="N59" s="1"/>
      <c r="O59" s="1"/>
      <c r="P59" s="3"/>
      <c r="Q59" s="3"/>
      <c r="R59" s="3"/>
      <c r="S59" s="186"/>
      <c r="T59" s="2"/>
      <c r="U59" s="3"/>
      <c r="V59" s="3"/>
      <c r="W59" s="3"/>
      <c r="X59" s="3"/>
      <c r="Y59" s="3"/>
      <c r="Z59" s="3"/>
      <c r="AA59" s="3"/>
      <c r="AB59" s="3"/>
      <c r="AC59" s="3"/>
      <c r="AD59" s="3"/>
      <c r="AE59" s="3"/>
      <c r="AF59" s="3"/>
      <c r="AG59" s="39"/>
      <c r="AH59" s="13"/>
      <c r="AI59" t="s">
        <v>382</v>
      </c>
    </row>
    <row r="60" spans="1:35" ht="12.75" customHeight="1">
      <c r="A60" s="8">
        <v>10</v>
      </c>
      <c r="B60" s="9" t="str">
        <f>+VLOOKUP(A60,POA!$A$3:$AU$103,9,FALSE)</f>
        <v>Viáticos al interior</v>
      </c>
      <c r="C60" s="9" t="str">
        <f>+VLOOKUP(A60,POA!$A$3:$AU$103,7,FALSE)</f>
        <v>Dirección Administrativa</v>
      </c>
      <c r="D60" s="10" t="str">
        <f>+VLOOKUP(A60,POA!$A$3:$AU$103,10,FALSE)</f>
        <v>NUEVO</v>
      </c>
      <c r="E60" s="16" t="s">
        <v>384</v>
      </c>
      <c r="F60" s="182">
        <v>45771</v>
      </c>
      <c r="G60" s="11" t="s">
        <v>383</v>
      </c>
      <c r="H60" s="128">
        <v>240</v>
      </c>
      <c r="I60" s="16" t="s">
        <v>46</v>
      </c>
      <c r="J60" s="12" t="str">
        <f t="shared" si="0"/>
        <v>53</v>
      </c>
      <c r="K60" s="7">
        <f>+VLOOKUP(A60,POA!$A$3:$AU$103,12,FALSE)</f>
        <v>530303</v>
      </c>
      <c r="L60" s="7">
        <f>+VLOOKUP(A60,POA!$A$3:$AU$103,14,FALSE)</f>
        <v>1701</v>
      </c>
      <c r="M60" s="1"/>
      <c r="N60" s="1"/>
      <c r="O60" s="1"/>
      <c r="P60" s="3"/>
      <c r="Q60" s="3"/>
      <c r="R60" s="3"/>
      <c r="S60" s="197"/>
      <c r="T60" s="2"/>
      <c r="U60" s="3"/>
      <c r="V60" s="3"/>
      <c r="W60" s="3"/>
      <c r="X60" s="3"/>
      <c r="Y60" s="3"/>
      <c r="Z60" s="3"/>
      <c r="AA60" s="3"/>
      <c r="AB60" s="3"/>
      <c r="AC60" s="3"/>
      <c r="AD60" s="3"/>
      <c r="AE60" s="3"/>
      <c r="AF60" s="3"/>
      <c r="AG60" s="39"/>
      <c r="AH60" s="13"/>
      <c r="AI60" t="s">
        <v>385</v>
      </c>
    </row>
    <row r="61" spans="1:35" ht="12.75" customHeight="1">
      <c r="A61" s="8">
        <v>44</v>
      </c>
      <c r="B61" s="9" t="str">
        <f>+VLOOKUP(A61,POA!$A$3:$AU$103,9,FALSE)</f>
        <v>Viáticos al interior</v>
      </c>
      <c r="C61" s="9" t="str">
        <f>+VLOOKUP(A61,POA!$A$3:$AU$103,7,FALSE)</f>
        <v>Dirección de Bienestar Universitario Intercultural y Comunitario</v>
      </c>
      <c r="D61" s="10" t="str">
        <f>+VLOOKUP(A61,POA!$A$3:$AU$103,10,FALSE)</f>
        <v>NUEVO</v>
      </c>
      <c r="E61" s="16" t="s">
        <v>386</v>
      </c>
      <c r="F61" s="182">
        <v>45771</v>
      </c>
      <c r="G61" s="11" t="s">
        <v>387</v>
      </c>
      <c r="H61" s="128">
        <v>240</v>
      </c>
      <c r="I61" s="16" t="s">
        <v>46</v>
      </c>
      <c r="J61" s="12" t="str">
        <f t="shared" si="0"/>
        <v>53</v>
      </c>
      <c r="K61" s="7">
        <f>+VLOOKUP(A61,POA!$A$3:$AU$103,12,FALSE)</f>
        <v>530303</v>
      </c>
      <c r="L61" s="7">
        <f>+VLOOKUP(A61,POA!$A$3:$AU$103,14,FALSE)</f>
        <v>1701</v>
      </c>
      <c r="M61" s="1"/>
      <c r="N61" s="1"/>
      <c r="O61" s="1"/>
      <c r="P61" s="3"/>
      <c r="Q61" s="3"/>
      <c r="R61" s="3">
        <v>240</v>
      </c>
      <c r="S61" s="186"/>
      <c r="T61" s="2"/>
      <c r="U61" s="3"/>
      <c r="V61" s="3"/>
      <c r="W61" s="3"/>
      <c r="X61" s="3"/>
      <c r="Y61" s="3"/>
      <c r="Z61" s="3"/>
      <c r="AA61" s="3"/>
      <c r="AB61" s="3"/>
      <c r="AC61" s="3"/>
      <c r="AD61" s="3"/>
      <c r="AE61" s="3"/>
      <c r="AF61" s="3"/>
      <c r="AG61" s="39"/>
      <c r="AH61" s="13"/>
      <c r="AI61" t="s">
        <v>388</v>
      </c>
    </row>
    <row r="62" spans="1:35" ht="12.75" customHeight="1">
      <c r="A62" s="8">
        <v>10</v>
      </c>
      <c r="B62" s="9" t="str">
        <f>+VLOOKUP(A62,POA!$A$3:$AU$103,9,FALSE)</f>
        <v>Viáticos al interior</v>
      </c>
      <c r="C62" s="9" t="str">
        <f>+VLOOKUP(A62,POA!$A$3:$AU$103,7,FALSE)</f>
        <v>Dirección Administrativa</v>
      </c>
      <c r="D62" s="10" t="str">
        <f>+VLOOKUP(A62,POA!$A$3:$AU$103,10,FALSE)</f>
        <v>NUEVO</v>
      </c>
      <c r="E62" s="16" t="s">
        <v>389</v>
      </c>
      <c r="F62" s="182">
        <v>45775</v>
      </c>
      <c r="G62" s="11" t="s">
        <v>390</v>
      </c>
      <c r="H62" s="128">
        <v>80</v>
      </c>
      <c r="I62" s="16" t="s">
        <v>46</v>
      </c>
      <c r="J62" s="12" t="str">
        <f t="shared" si="0"/>
        <v>53</v>
      </c>
      <c r="K62" s="7">
        <f>+VLOOKUP(A62,POA!$A$3:$AU$103,12,FALSE)</f>
        <v>530303</v>
      </c>
      <c r="L62" s="7">
        <f>+VLOOKUP(A62,POA!$A$3:$AU$103,14,FALSE)</f>
        <v>1701</v>
      </c>
      <c r="M62" s="1"/>
      <c r="N62" s="1"/>
      <c r="O62" s="1"/>
      <c r="P62" s="3"/>
      <c r="Q62" s="3"/>
      <c r="R62" s="3"/>
      <c r="S62" s="197"/>
      <c r="T62" s="2"/>
      <c r="U62" s="3"/>
      <c r="V62" s="3"/>
      <c r="W62" s="3"/>
      <c r="X62" s="3"/>
      <c r="Y62" s="3"/>
      <c r="Z62" s="3"/>
      <c r="AA62" s="3"/>
      <c r="AB62" s="3"/>
      <c r="AC62" s="3"/>
      <c r="AD62" s="3"/>
      <c r="AE62" s="3"/>
      <c r="AF62" s="3"/>
      <c r="AG62" s="39"/>
      <c r="AH62" s="13"/>
      <c r="AI62" t="s">
        <v>391</v>
      </c>
    </row>
    <row r="63" spans="1:35" ht="12.75" customHeight="1">
      <c r="A63" s="8">
        <v>37</v>
      </c>
      <c r="B63" s="9" t="str">
        <f>+VLOOKUP(A63,POA!$A$3:$AU$103,9,FALSE)</f>
        <v>Viáticos al interior</v>
      </c>
      <c r="C63" s="9" t="str">
        <f>+VLOOKUP(A63,POA!$A$3:$AU$103,7,FALSE)</f>
        <v>Vicerrectorado de Gestión Comunitaria, Investigación y Vinculación con la Sociedad</v>
      </c>
      <c r="D63" s="10" t="str">
        <f>+VLOOKUP(A63,POA!$A$3:$AU$103,10,FALSE)</f>
        <v>NUEVO</v>
      </c>
      <c r="E63" s="16" t="s">
        <v>393</v>
      </c>
      <c r="F63" s="182">
        <v>45775</v>
      </c>
      <c r="G63" s="11" t="s">
        <v>392</v>
      </c>
      <c r="H63" s="128">
        <v>130</v>
      </c>
      <c r="I63" s="16" t="s">
        <v>46</v>
      </c>
      <c r="J63" s="12" t="str">
        <f t="shared" si="0"/>
        <v>53</v>
      </c>
      <c r="K63" s="7">
        <f>+VLOOKUP(A63,POA!$A$3:$AU$103,12,FALSE)</f>
        <v>530303</v>
      </c>
      <c r="L63" s="7">
        <f>+VLOOKUP(A63,POA!$A$3:$AU$103,14,FALSE)</f>
        <v>1701</v>
      </c>
      <c r="M63" s="1"/>
      <c r="N63" s="1"/>
      <c r="O63" s="1"/>
      <c r="P63" s="3"/>
      <c r="Q63" s="3"/>
      <c r="R63" s="3">
        <v>104</v>
      </c>
      <c r="S63" s="197"/>
      <c r="T63" s="2"/>
      <c r="U63" s="3"/>
      <c r="V63" s="3"/>
      <c r="W63" s="3"/>
      <c r="X63" s="3"/>
      <c r="Y63" s="3"/>
      <c r="Z63" s="3"/>
      <c r="AA63" s="3"/>
      <c r="AB63" s="3"/>
      <c r="AC63" s="3"/>
      <c r="AD63" s="3"/>
      <c r="AE63" s="3"/>
      <c r="AF63" s="3"/>
      <c r="AG63" s="39"/>
      <c r="AH63" s="13"/>
      <c r="AI63" t="s">
        <v>394</v>
      </c>
    </row>
    <row r="64" spans="1:35" ht="12.75" customHeight="1">
      <c r="A64" s="8">
        <v>51</v>
      </c>
      <c r="B64" s="9" t="str">
        <f>+VLOOKUP(A64,POA!$A$3:$AU$103,9,FALSE)</f>
        <v xml:space="preserve">Reembolso de pasajes aéreos interior </v>
      </c>
      <c r="C64" s="9" t="str">
        <f>+VLOOKUP(A64,POA!$A$3:$AU$103,7,FALSE)</f>
        <v>Dirección Administrativa</v>
      </c>
      <c r="D64" s="10" t="str">
        <f>+VLOOKUP(A64,POA!$A$3:$AU$103,10,FALSE)</f>
        <v>NUEVO</v>
      </c>
      <c r="E64" s="16" t="s">
        <v>397</v>
      </c>
      <c r="F64" s="182">
        <v>45777</v>
      </c>
      <c r="G64" s="11" t="s">
        <v>396</v>
      </c>
      <c r="H64" s="216">
        <f>300-3.94</f>
        <v>296.06</v>
      </c>
      <c r="I64" s="16" t="s">
        <v>46</v>
      </c>
      <c r="J64" s="12" t="str">
        <f t="shared" si="0"/>
        <v>53</v>
      </c>
      <c r="K64" s="7">
        <f>+VLOOKUP(A64,POA!$A$3:$AU$103,12,FALSE)</f>
        <v>530301</v>
      </c>
      <c r="L64" s="7">
        <f>+VLOOKUP(A64,POA!$A$3:$AU$103,14,FALSE)</f>
        <v>1701</v>
      </c>
      <c r="M64" s="1"/>
      <c r="N64" s="1"/>
      <c r="O64" s="1"/>
      <c r="P64" s="3"/>
      <c r="Q64" s="3"/>
      <c r="R64" s="3">
        <v>296.06</v>
      </c>
      <c r="S64" s="197"/>
      <c r="T64" s="2"/>
      <c r="U64" s="3"/>
      <c r="V64" s="3"/>
      <c r="W64" s="3"/>
      <c r="X64" s="3"/>
      <c r="Y64" s="3"/>
      <c r="Z64" s="3"/>
      <c r="AA64" s="3"/>
      <c r="AB64" s="3"/>
      <c r="AC64" s="3"/>
      <c r="AD64" s="3"/>
      <c r="AE64" s="3"/>
      <c r="AF64" s="3"/>
      <c r="AG64" s="39"/>
      <c r="AH64" s="13"/>
      <c r="AI64" t="s">
        <v>395</v>
      </c>
    </row>
    <row r="65" spans="1:35" ht="12.75" customHeight="1">
      <c r="A65" s="8">
        <v>10</v>
      </c>
      <c r="B65" s="9" t="str">
        <f>+VLOOKUP(A65,POA!$A$3:$AU$103,9,FALSE)</f>
        <v>Viáticos al interior</v>
      </c>
      <c r="C65" s="9" t="str">
        <f>+VLOOKUP(A65,POA!$A$3:$AU$103,7,FALSE)</f>
        <v>Dirección Administrativa</v>
      </c>
      <c r="D65" s="10" t="str">
        <f>+VLOOKUP(A65,POA!$A$3:$AU$103,10,FALSE)</f>
        <v>NUEVO</v>
      </c>
      <c r="E65" s="16" t="s">
        <v>398</v>
      </c>
      <c r="F65" s="182">
        <v>45777</v>
      </c>
      <c r="G65" s="11" t="s">
        <v>399</v>
      </c>
      <c r="H65" s="128">
        <v>7544.95</v>
      </c>
      <c r="I65" s="16" t="s">
        <v>47</v>
      </c>
      <c r="J65" s="12" t="str">
        <f t="shared" ref="J65:J132" si="1">+MID(K65,1,2)</f>
        <v>53</v>
      </c>
      <c r="K65" s="7">
        <f>+VLOOKUP(A65,POA!$A$3:$AU$103,12,FALSE)</f>
        <v>530303</v>
      </c>
      <c r="L65" s="7">
        <f>+VLOOKUP(A65,POA!$A$3:$AU$103,14,FALSE)</f>
        <v>1701</v>
      </c>
      <c r="M65" s="1"/>
      <c r="N65" s="1"/>
      <c r="O65" s="1"/>
      <c r="P65" s="3"/>
      <c r="Q65" s="3"/>
      <c r="R65" s="3"/>
      <c r="S65" s="197"/>
      <c r="T65" s="2"/>
      <c r="U65" s="3"/>
      <c r="V65" s="3"/>
      <c r="W65" s="3"/>
      <c r="X65" s="3"/>
      <c r="Y65" s="3"/>
      <c r="Z65" s="3"/>
      <c r="AA65" s="3"/>
      <c r="AB65" s="3"/>
      <c r="AC65" s="3"/>
      <c r="AD65" s="3"/>
      <c r="AE65" s="3"/>
      <c r="AF65" s="3"/>
      <c r="AG65" s="39"/>
      <c r="AH65" s="13"/>
      <c r="AI65" t="s">
        <v>400</v>
      </c>
    </row>
    <row r="66" spans="1:35" ht="12.75" customHeight="1">
      <c r="A66" s="8">
        <v>10</v>
      </c>
      <c r="B66" s="9" t="str">
        <f>+VLOOKUP(A66,POA!$A$3:$AU$103,9,FALSE)</f>
        <v>Viáticos al interior</v>
      </c>
      <c r="C66" s="9" t="str">
        <f>+VLOOKUP(A66,POA!$A$3:$AU$103,7,FALSE)</f>
        <v>Dirección Administrativa</v>
      </c>
      <c r="D66" s="10" t="str">
        <f>+VLOOKUP(A66,POA!$A$3:$AU$103,10,FALSE)</f>
        <v>NUEVO</v>
      </c>
      <c r="E66" s="16" t="s">
        <v>403</v>
      </c>
      <c r="F66" s="182">
        <v>45777</v>
      </c>
      <c r="G66" s="11" t="s">
        <v>402</v>
      </c>
      <c r="H66" s="128">
        <v>7544.95</v>
      </c>
      <c r="I66" s="16" t="s">
        <v>46</v>
      </c>
      <c r="J66" s="12" t="str">
        <f t="shared" si="1"/>
        <v>53</v>
      </c>
      <c r="K66" s="7">
        <f>+VLOOKUP(A66,POA!$A$3:$AU$103,12,FALSE)</f>
        <v>530303</v>
      </c>
      <c r="L66" s="7">
        <f>+VLOOKUP(A66,POA!$A$3:$AU$103,14,FALSE)</f>
        <v>1701</v>
      </c>
      <c r="M66" s="1"/>
      <c r="N66" s="1"/>
      <c r="O66" s="1"/>
      <c r="P66" s="3"/>
      <c r="Q66" s="3"/>
      <c r="R66" s="3"/>
      <c r="S66" s="197"/>
      <c r="T66" s="2"/>
      <c r="U66" s="3"/>
      <c r="V66" s="3"/>
      <c r="W66" s="3"/>
      <c r="X66" s="3"/>
      <c r="Y66" s="3"/>
      <c r="Z66" s="3"/>
      <c r="AA66" s="3"/>
      <c r="AB66" s="3"/>
      <c r="AC66" s="3"/>
      <c r="AD66" s="3"/>
      <c r="AE66" s="3"/>
      <c r="AF66" s="3"/>
      <c r="AG66" s="39"/>
      <c r="AH66" s="13"/>
      <c r="AI66" t="s">
        <v>401</v>
      </c>
    </row>
    <row r="67" spans="1:35" ht="12.75" customHeight="1">
      <c r="A67" s="8">
        <v>55</v>
      </c>
      <c r="B67" s="9" t="str">
        <f>+VLOOKUP(A67,POA!$A$3:$AU$103,9,FALSE)</f>
        <v>Pago de remuneración personal por subrogación</v>
      </c>
      <c r="C67" s="9" t="str">
        <f>+VLOOKUP(A67,POA!$A$3:$AU$103,7,FALSE)</f>
        <v>Dirección de Talento Humano</v>
      </c>
      <c r="D67" s="10" t="str">
        <f>+VLOOKUP(A67,POA!$A$3:$AU$103,10,FALSE)</f>
        <v>NUEVO</v>
      </c>
      <c r="E67" s="16" t="s">
        <v>405</v>
      </c>
      <c r="F67" s="182">
        <v>45777</v>
      </c>
      <c r="G67" s="11" t="s">
        <v>404</v>
      </c>
      <c r="H67" s="128">
        <f>1000-500</f>
        <v>500</v>
      </c>
      <c r="I67" s="16" t="s">
        <v>46</v>
      </c>
      <c r="J67" s="12" t="str">
        <f t="shared" si="1"/>
        <v>51</v>
      </c>
      <c r="K67" s="7">
        <f>+VLOOKUP(A67,POA!$A$3:$AU$103,12,FALSE)</f>
        <v>510512</v>
      </c>
      <c r="L67" s="7">
        <f>+VLOOKUP(A67,POA!$A$3:$AU$103,14,FALSE)</f>
        <v>1701</v>
      </c>
      <c r="M67" s="1"/>
      <c r="N67" s="1"/>
      <c r="O67" s="1"/>
      <c r="P67" s="3"/>
      <c r="Q67" s="3"/>
      <c r="R67" s="3"/>
      <c r="S67" s="197"/>
      <c r="T67" s="2"/>
      <c r="U67" s="3"/>
      <c r="V67" s="3"/>
      <c r="W67" s="3"/>
      <c r="X67" s="3"/>
      <c r="Y67" s="3"/>
      <c r="Z67" s="3"/>
      <c r="AA67" s="3"/>
      <c r="AB67" s="3"/>
      <c r="AC67" s="3"/>
      <c r="AD67" s="3"/>
      <c r="AE67" s="3"/>
      <c r="AF67" s="3"/>
      <c r="AG67" s="39"/>
      <c r="AH67" s="13"/>
      <c r="AI67" t="s">
        <v>406</v>
      </c>
    </row>
    <row r="68" spans="1:35" ht="12.75" customHeight="1">
      <c r="A68" s="8">
        <v>56</v>
      </c>
      <c r="B68" s="9" t="str">
        <f>+VLOOKUP(A68,POA!$A$3:$AU$103,9,FALSE)</f>
        <v>Pago de remuneración personal por subrogación</v>
      </c>
      <c r="C68" s="9" t="str">
        <f>+VLOOKUP(A68,POA!$A$3:$AU$103,7,FALSE)</f>
        <v>Dirección de Talento Humano</v>
      </c>
      <c r="D68" s="10" t="str">
        <f>+VLOOKUP(A68,POA!$A$3:$AU$103,10,FALSE)</f>
        <v>NUEVO</v>
      </c>
      <c r="E68" s="16" t="s">
        <v>405</v>
      </c>
      <c r="F68" s="182">
        <v>45777</v>
      </c>
      <c r="G68" s="11" t="s">
        <v>404</v>
      </c>
      <c r="H68" s="128">
        <f>3500-2500</f>
        <v>1000</v>
      </c>
      <c r="I68" s="16" t="s">
        <v>46</v>
      </c>
      <c r="J68" s="12" t="str">
        <f t="shared" si="1"/>
        <v>51</v>
      </c>
      <c r="K68" s="7">
        <f>+VLOOKUP(A68,POA!$A$3:$AU$103,12,FALSE)</f>
        <v>510512</v>
      </c>
      <c r="L68" s="7">
        <f>+VLOOKUP(A68,POA!$A$3:$AU$103,14,FALSE)</f>
        <v>1701</v>
      </c>
      <c r="M68" s="1"/>
      <c r="N68" s="1"/>
      <c r="O68" s="1"/>
      <c r="P68" s="3"/>
      <c r="Q68" s="3"/>
      <c r="R68" s="3">
        <v>78.5</v>
      </c>
      <c r="S68" s="197"/>
      <c r="T68" s="2"/>
      <c r="U68" s="3"/>
      <c r="V68" s="3"/>
      <c r="W68" s="3"/>
      <c r="X68" s="3"/>
      <c r="Y68" s="3"/>
      <c r="Z68" s="3"/>
      <c r="AA68" s="3"/>
      <c r="AB68" s="3"/>
      <c r="AC68" s="3"/>
      <c r="AD68" s="3"/>
      <c r="AE68" s="3"/>
      <c r="AF68" s="3"/>
      <c r="AG68" s="39"/>
      <c r="AH68" s="13"/>
      <c r="AI68" t="s">
        <v>406</v>
      </c>
    </row>
    <row r="69" spans="1:35" ht="12.75" customHeight="1">
      <c r="A69" s="8">
        <v>46</v>
      </c>
      <c r="B69" s="9" t="str">
        <f>+VLOOKUP(A69,POA!$A$3:$AU$103,9,FALSE)</f>
        <v>Contratación Civil de dos profesionales sin relación de dependencia “PARA EL DESARROLLO DEL MARCO NORMATIVO Y ESTATUTARIO Y RESTRUCTURA ACADÉMICA DEL INSTITUTO ACADEMICO DE IDIOMAS ORIGINARIOS Y EXTRANJEROS”</v>
      </c>
      <c r="C69" s="9" t="str">
        <f>+VLOOKUP(A69,POA!$A$3:$AU$103,7,FALSE)</f>
        <v>Instituto de Lenguas Originarias y Extranjeras</v>
      </c>
      <c r="D69" s="10" t="str">
        <f>+VLOOKUP(A69,POA!$A$3:$AU$103,10,FALSE)</f>
        <v>NUEVO</v>
      </c>
      <c r="E69" s="16" t="s">
        <v>408</v>
      </c>
      <c r="F69" s="182">
        <v>45782</v>
      </c>
      <c r="G69" s="11" t="s">
        <v>407</v>
      </c>
      <c r="H69" s="128">
        <v>8380</v>
      </c>
      <c r="I69" s="16" t="s">
        <v>46</v>
      </c>
      <c r="J69" s="12" t="str">
        <f t="shared" si="1"/>
        <v>53</v>
      </c>
      <c r="K69" s="7">
        <f>+VLOOKUP(A69,POA!$A$3:$AU$103,12,FALSE)</f>
        <v>530606</v>
      </c>
      <c r="L69" s="7">
        <f>+VLOOKUP(A69,POA!$A$3:$AU$103,14,FALSE)</f>
        <v>1701</v>
      </c>
      <c r="M69" s="1"/>
      <c r="N69" s="1"/>
      <c r="O69" s="1"/>
      <c r="P69" s="3"/>
      <c r="Q69" s="3"/>
      <c r="R69" s="3"/>
      <c r="S69" s="197"/>
      <c r="T69" s="2"/>
      <c r="U69" s="3"/>
      <c r="V69" s="3"/>
      <c r="W69" s="3"/>
      <c r="X69" s="3"/>
      <c r="Y69" s="3"/>
      <c r="Z69" s="3"/>
      <c r="AA69" s="3"/>
      <c r="AB69" s="3"/>
      <c r="AC69" s="3"/>
      <c r="AD69" s="3"/>
      <c r="AE69" s="3"/>
      <c r="AF69" s="3"/>
      <c r="AG69" s="39"/>
      <c r="AH69" s="13"/>
      <c r="AI69" t="s">
        <v>409</v>
      </c>
    </row>
    <row r="70" spans="1:35" ht="12.75" customHeight="1">
      <c r="A70" s="8">
        <v>37</v>
      </c>
      <c r="B70" s="9" t="str">
        <f>+VLOOKUP(A70,POA!$A$3:$AU$103,9,FALSE)</f>
        <v>Viáticos al interior</v>
      </c>
      <c r="C70" s="9" t="str">
        <f>+VLOOKUP(A70,POA!$A$3:$AU$103,7,FALSE)</f>
        <v>Vicerrectorado de Gestión Comunitaria, Investigación y Vinculación con la Sociedad</v>
      </c>
      <c r="D70" s="10" t="str">
        <f>+VLOOKUP(A70,POA!$A$3:$AU$103,10,FALSE)</f>
        <v>NUEVO</v>
      </c>
      <c r="E70" s="16" t="s">
        <v>412</v>
      </c>
      <c r="F70" s="182">
        <v>45789</v>
      </c>
      <c r="G70" s="11" t="s">
        <v>410</v>
      </c>
      <c r="H70" s="128">
        <v>130</v>
      </c>
      <c r="I70" s="16" t="s">
        <v>47</v>
      </c>
      <c r="J70" s="12" t="str">
        <f t="shared" si="1"/>
        <v>53</v>
      </c>
      <c r="K70" s="7">
        <f>+VLOOKUP(A70,POA!$A$3:$AU$103,12,FALSE)</f>
        <v>530303</v>
      </c>
      <c r="L70" s="7">
        <f>+VLOOKUP(A70,POA!$A$3:$AU$103,14,FALSE)</f>
        <v>1701</v>
      </c>
      <c r="M70" s="1"/>
      <c r="N70" s="1"/>
      <c r="O70" s="1"/>
      <c r="P70" s="3"/>
      <c r="Q70" s="3"/>
      <c r="R70" s="3"/>
      <c r="S70" s="197"/>
      <c r="T70" s="2"/>
      <c r="U70" s="3"/>
      <c r="V70" s="3"/>
      <c r="W70" s="3"/>
      <c r="X70" s="3"/>
      <c r="Y70" s="3"/>
      <c r="Z70" s="3"/>
      <c r="AA70" s="3"/>
      <c r="AB70" s="3"/>
      <c r="AC70" s="3"/>
      <c r="AD70" s="3"/>
      <c r="AE70" s="3"/>
      <c r="AF70" s="3"/>
      <c r="AG70" s="39"/>
      <c r="AH70" s="13"/>
      <c r="AI70" t="s">
        <v>411</v>
      </c>
    </row>
    <row r="71" spans="1:35" ht="12.75" customHeight="1">
      <c r="A71" s="8">
        <v>51</v>
      </c>
      <c r="B71" s="9" t="str">
        <f>+VLOOKUP(A71,POA!$A$3:$AU$103,9,FALSE)</f>
        <v xml:space="preserve">Reembolso de pasajes aéreos interior </v>
      </c>
      <c r="C71" s="9" t="str">
        <f>+VLOOKUP(A71,POA!$A$3:$AU$103,7,FALSE)</f>
        <v>Dirección Administrativa</v>
      </c>
      <c r="D71" s="10" t="str">
        <f>+VLOOKUP(A71,POA!$A$3:$AU$103,10,FALSE)</f>
        <v>NUEVO</v>
      </c>
      <c r="E71" s="16" t="s">
        <v>415</v>
      </c>
      <c r="F71" s="182">
        <v>45792</v>
      </c>
      <c r="G71" s="11" t="s">
        <v>413</v>
      </c>
      <c r="H71" s="216">
        <f>300-40.99</f>
        <v>259.01</v>
      </c>
      <c r="I71" s="16" t="s">
        <v>46</v>
      </c>
      <c r="J71" s="12" t="str">
        <f t="shared" si="1"/>
        <v>53</v>
      </c>
      <c r="K71" s="7">
        <f>+VLOOKUP(A71,POA!$A$3:$AU$103,12,FALSE)</f>
        <v>530301</v>
      </c>
      <c r="L71" s="7">
        <f>+VLOOKUP(A71,POA!$A$3:$AU$103,14,FALSE)</f>
        <v>1701</v>
      </c>
      <c r="M71" s="1"/>
      <c r="N71" s="1"/>
      <c r="O71" s="1"/>
      <c r="P71" s="3"/>
      <c r="Q71" s="3"/>
      <c r="R71" s="3">
        <v>259.01</v>
      </c>
      <c r="S71" s="197"/>
      <c r="T71" s="2"/>
      <c r="U71" s="3"/>
      <c r="V71" s="3"/>
      <c r="W71" s="3"/>
      <c r="X71" s="3"/>
      <c r="Y71" s="3"/>
      <c r="Z71" s="3"/>
      <c r="AA71" s="3"/>
      <c r="AB71" s="3"/>
      <c r="AC71" s="3"/>
      <c r="AD71" s="3"/>
      <c r="AE71" s="3"/>
      <c r="AF71" s="3"/>
      <c r="AG71" s="39"/>
      <c r="AH71" s="13"/>
      <c r="AI71" t="s">
        <v>414</v>
      </c>
    </row>
    <row r="72" spans="1:35" ht="12.75" customHeight="1">
      <c r="A72" s="8">
        <v>57</v>
      </c>
      <c r="B72" s="9" t="str">
        <f>+VLOOKUP(A72,POA!$A$3:$AU$103,9,FALSE)</f>
        <v>Contratación del servicio de desarrollo integral de recursos educativos multimodales en idioma kichwa para la Universidad Intercultural de las Nacionalidades y Pueblos  Indígenas Amawtay Wasi</v>
      </c>
      <c r="C72" s="9" t="str">
        <f>+VLOOKUP(A72,POA!$A$3:$AU$103,7,FALSE)</f>
        <v>Instituto de Lenguas Originarias y Extranjeras</v>
      </c>
      <c r="D72" s="10" t="str">
        <f>+VLOOKUP(A72,POA!$A$3:$AU$103,10,FALSE)</f>
        <v>NUEVO</v>
      </c>
      <c r="E72" s="16" t="s">
        <v>418</v>
      </c>
      <c r="F72" s="182">
        <v>45792</v>
      </c>
      <c r="G72" s="11" t="s">
        <v>416</v>
      </c>
      <c r="H72" s="128">
        <v>41575</v>
      </c>
      <c r="I72" s="16" t="s">
        <v>47</v>
      </c>
      <c r="J72" s="12" t="str">
        <f t="shared" si="1"/>
        <v>53</v>
      </c>
      <c r="K72" s="7">
        <f>+VLOOKUP(A72,POA!$A$3:$AU$103,12,FALSE)</f>
        <v>530204</v>
      </c>
      <c r="L72" s="7">
        <f>+VLOOKUP(A72,POA!$A$3:$AU$103,14,FALSE)</f>
        <v>1701</v>
      </c>
      <c r="M72" s="1"/>
      <c r="N72" s="1"/>
      <c r="O72" s="1"/>
      <c r="P72" s="3"/>
      <c r="Q72" s="3"/>
      <c r="R72" s="3"/>
      <c r="S72" s="197"/>
      <c r="T72" s="2"/>
      <c r="U72" s="3"/>
      <c r="V72" s="3"/>
      <c r="W72" s="3"/>
      <c r="X72" s="3"/>
      <c r="Y72" s="3"/>
      <c r="Z72" s="3"/>
      <c r="AA72" s="3"/>
      <c r="AB72" s="3"/>
      <c r="AC72" s="3"/>
      <c r="AD72" s="3"/>
      <c r="AE72" s="3"/>
      <c r="AF72" s="3"/>
      <c r="AG72" s="39"/>
      <c r="AH72" s="13"/>
      <c r="AI72" t="s">
        <v>417</v>
      </c>
    </row>
    <row r="73" spans="1:35" ht="12.75" customHeight="1">
      <c r="A73" s="8">
        <v>51</v>
      </c>
      <c r="B73" s="9" t="str">
        <f>+VLOOKUP(A73,POA!$A$3:$AU$103,9,FALSE)</f>
        <v xml:space="preserve">Reembolso de pasajes aéreos interior </v>
      </c>
      <c r="C73" s="9" t="str">
        <f>+VLOOKUP(A73,POA!$A$3:$AU$103,7,FALSE)</f>
        <v>Dirección Administrativa</v>
      </c>
      <c r="D73" s="10" t="str">
        <f>+VLOOKUP(A73,POA!$A$3:$AU$103,10,FALSE)</f>
        <v>NUEVO</v>
      </c>
      <c r="E73" s="16" t="s">
        <v>430</v>
      </c>
      <c r="F73" s="182">
        <v>45792</v>
      </c>
      <c r="G73" s="11" t="s">
        <v>431</v>
      </c>
      <c r="H73" s="216">
        <f>180-180</f>
        <v>0</v>
      </c>
      <c r="I73" s="16" t="s">
        <v>46</v>
      </c>
      <c r="J73" s="12" t="str">
        <f t="shared" si="1"/>
        <v>53</v>
      </c>
      <c r="K73" s="7">
        <f>+VLOOKUP(A73,POA!$A$3:$AU$103,12,FALSE)</f>
        <v>530301</v>
      </c>
      <c r="L73" s="7">
        <f>+VLOOKUP(A73,POA!$A$3:$AU$103,14,FALSE)</f>
        <v>1701</v>
      </c>
      <c r="M73" s="1"/>
      <c r="N73" s="1"/>
      <c r="O73" s="1"/>
      <c r="P73" s="3"/>
      <c r="Q73" s="3"/>
      <c r="R73" s="3"/>
      <c r="S73" s="197"/>
      <c r="T73" s="2"/>
      <c r="U73" s="3"/>
      <c r="V73" s="3"/>
      <c r="W73" s="3"/>
      <c r="X73" s="3"/>
      <c r="Y73" s="3"/>
      <c r="Z73" s="3"/>
      <c r="AA73" s="3"/>
      <c r="AB73" s="3"/>
      <c r="AC73" s="3"/>
      <c r="AD73" s="3"/>
      <c r="AE73" s="3"/>
      <c r="AF73" s="3"/>
      <c r="AG73" s="39"/>
      <c r="AH73" s="13"/>
      <c r="AI73" t="s">
        <v>432</v>
      </c>
    </row>
    <row r="74" spans="1:35" ht="12.75" customHeight="1">
      <c r="A74" s="8">
        <v>38</v>
      </c>
      <c r="B74" s="9" t="str">
        <f>+VLOOKUP(A74,POA!$A$3:$AU$103,9,FALSE)</f>
        <v>Viáticos al exterior</v>
      </c>
      <c r="C74" s="9" t="str">
        <f>+VLOOKUP(A74,POA!$A$3:$AU$103,7,FALSE)</f>
        <v>Vicerrectorado de Gestión Comunitaria, Investigación y Vinculación con la Sociedad</v>
      </c>
      <c r="D74" s="10" t="str">
        <f>+VLOOKUP(A74,POA!$A$3:$AU$103,10,FALSE)</f>
        <v>NUEVO</v>
      </c>
      <c r="E74" s="16" t="s">
        <v>434</v>
      </c>
      <c r="F74" s="182">
        <v>45793</v>
      </c>
      <c r="G74" s="11" t="s">
        <v>433</v>
      </c>
      <c r="H74" s="128">
        <v>627</v>
      </c>
      <c r="I74" s="16" t="s">
        <v>47</v>
      </c>
      <c r="J74" s="12" t="str">
        <f t="shared" si="1"/>
        <v>53</v>
      </c>
      <c r="K74" s="7">
        <f>+VLOOKUP(A74,POA!$A$3:$AU$103,12,FALSE)</f>
        <v>530304</v>
      </c>
      <c r="L74" s="7">
        <f>+VLOOKUP(A74,POA!$A$3:$AU$103,14,FALSE)</f>
        <v>1701</v>
      </c>
      <c r="M74" s="1"/>
      <c r="N74" s="1"/>
      <c r="O74" s="1"/>
      <c r="P74" s="3"/>
      <c r="Q74" s="3"/>
      <c r="R74" s="3"/>
      <c r="S74" s="197"/>
      <c r="T74" s="2"/>
      <c r="U74" s="3"/>
      <c r="V74" s="3"/>
      <c r="W74" s="3"/>
      <c r="X74" s="3"/>
      <c r="Y74" s="3"/>
      <c r="Z74" s="3"/>
      <c r="AA74" s="3"/>
      <c r="AB74" s="3"/>
      <c r="AC74" s="3"/>
      <c r="AD74" s="3"/>
      <c r="AE74" s="3"/>
      <c r="AF74" s="3"/>
      <c r="AG74" s="39"/>
      <c r="AH74" s="13"/>
      <c r="AI74" t="s">
        <v>435</v>
      </c>
    </row>
    <row r="75" spans="1:35" ht="12.75" customHeight="1">
      <c r="A75" s="8">
        <v>33</v>
      </c>
      <c r="B75" s="9" t="str">
        <f>+VLOOKUP(A75,POA!$A$3:$AU$103,9,FALSE)</f>
        <v>Viáticos al exterior</v>
      </c>
      <c r="C75" s="9" t="str">
        <f>+VLOOKUP(A75,POA!$A$3:$AU$103,7,FALSE)</f>
        <v>Vicerrectorado Académico, Intercultural y Comunitario</v>
      </c>
      <c r="D75" s="10" t="str">
        <f>+VLOOKUP(A75,POA!$A$3:$AU$103,10,FALSE)</f>
        <v>NUEVO</v>
      </c>
      <c r="E75" s="16" t="s">
        <v>438</v>
      </c>
      <c r="F75" s="182">
        <v>45793</v>
      </c>
      <c r="G75" s="11" t="s">
        <v>436</v>
      </c>
      <c r="H75" s="128">
        <v>2197.8000000000002</v>
      </c>
      <c r="I75" s="16" t="s">
        <v>46</v>
      </c>
      <c r="J75" s="12" t="str">
        <f t="shared" si="1"/>
        <v>53</v>
      </c>
      <c r="K75" s="7">
        <f>+VLOOKUP(A75,POA!$A$3:$AU$103,12,FALSE)</f>
        <v>530304</v>
      </c>
      <c r="L75" s="7">
        <f>+VLOOKUP(A75,POA!$A$3:$AU$103,14,FALSE)</f>
        <v>1701</v>
      </c>
      <c r="M75" s="1"/>
      <c r="N75" s="1"/>
      <c r="O75" s="1"/>
      <c r="P75" s="3"/>
      <c r="Q75" s="3"/>
      <c r="R75" s="3"/>
      <c r="S75" s="197"/>
      <c r="T75" s="2"/>
      <c r="U75" s="3"/>
      <c r="V75" s="3"/>
      <c r="W75" s="3"/>
      <c r="X75" s="3"/>
      <c r="Y75" s="3"/>
      <c r="Z75" s="3"/>
      <c r="AA75" s="3"/>
      <c r="AB75" s="3"/>
      <c r="AC75" s="3"/>
      <c r="AD75" s="3"/>
      <c r="AE75" s="3"/>
      <c r="AF75" s="3"/>
      <c r="AG75" s="39"/>
      <c r="AH75" s="13"/>
      <c r="AI75" t="s">
        <v>437</v>
      </c>
    </row>
    <row r="76" spans="1:35" ht="12.75" customHeight="1">
      <c r="A76" s="8">
        <v>34</v>
      </c>
      <c r="B76" s="9" t="str">
        <f>+VLOOKUP(A76,POA!$A$3:$AU$103,9,FALSE)</f>
        <v>Viáticos al interior</v>
      </c>
      <c r="C76" s="9" t="str">
        <f>+VLOOKUP(A76,POA!$A$3:$AU$103,7,FALSE)</f>
        <v>Dirección de Relaciones Interinstitucionales e Internacionales</v>
      </c>
      <c r="D76" s="10" t="str">
        <f>+VLOOKUP(A76,POA!$A$3:$AU$103,10,FALSE)</f>
        <v>NUEVO</v>
      </c>
      <c r="E76" s="16" t="s">
        <v>441</v>
      </c>
      <c r="F76" s="182">
        <v>45794</v>
      </c>
      <c r="G76" s="11" t="s">
        <v>440</v>
      </c>
      <c r="H76" s="128">
        <f>130-54.75</f>
        <v>75.25</v>
      </c>
      <c r="I76" s="16" t="s">
        <v>46</v>
      </c>
      <c r="J76" s="12" t="str">
        <f t="shared" si="1"/>
        <v>53</v>
      </c>
      <c r="K76" s="7">
        <f>+VLOOKUP(A76,POA!$A$3:$AU$103,12,FALSE)</f>
        <v>530303</v>
      </c>
      <c r="L76" s="7">
        <f>+VLOOKUP(A76,POA!$A$3:$AU$103,14,FALSE)</f>
        <v>1701</v>
      </c>
      <c r="M76" s="1"/>
      <c r="N76" s="1"/>
      <c r="O76" s="1"/>
      <c r="P76" s="3"/>
      <c r="Q76" s="3"/>
      <c r="R76" s="3"/>
      <c r="S76" s="197"/>
      <c r="T76" s="2"/>
      <c r="U76" s="3"/>
      <c r="V76" s="3"/>
      <c r="W76" s="3"/>
      <c r="X76" s="3"/>
      <c r="Y76" s="3"/>
      <c r="Z76" s="3"/>
      <c r="AA76" s="3"/>
      <c r="AB76" s="3"/>
      <c r="AC76" s="3"/>
      <c r="AD76" s="3"/>
      <c r="AE76" s="3"/>
      <c r="AF76" s="3"/>
      <c r="AG76" s="39"/>
      <c r="AH76" s="13"/>
      <c r="AI76" s="15" t="s">
        <v>439</v>
      </c>
    </row>
    <row r="77" spans="1:35" ht="12.75" customHeight="1">
      <c r="A77" s="8">
        <v>54</v>
      </c>
      <c r="B77" s="9" t="str">
        <f>+VLOOKUP(A77,POA!$A$3:$AU$103,9,FALSE)</f>
        <v xml:space="preserve">Reembolso de pasajes aéreos al exterior </v>
      </c>
      <c r="C77" s="9" t="str">
        <f>+VLOOKUP(A77,POA!$A$3:$AU$103,7,FALSE)</f>
        <v>Dirección Administrativa</v>
      </c>
      <c r="D77" s="10" t="str">
        <f>+VLOOKUP(A77,POA!$A$3:$AU$103,10,FALSE)</f>
        <v>NUEVO</v>
      </c>
      <c r="E77" s="16" t="s">
        <v>443</v>
      </c>
      <c r="F77" s="182">
        <v>45794</v>
      </c>
      <c r="G77" s="11" t="s">
        <v>442</v>
      </c>
      <c r="H77" s="128">
        <f>1100-337.92</f>
        <v>762.07999999999993</v>
      </c>
      <c r="I77" s="16" t="s">
        <v>46</v>
      </c>
      <c r="J77" s="12" t="str">
        <f t="shared" si="1"/>
        <v>53</v>
      </c>
      <c r="K77" s="7">
        <f>+VLOOKUP(A77,POA!$A$3:$AU$103,12,FALSE)</f>
        <v>530302</v>
      </c>
      <c r="L77" s="7">
        <f>+VLOOKUP(A77,POA!$A$3:$AU$103,14,FALSE)</f>
        <v>1701</v>
      </c>
      <c r="M77" s="1"/>
      <c r="N77" s="1"/>
      <c r="O77" s="1"/>
      <c r="P77" s="3"/>
      <c r="Q77" s="3"/>
      <c r="R77" s="3"/>
      <c r="S77" s="186"/>
      <c r="T77" s="2"/>
      <c r="U77" s="3"/>
      <c r="V77" s="3"/>
      <c r="W77" s="3"/>
      <c r="X77" s="3"/>
      <c r="Y77" s="3"/>
      <c r="Z77" s="3"/>
      <c r="AA77" s="3"/>
      <c r="AB77" s="3"/>
      <c r="AC77" s="3"/>
      <c r="AD77" s="3"/>
      <c r="AE77" s="3"/>
      <c r="AF77" s="3"/>
      <c r="AG77" s="39"/>
      <c r="AH77" s="13"/>
      <c r="AI77" t="s">
        <v>444</v>
      </c>
    </row>
    <row r="78" spans="1:35" ht="12.75" customHeight="1">
      <c r="A78" s="8">
        <v>38</v>
      </c>
      <c r="B78" s="9" t="str">
        <f>+VLOOKUP(A78,POA!$A$3:$AU$103,9,FALSE)</f>
        <v>Viáticos al exterior</v>
      </c>
      <c r="C78" s="9" t="str">
        <f>+VLOOKUP(A78,POA!$A$3:$AU$103,7,FALSE)</f>
        <v>Vicerrectorado de Gestión Comunitaria, Investigación y Vinculación con la Sociedad</v>
      </c>
      <c r="D78" s="10" t="str">
        <f>+VLOOKUP(A78,POA!$A$3:$AU$103,10,FALSE)</f>
        <v>NUEVO</v>
      </c>
      <c r="E78" s="16" t="s">
        <v>447</v>
      </c>
      <c r="F78" s="182">
        <v>45797</v>
      </c>
      <c r="G78" s="11" t="s">
        <v>446</v>
      </c>
      <c r="H78" s="128">
        <v>501.6</v>
      </c>
      <c r="I78" s="16" t="s">
        <v>46</v>
      </c>
      <c r="J78" s="12" t="str">
        <f t="shared" si="1"/>
        <v>53</v>
      </c>
      <c r="K78" s="7">
        <f>+VLOOKUP(A78,POA!$A$3:$AU$103,12,FALSE)</f>
        <v>530304</v>
      </c>
      <c r="L78" s="7">
        <f>+VLOOKUP(A78,POA!$A$3:$AU$103,14,FALSE)</f>
        <v>1701</v>
      </c>
      <c r="M78" s="1"/>
      <c r="N78" s="1"/>
      <c r="O78" s="1"/>
      <c r="P78" s="3"/>
      <c r="Q78" s="3"/>
      <c r="R78" s="3"/>
      <c r="S78" s="186"/>
      <c r="T78" s="2"/>
      <c r="U78" s="3"/>
      <c r="V78" s="3"/>
      <c r="W78" s="3"/>
      <c r="X78" s="3"/>
      <c r="Y78" s="3"/>
      <c r="Z78" s="3"/>
      <c r="AA78" s="3"/>
      <c r="AB78" s="3"/>
      <c r="AC78" s="3"/>
      <c r="AD78" s="3"/>
      <c r="AE78" s="3"/>
      <c r="AF78" s="3"/>
      <c r="AG78" s="39"/>
      <c r="AH78" s="13"/>
      <c r="AI78" t="s">
        <v>445</v>
      </c>
    </row>
    <row r="79" spans="1:35" ht="12.75" customHeight="1">
      <c r="A79" s="8">
        <v>59</v>
      </c>
      <c r="B79" s="9" t="str">
        <f>+VLOOKUP(A79,POA!$A$3:$AU$103,9,FALSE)</f>
        <v>Viáticos al exterior para personal docente</v>
      </c>
      <c r="C79" s="9" t="str">
        <f>+VLOOKUP(A79,POA!$A$3:$AU$103,7,FALSE)</f>
        <v xml:space="preserve">Dirección General Académica Intercultural y Comunitaria </v>
      </c>
      <c r="D79" s="10" t="str">
        <f>+VLOOKUP(A79,POA!$A$3:$AU$103,10,FALSE)</f>
        <v>NUEVO</v>
      </c>
      <c r="E79" s="16" t="s">
        <v>464</v>
      </c>
      <c r="F79" s="182">
        <v>45813</v>
      </c>
      <c r="G79" s="11" t="s">
        <v>463</v>
      </c>
      <c r="H79" s="128">
        <v>1065.9000000000001</v>
      </c>
      <c r="I79" s="16" t="s">
        <v>46</v>
      </c>
      <c r="J79" s="12" t="str">
        <f t="shared" si="1"/>
        <v>53</v>
      </c>
      <c r="K79" s="7">
        <f>+VLOOKUP(A79,POA!$A$3:$AU$103,12,FALSE)</f>
        <v>530304</v>
      </c>
      <c r="L79" s="7">
        <f>+VLOOKUP(A79,POA!$A$3:$AU$103,14,FALSE)</f>
        <v>1701</v>
      </c>
      <c r="M79" s="1"/>
      <c r="N79" s="1"/>
      <c r="O79" s="1"/>
      <c r="P79" s="3"/>
      <c r="Q79" s="3"/>
      <c r="R79" s="3"/>
      <c r="S79" s="186"/>
      <c r="T79" s="2"/>
      <c r="U79" s="3"/>
      <c r="V79" s="3"/>
      <c r="W79" s="3"/>
      <c r="X79" s="3"/>
      <c r="Y79" s="3"/>
      <c r="Z79" s="3"/>
      <c r="AA79" s="3"/>
      <c r="AB79" s="3"/>
      <c r="AC79" s="3"/>
      <c r="AD79" s="3"/>
      <c r="AE79" s="3"/>
      <c r="AF79" s="3"/>
      <c r="AG79" s="39"/>
      <c r="AH79" s="13"/>
      <c r="AI79" t="s">
        <v>462</v>
      </c>
    </row>
    <row r="80" spans="1:35" ht="12.75" customHeight="1">
      <c r="A80" s="8">
        <v>51</v>
      </c>
      <c r="B80" s="9" t="str">
        <f>+VLOOKUP(A80,POA!$A$3:$AU$103,9,FALSE)</f>
        <v xml:space="preserve">Reembolso de pasajes aéreos interior </v>
      </c>
      <c r="C80" s="9" t="str">
        <f>+VLOOKUP(A80,POA!$A$3:$AU$103,7,FALSE)</f>
        <v>Dirección Administrativa</v>
      </c>
      <c r="D80" s="10" t="str">
        <f>+VLOOKUP(A80,POA!$A$3:$AU$103,10,FALSE)</f>
        <v>NUEVO</v>
      </c>
      <c r="E80" s="16" t="s">
        <v>473</v>
      </c>
      <c r="F80" s="182">
        <v>45814</v>
      </c>
      <c r="G80" s="11" t="s">
        <v>472</v>
      </c>
      <c r="H80" s="216">
        <f>300-190</f>
        <v>110</v>
      </c>
      <c r="I80" s="16" t="s">
        <v>46</v>
      </c>
      <c r="J80" s="12" t="str">
        <f t="shared" si="1"/>
        <v>53</v>
      </c>
      <c r="K80" s="7">
        <f>+VLOOKUP(A80,POA!$A$3:$AU$103,12,FALSE)</f>
        <v>530301</v>
      </c>
      <c r="L80" s="7">
        <f>+VLOOKUP(A80,POA!$A$3:$AU$103,14,FALSE)</f>
        <v>1701</v>
      </c>
      <c r="M80" s="23"/>
      <c r="N80" s="23"/>
      <c r="O80" s="23"/>
      <c r="P80" s="24"/>
      <c r="Q80" s="24"/>
      <c r="R80" s="24"/>
      <c r="S80" s="186"/>
      <c r="T80" s="2"/>
      <c r="U80" s="3"/>
      <c r="V80" s="3"/>
      <c r="W80" s="3"/>
      <c r="X80" s="3"/>
      <c r="Y80" s="3"/>
      <c r="Z80" s="3"/>
      <c r="AA80" s="3"/>
      <c r="AB80" s="3"/>
      <c r="AC80" s="3"/>
      <c r="AD80" s="3"/>
      <c r="AE80" s="3"/>
      <c r="AF80" s="3"/>
      <c r="AG80" s="39"/>
      <c r="AH80" s="13"/>
      <c r="AI80" t="s">
        <v>465</v>
      </c>
    </row>
    <row r="81" spans="1:35" ht="12.75" customHeight="1">
      <c r="A81" s="8">
        <v>58</v>
      </c>
      <c r="B81" s="9" t="str">
        <f>+VLOOKUP(A81,POA!$A$3:$AU$103,9,FALSE)</f>
        <v>Devolución de matriculas y aranceles</v>
      </c>
      <c r="C81" s="9" t="str">
        <f>+VLOOKUP(A81,POA!$A$3:$AU$103,7,FALSE)</f>
        <v>Dirección Financiera</v>
      </c>
      <c r="D81" s="10" t="str">
        <f>+VLOOKUP(A81,POA!$A$3:$AU$103,10,FALSE)</f>
        <v>NUEVO</v>
      </c>
      <c r="E81" s="16" t="s">
        <v>471</v>
      </c>
      <c r="F81" s="182">
        <v>45814</v>
      </c>
      <c r="G81" s="11" t="s">
        <v>470</v>
      </c>
      <c r="H81" s="128">
        <v>30</v>
      </c>
      <c r="I81" s="16" t="s">
        <v>46</v>
      </c>
      <c r="J81" s="12" t="str">
        <f t="shared" si="1"/>
        <v>57</v>
      </c>
      <c r="K81" s="7">
        <f>+VLOOKUP(A81,POA!$A$3:$AU$103,12,FALSE)</f>
        <v>570219</v>
      </c>
      <c r="L81" s="7">
        <f>+VLOOKUP(A81,POA!$A$3:$AU$103,14,FALSE)</f>
        <v>1701</v>
      </c>
      <c r="M81" s="22"/>
      <c r="N81" s="22"/>
      <c r="O81" s="22"/>
      <c r="P81" s="128"/>
      <c r="Q81" s="128"/>
      <c r="R81" s="128"/>
      <c r="S81" s="190"/>
      <c r="T81" s="2"/>
      <c r="U81" s="3"/>
      <c r="V81" s="3"/>
      <c r="W81" s="3"/>
      <c r="X81" s="3"/>
      <c r="Y81" s="3"/>
      <c r="Z81" s="3"/>
      <c r="AA81" s="3"/>
      <c r="AB81" s="3"/>
      <c r="AC81" s="3"/>
      <c r="AD81" s="3"/>
      <c r="AE81" s="3"/>
      <c r="AF81" s="3"/>
      <c r="AG81" s="39"/>
      <c r="AH81" s="13"/>
      <c r="AI81" t="s">
        <v>466</v>
      </c>
    </row>
    <row r="82" spans="1:35" ht="12.75" customHeight="1">
      <c r="A82" s="8">
        <v>1</v>
      </c>
      <c r="B82" s="9" t="str">
        <f>+VLOOKUP(A82,POA!$A$3:$AU$103,9,FALSE)</f>
        <v>Contratación del Servicio de Auditoría Externa para la Universidad Intercultural de las Nacionalidad y Pueblos Amawtay Wasi</v>
      </c>
      <c r="C82" s="9" t="str">
        <f>+VLOOKUP(A82,POA!$A$3:$AU$103,7,FALSE)</f>
        <v>Dirección Financiera</v>
      </c>
      <c r="D82" s="10" t="str">
        <f>+VLOOKUP(A82,POA!$A$3:$AU$103,10,FALSE)</f>
        <v>NUEVO</v>
      </c>
      <c r="E82" s="16" t="s">
        <v>469</v>
      </c>
      <c r="F82" s="182">
        <v>45817</v>
      </c>
      <c r="G82" s="11" t="s">
        <v>468</v>
      </c>
      <c r="H82" s="128">
        <v>2800</v>
      </c>
      <c r="I82" s="16" t="s">
        <v>46</v>
      </c>
      <c r="J82" s="12" t="str">
        <f t="shared" si="1"/>
        <v>53</v>
      </c>
      <c r="K82" s="7">
        <f>+VLOOKUP(A82,POA!$A$3:$AU$103,12,FALSE)</f>
        <v>530601</v>
      </c>
      <c r="L82" s="7">
        <f>+VLOOKUP(A82,POA!$A$3:$AU$103,14,FALSE)</f>
        <v>1701</v>
      </c>
      <c r="M82" s="22"/>
      <c r="N82" s="22"/>
      <c r="O82" s="22"/>
      <c r="P82" s="27"/>
      <c r="Q82" s="27"/>
      <c r="R82" s="27"/>
      <c r="S82" s="190"/>
      <c r="T82" s="2"/>
      <c r="U82" s="3"/>
      <c r="V82" s="3"/>
      <c r="W82" s="3"/>
      <c r="X82" s="3"/>
      <c r="Y82" s="3"/>
      <c r="Z82" s="3"/>
      <c r="AA82" s="3"/>
      <c r="AB82" s="3"/>
      <c r="AC82" s="3"/>
      <c r="AD82" s="3"/>
      <c r="AE82" s="3"/>
      <c r="AF82" s="3"/>
      <c r="AG82" s="39"/>
      <c r="AH82" s="13"/>
      <c r="AI82" t="s">
        <v>467</v>
      </c>
    </row>
    <row r="83" spans="1:35" ht="12.75" customHeight="1">
      <c r="A83" s="8">
        <v>60</v>
      </c>
      <c r="B83" s="9" t="str">
        <f>+VLOOKUP(A83,POA!$A$3:$AU$103,9,FALSE)</f>
        <v>Contratación del servicio de consulta web de normativa legal para la Universidad Intercultural de las Nacionalidades y Pueblos</v>
      </c>
      <c r="C83" s="9" t="str">
        <f>+VLOOKUP(A83,POA!$A$3:$AU$103,7,FALSE)</f>
        <v>Procuraduría</v>
      </c>
      <c r="D83" s="10" t="str">
        <f>+VLOOKUP(A83,POA!$A$3:$AU$103,10,FALSE)</f>
        <v>ARRASTRE</v>
      </c>
      <c r="E83" s="16" t="s">
        <v>503</v>
      </c>
      <c r="F83" s="182">
        <v>45825</v>
      </c>
      <c r="G83" s="11" t="s">
        <v>504</v>
      </c>
      <c r="H83" s="128">
        <v>400</v>
      </c>
      <c r="I83" s="16" t="s">
        <v>46</v>
      </c>
      <c r="J83" s="12" t="str">
        <f t="shared" si="1"/>
        <v>53</v>
      </c>
      <c r="K83" s="7">
        <f>+VLOOKUP(A83,POA!$A$3:$AU$103,12,FALSE)</f>
        <v>530702</v>
      </c>
      <c r="L83" s="7">
        <f>+VLOOKUP(A83,POA!$A$3:$AU$103,14,FALSE)</f>
        <v>1701</v>
      </c>
      <c r="M83" s="25"/>
      <c r="N83" s="25"/>
      <c r="O83" s="25"/>
      <c r="P83" s="26"/>
      <c r="Q83" s="26"/>
      <c r="R83" s="26"/>
      <c r="S83" s="186"/>
      <c r="T83" s="2"/>
      <c r="U83" s="3"/>
      <c r="V83" s="3"/>
      <c r="W83" s="3"/>
      <c r="X83" s="3"/>
      <c r="Y83" s="3"/>
      <c r="Z83" s="3"/>
      <c r="AA83" s="3"/>
      <c r="AB83" s="3"/>
      <c r="AC83" s="3"/>
      <c r="AD83" s="3"/>
      <c r="AE83" s="3"/>
      <c r="AF83" s="3"/>
      <c r="AG83" s="39"/>
      <c r="AH83" s="13"/>
      <c r="AI83" t="s">
        <v>501</v>
      </c>
    </row>
    <row r="84" spans="1:35" ht="12.75" customHeight="1">
      <c r="A84" s="8">
        <v>13</v>
      </c>
      <c r="B84" s="9" t="str">
        <f>+VLOOKUP(A84,POA!$A$3:$AU$103,9,FALSE)</f>
        <v>Pago de décimo tercer sueldo personal</v>
      </c>
      <c r="C84" s="9" t="str">
        <f>+VLOOKUP(A84,POA!$A$3:$AU$103,7,FALSE)</f>
        <v>Dirección de Talento Humano</v>
      </c>
      <c r="D84" s="10" t="str">
        <f>+VLOOKUP(A84,POA!$A$3:$AU$103,10,FALSE)</f>
        <v>NUEVO</v>
      </c>
      <c r="E84" s="16" t="s">
        <v>505</v>
      </c>
      <c r="F84" s="182">
        <v>45834</v>
      </c>
      <c r="G84" s="11" t="s">
        <v>506</v>
      </c>
      <c r="H84" s="128">
        <v>482.53</v>
      </c>
      <c r="I84" s="16" t="s">
        <v>46</v>
      </c>
      <c r="J84" s="12" t="str">
        <f t="shared" ref="J84:J87" si="2">+MID(K84,1,2)</f>
        <v>51</v>
      </c>
      <c r="K84" s="7">
        <f>+VLOOKUP(A84,POA!$A$3:$AU$103,12,FALSE)</f>
        <v>510203</v>
      </c>
      <c r="L84" s="7">
        <f>+VLOOKUP(A84,POA!$A$3:$AU$103,14,FALSE)</f>
        <v>1700</v>
      </c>
      <c r="M84" s="25"/>
      <c r="N84" s="25"/>
      <c r="O84" s="25"/>
      <c r="P84" s="26"/>
      <c r="Q84" s="26"/>
      <c r="R84" s="26"/>
      <c r="S84" s="186"/>
      <c r="T84" s="2"/>
      <c r="U84" s="3"/>
      <c r="V84" s="3"/>
      <c r="W84" s="3"/>
      <c r="X84" s="3"/>
      <c r="Y84" s="3"/>
      <c r="Z84" s="3"/>
      <c r="AA84" s="3"/>
      <c r="AB84" s="3"/>
      <c r="AC84" s="3"/>
      <c r="AD84" s="3"/>
      <c r="AE84" s="3"/>
      <c r="AF84" s="3"/>
      <c r="AG84" s="39"/>
      <c r="AH84" s="13"/>
      <c r="AI84" t="s">
        <v>502</v>
      </c>
    </row>
    <row r="85" spans="1:35" ht="12.75" customHeight="1">
      <c r="A85" s="8">
        <v>14</v>
      </c>
      <c r="B85" s="9" t="str">
        <f>+VLOOKUP(A85,POA!$A$3:$AU$103,9,FALSE)</f>
        <v>Pago de décimo cuarto sueldo personal</v>
      </c>
      <c r="C85" s="9" t="str">
        <f>+VLOOKUP(A85,POA!$A$3:$AU$103,7,FALSE)</f>
        <v>Dirección de Talento Humano</v>
      </c>
      <c r="D85" s="10" t="str">
        <f>+VLOOKUP(A85,POA!$A$3:$AU$103,10,FALSE)</f>
        <v>NUEVO</v>
      </c>
      <c r="E85" s="16" t="s">
        <v>505</v>
      </c>
      <c r="F85" s="182">
        <v>45834</v>
      </c>
      <c r="G85" s="11" t="s">
        <v>506</v>
      </c>
      <c r="H85" s="128">
        <v>235</v>
      </c>
      <c r="I85" s="16" t="s">
        <v>46</v>
      </c>
      <c r="J85" s="12" t="str">
        <f t="shared" si="2"/>
        <v>51</v>
      </c>
      <c r="K85" s="7">
        <f>+VLOOKUP(A85,POA!$A$3:$AU$103,12,FALSE)</f>
        <v>510204</v>
      </c>
      <c r="L85" s="7">
        <f>+VLOOKUP(A85,POA!$A$3:$AU$103,14,FALSE)</f>
        <v>1700</v>
      </c>
      <c r="M85" s="25"/>
      <c r="N85" s="25"/>
      <c r="O85" s="25"/>
      <c r="P85" s="26"/>
      <c r="Q85" s="26"/>
      <c r="R85" s="26"/>
      <c r="S85" s="186"/>
      <c r="T85" s="2"/>
      <c r="U85" s="3"/>
      <c r="V85" s="3"/>
      <c r="W85" s="3"/>
      <c r="X85" s="3"/>
      <c r="Y85" s="3"/>
      <c r="Z85" s="3"/>
      <c r="AA85" s="3"/>
      <c r="AB85" s="3"/>
      <c r="AC85" s="3"/>
      <c r="AD85" s="3"/>
      <c r="AE85" s="3"/>
      <c r="AF85" s="3"/>
      <c r="AG85" s="39"/>
      <c r="AH85" s="13"/>
      <c r="AI85" t="s">
        <v>502</v>
      </c>
    </row>
    <row r="86" spans="1:35" ht="12.75" customHeight="1">
      <c r="A86" s="8">
        <v>12</v>
      </c>
      <c r="B86" s="9" t="str">
        <f>+VLOOKUP(A86,POA!$A$3:$AU$103,9,FALSE)</f>
        <v>Pago de salarios unificados</v>
      </c>
      <c r="C86" s="9" t="str">
        <f>+VLOOKUP(A86,POA!$A$3:$AU$103,7,FALSE)</f>
        <v>Dirección de Talento Humano</v>
      </c>
      <c r="D86" s="10" t="str">
        <f>+VLOOKUP(A86,POA!$A$3:$AU$103,10,FALSE)</f>
        <v>NUEVO</v>
      </c>
      <c r="E86" s="16" t="s">
        <v>505</v>
      </c>
      <c r="F86" s="182">
        <v>45834</v>
      </c>
      <c r="G86" s="11" t="s">
        <v>506</v>
      </c>
      <c r="H86" s="128">
        <v>5790.36</v>
      </c>
      <c r="I86" s="16" t="s">
        <v>46</v>
      </c>
      <c r="J86" s="12" t="str">
        <f t="shared" si="2"/>
        <v>51</v>
      </c>
      <c r="K86" s="7">
        <f>+VLOOKUP(A86,POA!$A$3:$AU$103,12,FALSE)</f>
        <v>510106</v>
      </c>
      <c r="L86" s="7">
        <f>+VLOOKUP(A86,POA!$A$3:$AU$103,14,FALSE)</f>
        <v>1700</v>
      </c>
      <c r="M86" s="25"/>
      <c r="N86" s="25"/>
      <c r="O86" s="25"/>
      <c r="P86" s="26"/>
      <c r="Q86" s="26"/>
      <c r="R86" s="26"/>
      <c r="S86" s="186"/>
      <c r="T86" s="2"/>
      <c r="U86" s="3"/>
      <c r="V86" s="3"/>
      <c r="W86" s="3"/>
      <c r="X86" s="3"/>
      <c r="Y86" s="3"/>
      <c r="Z86" s="3"/>
      <c r="AA86" s="3"/>
      <c r="AB86" s="3"/>
      <c r="AC86" s="3"/>
      <c r="AD86" s="3"/>
      <c r="AE86" s="3"/>
      <c r="AF86" s="3"/>
      <c r="AG86" s="39"/>
      <c r="AH86" s="13"/>
      <c r="AI86" t="s">
        <v>502</v>
      </c>
    </row>
    <row r="87" spans="1:35" ht="12.75" customHeight="1">
      <c r="A87" s="8">
        <v>18</v>
      </c>
      <c r="B87" s="9" t="str">
        <f>+VLOOKUP(A87,POA!$A$3:$AU$103,9,FALSE)</f>
        <v>Pago de aporte patronal personal</v>
      </c>
      <c r="C87" s="9" t="str">
        <f>+VLOOKUP(A87,POA!$A$3:$AU$103,7,FALSE)</f>
        <v>Dirección de Talento Humano</v>
      </c>
      <c r="D87" s="10" t="str">
        <f>+VLOOKUP(A87,POA!$A$3:$AU$103,10,FALSE)</f>
        <v>NUEVO</v>
      </c>
      <c r="E87" s="16" t="s">
        <v>505</v>
      </c>
      <c r="F87" s="182">
        <v>45834</v>
      </c>
      <c r="G87" s="11" t="s">
        <v>506</v>
      </c>
      <c r="H87" s="128">
        <v>703.53</v>
      </c>
      <c r="I87" s="16" t="s">
        <v>46</v>
      </c>
      <c r="J87" s="12" t="str">
        <f t="shared" si="2"/>
        <v>51</v>
      </c>
      <c r="K87" s="7">
        <f>+VLOOKUP(A87,POA!$A$3:$AU$103,12,FALSE)</f>
        <v>510601</v>
      </c>
      <c r="L87" s="7">
        <f>+VLOOKUP(A87,POA!$A$3:$AU$103,14,FALSE)</f>
        <v>1700</v>
      </c>
      <c r="M87" s="25"/>
      <c r="N87" s="25"/>
      <c r="O87" s="25"/>
      <c r="P87" s="26"/>
      <c r="Q87" s="26"/>
      <c r="R87" s="26"/>
      <c r="S87" s="186"/>
      <c r="T87" s="2"/>
      <c r="U87" s="3"/>
      <c r="V87" s="3"/>
      <c r="W87" s="3"/>
      <c r="X87" s="3"/>
      <c r="Y87" s="3"/>
      <c r="Z87" s="3"/>
      <c r="AA87" s="3"/>
      <c r="AB87" s="3"/>
      <c r="AC87" s="3"/>
      <c r="AD87" s="3"/>
      <c r="AE87" s="3"/>
      <c r="AF87" s="3"/>
      <c r="AG87" s="39"/>
      <c r="AH87" s="13"/>
      <c r="AI87" t="s">
        <v>502</v>
      </c>
    </row>
    <row r="88" spans="1:35" ht="12.75" customHeight="1">
      <c r="A88" s="8">
        <v>19</v>
      </c>
      <c r="B88" s="9" t="str">
        <f>+VLOOKUP(A88,POA!$A$3:$AU$103,9,FALSE)</f>
        <v>Pago de fondos de reserva personal administrativo</v>
      </c>
      <c r="C88" s="9" t="str">
        <f>+VLOOKUP(A88,POA!$A$3:$AU$103,7,FALSE)</f>
        <v>Dirección de Talento Humano</v>
      </c>
      <c r="D88" s="10" t="str">
        <f>+VLOOKUP(A88,POA!$A$3:$AU$103,10,FALSE)</f>
        <v>NUEVO</v>
      </c>
      <c r="E88" s="16" t="s">
        <v>505</v>
      </c>
      <c r="F88" s="182">
        <v>45834</v>
      </c>
      <c r="G88" s="11" t="s">
        <v>506</v>
      </c>
      <c r="H88" s="128">
        <v>482.53</v>
      </c>
      <c r="I88" s="16" t="s">
        <v>46</v>
      </c>
      <c r="J88" s="12" t="str">
        <f t="shared" si="1"/>
        <v>51</v>
      </c>
      <c r="K88" s="7">
        <f>+VLOOKUP(A88,POA!$A$3:$AU$103,12,FALSE)</f>
        <v>510602</v>
      </c>
      <c r="L88" s="7">
        <f>+VLOOKUP(A88,POA!$A$3:$AU$103,14,FALSE)</f>
        <v>1700</v>
      </c>
      <c r="M88" s="1"/>
      <c r="N88" s="1"/>
      <c r="O88" s="1"/>
      <c r="P88" s="3"/>
      <c r="Q88" s="3"/>
      <c r="R88" s="198"/>
      <c r="S88" s="186"/>
      <c r="T88" s="2"/>
      <c r="U88" s="3"/>
      <c r="V88" s="3"/>
      <c r="W88" s="3"/>
      <c r="X88" s="3"/>
      <c r="Y88" s="3"/>
      <c r="Z88" s="3"/>
      <c r="AA88" s="3"/>
      <c r="AB88" s="3"/>
      <c r="AC88" s="3"/>
      <c r="AD88" s="3"/>
      <c r="AE88" s="3"/>
      <c r="AF88" s="3"/>
      <c r="AG88" s="39"/>
      <c r="AH88" s="13"/>
      <c r="AI88" t="s">
        <v>502</v>
      </c>
    </row>
    <row r="89" spans="1:35" ht="12.75" customHeight="1">
      <c r="A89" s="8">
        <v>37</v>
      </c>
      <c r="B89" s="9" t="str">
        <f>+VLOOKUP(A89,POA!$A$3:$AU$103,9,FALSE)</f>
        <v>Viáticos al interior</v>
      </c>
      <c r="C89" s="9" t="str">
        <f>+VLOOKUP(A89,POA!$A$3:$AU$103,7,FALSE)</f>
        <v>Vicerrectorado de Gestión Comunitaria, Investigación y Vinculación con la Sociedad</v>
      </c>
      <c r="D89" s="10" t="str">
        <f>+VLOOKUP(A89,POA!$A$3:$AU$103,10,FALSE)</f>
        <v>NUEVO</v>
      </c>
      <c r="E89" s="16" t="s">
        <v>492</v>
      </c>
      <c r="F89" s="182">
        <v>45846</v>
      </c>
      <c r="G89" s="11" t="s">
        <v>488</v>
      </c>
      <c r="H89" s="128">
        <v>260</v>
      </c>
      <c r="I89" s="16" t="s">
        <v>46</v>
      </c>
      <c r="J89" s="12" t="str">
        <f t="shared" si="1"/>
        <v>53</v>
      </c>
      <c r="K89" s="7">
        <f>+VLOOKUP(A89,POA!$A$3:$AU$103,12,FALSE)</f>
        <v>530303</v>
      </c>
      <c r="L89" s="7">
        <f>+VLOOKUP(A89,POA!$A$3:$AU$103,14,FALSE)</f>
        <v>1701</v>
      </c>
      <c r="M89" s="1"/>
      <c r="N89" s="1"/>
      <c r="O89" s="1"/>
      <c r="P89" s="3"/>
      <c r="Q89" s="3"/>
      <c r="R89" s="3"/>
      <c r="S89" s="186"/>
      <c r="T89" s="2"/>
      <c r="U89" s="3"/>
      <c r="V89" s="3"/>
      <c r="W89" s="3"/>
      <c r="X89" s="3"/>
      <c r="Y89" s="3"/>
      <c r="Z89" s="3"/>
      <c r="AA89" s="3"/>
      <c r="AB89" s="3"/>
      <c r="AC89" s="3"/>
      <c r="AD89" s="3"/>
      <c r="AE89" s="3"/>
      <c r="AF89" s="3"/>
      <c r="AG89" s="39"/>
      <c r="AH89" s="13"/>
      <c r="AI89" t="s">
        <v>490</v>
      </c>
    </row>
    <row r="90" spans="1:35" ht="12.75" customHeight="1">
      <c r="A90" s="8">
        <v>38</v>
      </c>
      <c r="B90" s="9" t="str">
        <f>+VLOOKUP(A90,POA!$A$3:$AU$103,9,FALSE)</f>
        <v>Viáticos al exterior</v>
      </c>
      <c r="C90" s="9" t="str">
        <f>+VLOOKUP(A90,POA!$A$3:$AU$103,7,FALSE)</f>
        <v>Vicerrectorado de Gestión Comunitaria, Investigación y Vinculación con la Sociedad</v>
      </c>
      <c r="D90" s="10" t="str">
        <f>+VLOOKUP(A90,POA!$A$3:$AU$103,10,FALSE)</f>
        <v>NUEVO</v>
      </c>
      <c r="E90" s="16" t="s">
        <v>489</v>
      </c>
      <c r="F90" s="182">
        <v>45848</v>
      </c>
      <c r="G90" s="11" t="s">
        <v>507</v>
      </c>
      <c r="H90" s="128">
        <v>1356.3</v>
      </c>
      <c r="I90" s="16" t="s">
        <v>46</v>
      </c>
      <c r="J90" s="12" t="str">
        <f t="shared" si="1"/>
        <v>53</v>
      </c>
      <c r="K90" s="7">
        <f>+VLOOKUP(A90,POA!$A$3:$AU$103,12,FALSE)</f>
        <v>530304</v>
      </c>
      <c r="L90" s="7">
        <f>+VLOOKUP(A90,POA!$A$3:$AU$103,14,FALSE)</f>
        <v>1701</v>
      </c>
      <c r="M90" s="1"/>
      <c r="N90" s="1"/>
      <c r="O90" s="1"/>
      <c r="P90" s="3"/>
      <c r="Q90" s="3"/>
      <c r="R90" s="3"/>
      <c r="S90" s="186"/>
      <c r="T90" s="2"/>
      <c r="U90" s="3"/>
      <c r="V90" s="3"/>
      <c r="W90" s="3"/>
      <c r="X90" s="3"/>
      <c r="Y90" s="3"/>
      <c r="Z90" s="3"/>
      <c r="AA90" s="3"/>
      <c r="AB90" s="3"/>
      <c r="AC90" s="3"/>
      <c r="AD90" s="3"/>
      <c r="AE90" s="3"/>
      <c r="AF90" s="3"/>
      <c r="AG90" s="39"/>
      <c r="AH90" s="13"/>
      <c r="AI90" t="s">
        <v>491</v>
      </c>
    </row>
    <row r="91" spans="1:35" ht="12.75" customHeight="1">
      <c r="A91" s="8">
        <v>5</v>
      </c>
      <c r="B91" s="9" t="str">
        <f>+VLOOKUP(A91,POA!$A$3:$AU$103,9,FALSE)</f>
        <v>Pago del servicio de agua potable de la Universidad Intercultural de las Nacionalidades y Pueblos Indigenas Amawtay Wasi.</v>
      </c>
      <c r="C91" s="9" t="str">
        <f>+VLOOKUP(A91,POA!$A$3:$AU$103,7,FALSE)</f>
        <v>Dirección Administrativa</v>
      </c>
      <c r="D91" s="10" t="str">
        <f>+VLOOKUP(A91,POA!$A$3:$AU$103,10,FALSE)</f>
        <v>NUEVO</v>
      </c>
      <c r="E91" s="16" t="s">
        <v>493</v>
      </c>
      <c r="F91" s="182">
        <v>45854</v>
      </c>
      <c r="G91" s="11" t="s">
        <v>508</v>
      </c>
      <c r="H91" s="128">
        <v>855.05</v>
      </c>
      <c r="I91" s="16" t="s">
        <v>46</v>
      </c>
      <c r="J91" s="12" t="str">
        <f t="shared" ref="J91" si="3">+MID(K91,1,2)</f>
        <v>53</v>
      </c>
      <c r="K91" s="7">
        <f>+VLOOKUP(A91,POA!$A$3:$AU$103,12,FALSE)</f>
        <v>530101</v>
      </c>
      <c r="L91" s="7">
        <f>+VLOOKUP(A91,POA!$A$3:$AU$103,14,FALSE)</f>
        <v>1701</v>
      </c>
      <c r="M91" s="1"/>
      <c r="N91" s="1"/>
      <c r="O91" s="1"/>
      <c r="P91" s="3"/>
      <c r="Q91" s="3"/>
      <c r="R91" s="198"/>
      <c r="S91" s="186"/>
      <c r="T91" s="2"/>
      <c r="U91" s="3"/>
      <c r="V91" s="3"/>
      <c r="W91" s="3"/>
      <c r="X91" s="3"/>
      <c r="Y91" s="3"/>
      <c r="Z91" s="3"/>
      <c r="AA91" s="3"/>
      <c r="AB91" s="3"/>
      <c r="AC91" s="3"/>
      <c r="AD91" s="3"/>
      <c r="AE91" s="3"/>
      <c r="AF91" s="3"/>
      <c r="AG91" s="39"/>
      <c r="AH91" s="13"/>
      <c r="AI91" t="s">
        <v>494</v>
      </c>
    </row>
    <row r="92" spans="1:35" ht="12.75" customHeight="1">
      <c r="A92" s="8">
        <v>57</v>
      </c>
      <c r="B92" s="9" t="str">
        <f>+VLOOKUP(A92,POA!$A$3:$AU$103,9,FALSE)</f>
        <v>Contratación del servicio de desarrollo integral de recursos educativos multimodales en idioma kichwa para la Universidad Intercultural de las Nacionalidades y Pueblos  Indígenas Amawtay Wasi</v>
      </c>
      <c r="C92" s="9" t="str">
        <f>+VLOOKUP(A92,POA!$A$3:$AU$103,7,FALSE)</f>
        <v>Instituto de Lenguas Originarias y Extranjeras</v>
      </c>
      <c r="D92" s="10" t="str">
        <f>+VLOOKUP(A92,POA!$A$3:$AU$103,10,FALSE)</f>
        <v>NUEVO</v>
      </c>
      <c r="E92" s="16" t="s">
        <v>497</v>
      </c>
      <c r="F92" s="182">
        <v>45855</v>
      </c>
      <c r="G92" s="11" t="s">
        <v>498</v>
      </c>
      <c r="H92" s="128">
        <v>41575</v>
      </c>
      <c r="I92" s="16" t="s">
        <v>46</v>
      </c>
      <c r="J92" s="12" t="str">
        <f t="shared" si="1"/>
        <v>53</v>
      </c>
      <c r="K92" s="7">
        <f>+VLOOKUP(A92,POA!$A$3:$AU$103,12,FALSE)</f>
        <v>530204</v>
      </c>
      <c r="L92" s="7">
        <f>+VLOOKUP(A92,POA!$A$3:$AU$103,14,FALSE)</f>
        <v>1701</v>
      </c>
      <c r="M92" s="23"/>
      <c r="N92" s="23"/>
      <c r="O92" s="23"/>
      <c r="P92" s="24"/>
      <c r="Q92" s="24"/>
      <c r="R92" s="3"/>
      <c r="S92" s="186"/>
      <c r="T92" s="2"/>
      <c r="U92" s="3"/>
      <c r="V92" s="3"/>
      <c r="W92" s="3"/>
      <c r="X92" s="3"/>
      <c r="Y92" s="3"/>
      <c r="Z92" s="3"/>
      <c r="AA92" s="3"/>
      <c r="AB92" s="3"/>
      <c r="AC92" s="3"/>
      <c r="AD92" s="3"/>
      <c r="AE92" s="3"/>
      <c r="AF92" s="3"/>
      <c r="AG92" s="39"/>
      <c r="AH92" s="13"/>
      <c r="AI92" t="s">
        <v>496</v>
      </c>
    </row>
    <row r="93" spans="1:35" ht="12.75" customHeight="1">
      <c r="A93" s="8">
        <v>32</v>
      </c>
      <c r="B93" s="9" t="str">
        <f>+VLOOKUP(A93,POA!$A$3:$AU$103,9,FALSE)</f>
        <v>Viáticos al interior</v>
      </c>
      <c r="C93" s="9" t="str">
        <f>+VLOOKUP(A93,POA!$A$3:$AU$103,7,FALSE)</f>
        <v>Vicerrectorado Académico, Intercultural y Comunitario</v>
      </c>
      <c r="D93" s="10" t="str">
        <f>+VLOOKUP(A93,POA!$A$3:$AU$103,10,FALSE)</f>
        <v>NUEVO</v>
      </c>
      <c r="E93" s="16" t="s">
        <v>499</v>
      </c>
      <c r="F93" s="182">
        <v>45859</v>
      </c>
      <c r="G93" s="11" t="s">
        <v>509</v>
      </c>
      <c r="H93" s="128">
        <v>260</v>
      </c>
      <c r="I93" s="16" t="s">
        <v>46</v>
      </c>
      <c r="J93" s="12" t="str">
        <f t="shared" si="1"/>
        <v>53</v>
      </c>
      <c r="K93" s="7">
        <f>+VLOOKUP(A93,POA!$A$3:$AU$103,12,FALSE)</f>
        <v>530303</v>
      </c>
      <c r="L93" s="7">
        <f>+VLOOKUP(A93,POA!$A$3:$AU$103,14,FALSE)</f>
        <v>1701</v>
      </c>
      <c r="M93" s="1"/>
      <c r="N93" s="1"/>
      <c r="O93" s="1"/>
      <c r="P93" s="128"/>
      <c r="Q93" s="128"/>
      <c r="R93" s="27"/>
      <c r="S93" s="190"/>
      <c r="T93" s="2"/>
      <c r="U93" s="3"/>
      <c r="V93" s="3"/>
      <c r="W93" s="3"/>
      <c r="X93" s="3"/>
      <c r="Y93" s="3"/>
      <c r="Z93" s="3"/>
      <c r="AA93" s="3"/>
      <c r="AB93" s="3"/>
      <c r="AC93" s="3"/>
      <c r="AD93" s="3"/>
      <c r="AE93" s="3"/>
      <c r="AF93" s="3"/>
      <c r="AG93" s="39"/>
      <c r="AH93" s="13"/>
      <c r="AI93" t="s">
        <v>500</v>
      </c>
    </row>
    <row r="94" spans="1:35" ht="12.75" customHeight="1">
      <c r="A94" s="8">
        <v>62</v>
      </c>
      <c r="B94" s="9" t="str">
        <f>+VLOOKUP(A94,POA!$A$3:$AU$103,9,FALSE)</f>
        <v xml:space="preserve">Pago de décimo tercer sueldo </v>
      </c>
      <c r="C94" s="9" t="str">
        <f>+VLOOKUP(A94,POA!$A$3:$AU$103,7,FALSE)</f>
        <v>Dirección de Talento Humano</v>
      </c>
      <c r="D94" s="10" t="str">
        <f>+VLOOKUP(A94,POA!$A$3:$AU$103,10,FALSE)</f>
        <v>NUEVO</v>
      </c>
      <c r="E94" s="16" t="s">
        <v>525</v>
      </c>
      <c r="F94" s="182">
        <v>45882</v>
      </c>
      <c r="G94" s="11" t="s">
        <v>524</v>
      </c>
      <c r="H94" s="128">
        <v>43230.43</v>
      </c>
      <c r="I94" s="16" t="s">
        <v>46</v>
      </c>
      <c r="J94" s="12" t="str">
        <f t="shared" si="1"/>
        <v>51</v>
      </c>
      <c r="K94" s="7">
        <f>+VLOOKUP(A94,POA!$A$3:$AU$103,12,FALSE)</f>
        <v>510203</v>
      </c>
      <c r="L94" s="7">
        <f>+VLOOKUP(A94,POA!$A$3:$AU$103,14,FALSE)</f>
        <v>1700</v>
      </c>
      <c r="M94" s="25"/>
      <c r="N94" s="25"/>
      <c r="O94" s="25"/>
      <c r="P94" s="26"/>
      <c r="Q94" s="26"/>
      <c r="R94" s="3"/>
      <c r="S94" s="186"/>
      <c r="T94" s="2"/>
      <c r="U94" s="3"/>
      <c r="V94" s="3"/>
      <c r="W94" s="3"/>
      <c r="X94" s="3"/>
      <c r="Y94" s="3"/>
      <c r="Z94" s="3"/>
      <c r="AA94" s="3"/>
      <c r="AB94" s="3"/>
      <c r="AC94" s="3"/>
      <c r="AD94" s="3"/>
      <c r="AE94" s="3"/>
      <c r="AF94" s="3"/>
      <c r="AG94" s="39"/>
      <c r="AH94" s="13"/>
      <c r="AI94" t="s">
        <v>521</v>
      </c>
    </row>
    <row r="95" spans="1:35" ht="12.75" customHeight="1">
      <c r="A95" s="8">
        <v>63</v>
      </c>
      <c r="B95" s="9" t="str">
        <f>+VLOOKUP(A95,POA!$A$3:$AU$103,9,FALSE)</f>
        <v xml:space="preserve">Pago de décimo cuarto sueldo </v>
      </c>
      <c r="C95" s="9" t="str">
        <f>+VLOOKUP(A95,POA!$A$3:$AU$103,7,FALSE)</f>
        <v>Dirección de Talento Humano</v>
      </c>
      <c r="D95" s="10" t="str">
        <f>+VLOOKUP(A95,POA!$A$3:$AU$103,10,FALSE)</f>
        <v>NUEVO</v>
      </c>
      <c r="E95" s="16" t="s">
        <v>525</v>
      </c>
      <c r="F95" s="182">
        <v>45882</v>
      </c>
      <c r="G95" s="11" t="s">
        <v>524</v>
      </c>
      <c r="H95" s="128">
        <v>77080</v>
      </c>
      <c r="I95" s="16" t="s">
        <v>46</v>
      </c>
      <c r="J95" s="12" t="str">
        <f t="shared" si="1"/>
        <v>51</v>
      </c>
      <c r="K95" s="7">
        <f>+VLOOKUP(A95,POA!$A$3:$AU$103,12,FALSE)</f>
        <v>510204</v>
      </c>
      <c r="L95" s="7">
        <f>+VLOOKUP(A95,POA!$A$3:$AU$103,14,FALSE)</f>
        <v>1700</v>
      </c>
      <c r="M95" s="1"/>
      <c r="N95" s="1"/>
      <c r="O95" s="1"/>
      <c r="P95" s="128"/>
      <c r="Q95" s="128"/>
      <c r="R95" s="3"/>
      <c r="S95" s="186"/>
      <c r="T95" s="2"/>
      <c r="U95" s="3"/>
      <c r="V95" s="3"/>
      <c r="W95" s="3"/>
      <c r="X95" s="3"/>
      <c r="Y95" s="3"/>
      <c r="Z95" s="3"/>
      <c r="AA95" s="3"/>
      <c r="AB95" s="3"/>
      <c r="AC95" s="3"/>
      <c r="AD95" s="3"/>
      <c r="AE95" s="3"/>
      <c r="AF95" s="3"/>
      <c r="AG95" s="39"/>
      <c r="AH95" s="13"/>
      <c r="AI95" t="s">
        <v>521</v>
      </c>
    </row>
    <row r="96" spans="1:35" ht="12.75" customHeight="1">
      <c r="A96" s="8">
        <v>64</v>
      </c>
      <c r="B96" s="9" t="str">
        <f>+VLOOKUP(A96,POA!$A$3:$AU$103,9,FALSE)</f>
        <v xml:space="preserve">Pago de remuneraciones y componentes salariales </v>
      </c>
      <c r="C96" s="9" t="str">
        <f>+VLOOKUP(A96,POA!$A$3:$AU$103,7,FALSE)</f>
        <v>Dirección de Talento Humano</v>
      </c>
      <c r="D96" s="10" t="str">
        <f>+VLOOKUP(A96,POA!$A$3:$AU$103,10,FALSE)</f>
        <v>NUEVO</v>
      </c>
      <c r="E96" s="16" t="s">
        <v>525</v>
      </c>
      <c r="F96" s="182">
        <v>45882</v>
      </c>
      <c r="G96" s="11" t="s">
        <v>524</v>
      </c>
      <c r="H96" s="128">
        <v>120566</v>
      </c>
      <c r="I96" s="16" t="s">
        <v>46</v>
      </c>
      <c r="J96" s="12" t="str">
        <f t="shared" si="1"/>
        <v>51</v>
      </c>
      <c r="K96" s="7">
        <f>+VLOOKUP(A96,POA!$A$3:$AU$103,12,FALSE)</f>
        <v>510510</v>
      </c>
      <c r="L96" s="7">
        <f>+VLOOKUP(A96,POA!$A$3:$AU$103,14,FALSE)</f>
        <v>1700</v>
      </c>
      <c r="M96" s="1"/>
      <c r="N96" s="1"/>
      <c r="O96" s="1"/>
      <c r="P96" s="128"/>
      <c r="Q96" s="128"/>
      <c r="R96" s="3"/>
      <c r="S96" s="186"/>
      <c r="T96" s="2"/>
      <c r="U96" s="3"/>
      <c r="V96" s="3"/>
      <c r="W96" s="3"/>
      <c r="X96" s="3"/>
      <c r="Y96" s="3"/>
      <c r="Z96" s="3"/>
      <c r="AA96" s="3"/>
      <c r="AB96" s="3"/>
      <c r="AC96" s="3"/>
      <c r="AD96" s="3"/>
      <c r="AE96" s="3"/>
      <c r="AF96" s="3"/>
      <c r="AG96" s="39"/>
      <c r="AH96" s="13"/>
      <c r="AI96" t="s">
        <v>521</v>
      </c>
    </row>
    <row r="97" spans="1:35" ht="12.75" customHeight="1">
      <c r="A97" s="8">
        <v>65</v>
      </c>
      <c r="B97" s="9" t="str">
        <f>+VLOOKUP(A97,POA!$A$3:$AU$103,9,FALSE)</f>
        <v>Pago de remuneración personal por subrogación</v>
      </c>
      <c r="C97" s="9" t="str">
        <f>+VLOOKUP(A97,POA!$A$3:$AU$103,7,FALSE)</f>
        <v>Dirección de Talento Humano</v>
      </c>
      <c r="D97" s="10" t="str">
        <f>+VLOOKUP(A97,POA!$A$3:$AU$103,10,FALSE)</f>
        <v>NUEVO</v>
      </c>
      <c r="E97" s="16" t="s">
        <v>525</v>
      </c>
      <c r="F97" s="182">
        <v>45882</v>
      </c>
      <c r="G97" s="11" t="s">
        <v>524</v>
      </c>
      <c r="H97" s="128">
        <v>2106.4299999999998</v>
      </c>
      <c r="I97" s="16" t="s">
        <v>46</v>
      </c>
      <c r="J97" s="12" t="str">
        <f t="shared" si="1"/>
        <v>51</v>
      </c>
      <c r="K97" s="7">
        <f>+VLOOKUP(A97,POA!$A$3:$AU$103,12,FALSE)</f>
        <v>510512</v>
      </c>
      <c r="L97" s="7">
        <f>+VLOOKUP(A97,POA!$A$3:$AU$103,14,FALSE)</f>
        <v>1700</v>
      </c>
      <c r="M97" s="1"/>
      <c r="N97" s="1"/>
      <c r="O97" s="1"/>
      <c r="P97" s="3"/>
      <c r="Q97" s="3"/>
      <c r="R97" s="3"/>
      <c r="S97" s="197"/>
      <c r="T97" s="2"/>
      <c r="U97" s="3"/>
      <c r="V97" s="3"/>
      <c r="W97" s="3"/>
      <c r="X97" s="3"/>
      <c r="Y97" s="3"/>
      <c r="Z97" s="3"/>
      <c r="AA97" s="3"/>
      <c r="AB97" s="3"/>
      <c r="AC97" s="3"/>
      <c r="AD97" s="3"/>
      <c r="AE97" s="3"/>
      <c r="AF97" s="3"/>
      <c r="AG97" s="39"/>
      <c r="AH97" s="13"/>
      <c r="AI97" t="s">
        <v>521</v>
      </c>
    </row>
    <row r="98" spans="1:35" ht="12.75" customHeight="1">
      <c r="A98" s="8">
        <v>66</v>
      </c>
      <c r="B98" s="9" t="str">
        <f>+VLOOKUP(A98,POA!$A$3:$AU$103,9,FALSE)</f>
        <v xml:space="preserve">Pago de remuneraciones y componentes salariales </v>
      </c>
      <c r="C98" s="9" t="str">
        <f>+VLOOKUP(A98,POA!$A$3:$AU$103,7,FALSE)</f>
        <v>Dirección de Talento Humano</v>
      </c>
      <c r="D98" s="10" t="str">
        <f>+VLOOKUP(A98,POA!$A$3:$AU$103,10,FALSE)</f>
        <v>NUEVO</v>
      </c>
      <c r="E98" s="16" t="s">
        <v>525</v>
      </c>
      <c r="F98" s="182">
        <v>45882</v>
      </c>
      <c r="G98" s="11" t="s">
        <v>524</v>
      </c>
      <c r="H98" s="128">
        <v>190246</v>
      </c>
      <c r="I98" s="16" t="s">
        <v>46</v>
      </c>
      <c r="J98" s="12" t="str">
        <f t="shared" si="1"/>
        <v>51</v>
      </c>
      <c r="K98" s="7">
        <f>+VLOOKUP(A98,POA!$A$3:$AU$103,12,FALSE)</f>
        <v>510518</v>
      </c>
      <c r="L98" s="7">
        <f>+VLOOKUP(A98,POA!$A$3:$AU$103,14,FALSE)</f>
        <v>1700</v>
      </c>
      <c r="M98" s="1"/>
      <c r="N98" s="1"/>
      <c r="O98" s="1"/>
      <c r="P98" s="3"/>
      <c r="Q98" s="3"/>
      <c r="R98" s="3"/>
      <c r="S98" s="186"/>
      <c r="T98" s="2"/>
      <c r="U98" s="3"/>
      <c r="V98" s="3"/>
      <c r="W98" s="3"/>
      <c r="X98" s="3"/>
      <c r="Y98" s="3"/>
      <c r="Z98" s="3"/>
      <c r="AA98" s="3"/>
      <c r="AB98" s="3"/>
      <c r="AC98" s="3"/>
      <c r="AD98" s="3"/>
      <c r="AE98" s="3"/>
      <c r="AF98" s="3"/>
      <c r="AG98" s="39"/>
      <c r="AH98" s="13"/>
      <c r="AI98" t="s">
        <v>521</v>
      </c>
    </row>
    <row r="99" spans="1:35" ht="12.75" customHeight="1">
      <c r="A99" s="8">
        <v>67</v>
      </c>
      <c r="B99" s="9" t="str">
        <f>+VLOOKUP(A99,POA!$A$3:$AU$103,9,FALSE)</f>
        <v xml:space="preserve">Pago de aporte patronal </v>
      </c>
      <c r="C99" s="9" t="str">
        <f>+VLOOKUP(A99,POA!$A$3:$AU$103,7,FALSE)</f>
        <v>Dirección de Talento Humano</v>
      </c>
      <c r="D99" s="10" t="str">
        <f>+VLOOKUP(A99,POA!$A$3:$AU$103,10,FALSE)</f>
        <v>NUEVO</v>
      </c>
      <c r="E99" s="16" t="s">
        <v>525</v>
      </c>
      <c r="F99" s="182">
        <v>45882</v>
      </c>
      <c r="G99" s="11" t="s">
        <v>524</v>
      </c>
      <c r="H99" s="128">
        <v>30609.34</v>
      </c>
      <c r="I99" s="16" t="s">
        <v>46</v>
      </c>
      <c r="J99" s="12" t="str">
        <f t="shared" si="1"/>
        <v>51</v>
      </c>
      <c r="K99" s="7">
        <f>+VLOOKUP(A99,POA!$A$3:$AU$103,12,FALSE)</f>
        <v>510601</v>
      </c>
      <c r="L99" s="7">
        <f>+VLOOKUP(A99,POA!$A$3:$AU$103,14,FALSE)</f>
        <v>1700</v>
      </c>
      <c r="M99" s="1"/>
      <c r="N99" s="1"/>
      <c r="O99" s="1"/>
      <c r="P99" s="3"/>
      <c r="Q99" s="3"/>
      <c r="R99" s="3"/>
      <c r="S99" s="186"/>
      <c r="T99" s="2"/>
      <c r="U99" s="3"/>
      <c r="V99" s="3"/>
      <c r="W99" s="3"/>
      <c r="X99" s="3"/>
      <c r="Y99" s="3"/>
      <c r="Z99" s="3"/>
      <c r="AA99" s="3"/>
      <c r="AB99" s="3"/>
      <c r="AC99" s="3"/>
      <c r="AD99" s="3"/>
      <c r="AE99" s="3"/>
      <c r="AF99" s="3"/>
      <c r="AG99" s="39"/>
      <c r="AH99" s="13"/>
      <c r="AI99" t="s">
        <v>521</v>
      </c>
    </row>
    <row r="100" spans="1:35" ht="12.75" customHeight="1">
      <c r="A100" s="8">
        <v>68</v>
      </c>
      <c r="B100" s="9" t="str">
        <f>+VLOOKUP(A100,POA!$A$3:$AU$103,9,FALSE)</f>
        <v xml:space="preserve">Pago de fondos de reserva </v>
      </c>
      <c r="C100" s="9" t="str">
        <f>+VLOOKUP(A100,POA!$A$3:$AU$103,7,FALSE)</f>
        <v>Dirección de Talento Humano</v>
      </c>
      <c r="D100" s="10" t="str">
        <f>+VLOOKUP(A100,POA!$A$3:$AU$103,10,FALSE)</f>
        <v>NUEVO</v>
      </c>
      <c r="E100" s="16" t="s">
        <v>525</v>
      </c>
      <c r="F100" s="182">
        <v>45882</v>
      </c>
      <c r="G100" s="11" t="s">
        <v>524</v>
      </c>
      <c r="H100" s="128">
        <v>33040.300000000003</v>
      </c>
      <c r="I100" s="16" t="s">
        <v>46</v>
      </c>
      <c r="J100" s="12" t="str">
        <f t="shared" si="1"/>
        <v>51</v>
      </c>
      <c r="K100" s="7">
        <f>+VLOOKUP(A100,POA!$A$3:$AU$103,12,FALSE)</f>
        <v>510602</v>
      </c>
      <c r="L100" s="7">
        <f>+VLOOKUP(A100,POA!$A$3:$AU$103,14,FALSE)</f>
        <v>1700</v>
      </c>
      <c r="M100" s="1"/>
      <c r="N100" s="1"/>
      <c r="O100" s="1"/>
      <c r="P100" s="3"/>
      <c r="Q100" s="3"/>
      <c r="R100" s="3"/>
      <c r="S100" s="186"/>
      <c r="T100" s="2"/>
      <c r="U100" s="3"/>
      <c r="V100" s="3"/>
      <c r="W100" s="3"/>
      <c r="X100" s="3"/>
      <c r="Y100" s="3"/>
      <c r="Z100" s="3"/>
      <c r="AA100" s="3"/>
      <c r="AB100" s="3"/>
      <c r="AC100" s="3"/>
      <c r="AD100" s="3"/>
      <c r="AE100" s="3"/>
      <c r="AF100" s="3"/>
      <c r="AG100" s="39"/>
      <c r="AH100" s="13"/>
      <c r="AI100" t="s">
        <v>521</v>
      </c>
    </row>
    <row r="101" spans="1:35" ht="12.75" customHeight="1">
      <c r="A101" s="8">
        <v>69</v>
      </c>
      <c r="B101" s="9" t="str">
        <f>+VLOOKUP(A101,POA!$A$3:$AU$103,9,FALSE)</f>
        <v>Pago de compensación por vacaciones no gozadas por cesación de Funciones</v>
      </c>
      <c r="C101" s="9" t="str">
        <f>+VLOOKUP(A101,POA!$A$3:$AU$103,7,FALSE)</f>
        <v>Dirección de Talento Humano</v>
      </c>
      <c r="D101" s="10" t="str">
        <f>+VLOOKUP(A101,POA!$A$3:$AU$103,10,FALSE)</f>
        <v>NUEVO</v>
      </c>
      <c r="E101" s="16" t="s">
        <v>525</v>
      </c>
      <c r="F101" s="182">
        <v>45882</v>
      </c>
      <c r="G101" s="11" t="s">
        <v>524</v>
      </c>
      <c r="H101" s="128">
        <v>3121.5</v>
      </c>
      <c r="I101" s="16" t="s">
        <v>46</v>
      </c>
      <c r="J101" s="12" t="str">
        <f t="shared" si="1"/>
        <v>51</v>
      </c>
      <c r="K101" s="7">
        <f>+VLOOKUP(A101,POA!$A$3:$AU$103,12,FALSE)</f>
        <v>510707</v>
      </c>
      <c r="L101" s="7">
        <f>+VLOOKUP(A101,POA!$A$3:$AU$103,14,FALSE)</f>
        <v>1700</v>
      </c>
      <c r="M101" s="1"/>
      <c r="N101" s="1"/>
      <c r="O101" s="1"/>
      <c r="P101" s="3"/>
      <c r="Q101" s="3"/>
      <c r="R101" s="3"/>
      <c r="S101" s="186"/>
      <c r="T101" s="2"/>
      <c r="U101" s="3"/>
      <c r="V101" s="3"/>
      <c r="W101" s="3"/>
      <c r="X101" s="3"/>
      <c r="Y101" s="3"/>
      <c r="Z101" s="3"/>
      <c r="AA101" s="3"/>
      <c r="AB101" s="3"/>
      <c r="AC101" s="3"/>
      <c r="AD101" s="3"/>
      <c r="AE101" s="3"/>
      <c r="AF101" s="3"/>
      <c r="AG101" s="39"/>
      <c r="AH101" s="13"/>
      <c r="AI101" t="s">
        <v>521</v>
      </c>
    </row>
    <row r="102" spans="1:35" ht="12.75" customHeight="1">
      <c r="A102" s="8">
        <v>33</v>
      </c>
      <c r="B102" s="9" t="str">
        <f>+VLOOKUP(A102,POA!$A$3:$AU$103,9,FALSE)</f>
        <v>Viáticos al exterior</v>
      </c>
      <c r="C102" s="9" t="str">
        <f>+VLOOKUP(A102,POA!$A$3:$AU$103,7,FALSE)</f>
        <v>Vicerrectorado Académico, Intercultural y Comunitario</v>
      </c>
      <c r="D102" s="10" t="str">
        <f>+VLOOKUP(A102,POA!$A$3:$AU$103,10,FALSE)</f>
        <v>NUEVO</v>
      </c>
      <c r="E102" s="16" t="s">
        <v>522</v>
      </c>
      <c r="F102" s="182">
        <v>45884</v>
      </c>
      <c r="G102" s="11" t="s">
        <v>526</v>
      </c>
      <c r="H102" s="128">
        <v>2260.5</v>
      </c>
      <c r="I102" s="16" t="s">
        <v>46</v>
      </c>
      <c r="J102" s="12" t="str">
        <f t="shared" si="1"/>
        <v>53</v>
      </c>
      <c r="K102" s="7">
        <f>+VLOOKUP(A102,POA!$A$3:$AU$103,12,FALSE)</f>
        <v>530304</v>
      </c>
      <c r="L102" s="7">
        <f>+VLOOKUP(A102,POA!$A$3:$AU$103,14,FALSE)</f>
        <v>1701</v>
      </c>
      <c r="M102" s="1"/>
      <c r="N102" s="1"/>
      <c r="O102" s="1"/>
      <c r="P102" s="3"/>
      <c r="Q102" s="3"/>
      <c r="R102" s="3"/>
      <c r="S102" s="186"/>
      <c r="T102" s="2"/>
      <c r="U102" s="3"/>
      <c r="V102" s="3"/>
      <c r="W102" s="3"/>
      <c r="X102" s="3"/>
      <c r="Y102" s="3"/>
      <c r="Z102" s="3"/>
      <c r="AA102" s="3"/>
      <c r="AB102" s="3"/>
      <c r="AC102" s="3"/>
      <c r="AD102" s="3"/>
      <c r="AE102" s="3"/>
      <c r="AF102" s="3"/>
      <c r="AG102" s="39"/>
      <c r="AH102" s="13"/>
      <c r="AI102" t="s">
        <v>523</v>
      </c>
    </row>
    <row r="103" spans="1:35" ht="12.75" customHeight="1">
      <c r="A103" s="8">
        <v>20</v>
      </c>
      <c r="B103" s="9" t="str">
        <f>+VLOOKUP(A103,POA!$A$3:$AU$103,9,FALSE)</f>
        <v>Compensación por Vacaciones no Gozadas por Cesación de Funciones</v>
      </c>
      <c r="C103" s="9" t="str">
        <f>+VLOOKUP(A103,POA!$A$3:$AU$103,7,FALSE)</f>
        <v>Dirección de Talento Humano</v>
      </c>
      <c r="D103" s="10" t="str">
        <f>+VLOOKUP(A103,POA!$A$3:$AU$103,10,FALSE)</f>
        <v>NUEVO</v>
      </c>
      <c r="E103" s="16" t="s">
        <v>538</v>
      </c>
      <c r="F103" s="182">
        <v>45909</v>
      </c>
      <c r="G103" s="11" t="s">
        <v>539</v>
      </c>
      <c r="H103" s="128">
        <v>1500</v>
      </c>
      <c r="I103" s="16" t="s">
        <v>46</v>
      </c>
      <c r="J103" s="12" t="str">
        <f t="shared" si="1"/>
        <v>51</v>
      </c>
      <c r="K103" s="7">
        <f>+VLOOKUP(A103,POA!$A$3:$AU$103,12,FALSE)</f>
        <v>510707</v>
      </c>
      <c r="L103" s="7">
        <f>+VLOOKUP(A103,POA!$A$3:$AU$103,14,FALSE)</f>
        <v>1700</v>
      </c>
      <c r="M103" s="1"/>
      <c r="N103" s="1"/>
      <c r="O103" s="1"/>
      <c r="P103" s="3"/>
      <c r="Q103" s="3"/>
      <c r="R103" s="3"/>
      <c r="S103" s="186"/>
      <c r="T103" s="2"/>
      <c r="U103" s="3"/>
      <c r="V103" s="3"/>
      <c r="W103" s="3"/>
      <c r="X103" s="3"/>
      <c r="Y103" s="3"/>
      <c r="Z103" s="3"/>
      <c r="AA103" s="3"/>
      <c r="AB103" s="3"/>
      <c r="AC103" s="3"/>
      <c r="AD103" s="3"/>
      <c r="AE103" s="3"/>
      <c r="AF103" s="3"/>
      <c r="AG103" s="39"/>
      <c r="AH103" s="13"/>
      <c r="AI103" t="s">
        <v>537</v>
      </c>
    </row>
    <row r="104" spans="1:35" ht="12.75" customHeight="1">
      <c r="A104" s="8">
        <v>38</v>
      </c>
      <c r="B104" s="9" t="str">
        <f>+VLOOKUP(A104,POA!$A$3:$AU$103,9,FALSE)</f>
        <v>Viáticos al exterior</v>
      </c>
      <c r="C104" s="9" t="str">
        <f>+VLOOKUP(A104,POA!$A$3:$AU$103,7,FALSE)</f>
        <v>Vicerrectorado de Gestión Comunitaria, Investigación y Vinculación con la Sociedad</v>
      </c>
      <c r="D104" s="10" t="str">
        <f>+VLOOKUP(A104,POA!$A$3:$AU$103,10,FALSE)</f>
        <v>NUEVO</v>
      </c>
      <c r="E104" s="16" t="s">
        <v>540</v>
      </c>
      <c r="F104" s="182">
        <v>45908</v>
      </c>
      <c r="G104" s="11" t="s">
        <v>542</v>
      </c>
      <c r="H104" s="128">
        <v>977.9</v>
      </c>
      <c r="I104" s="16" t="s">
        <v>46</v>
      </c>
      <c r="J104" s="12" t="str">
        <f t="shared" si="1"/>
        <v>53</v>
      </c>
      <c r="K104" s="7">
        <f>+VLOOKUP(A104,POA!$A$3:$AU$103,12,FALSE)</f>
        <v>530304</v>
      </c>
      <c r="L104" s="7">
        <f>+VLOOKUP(A104,POA!$A$3:$AU$103,14,FALSE)</f>
        <v>1701</v>
      </c>
      <c r="M104" s="1"/>
      <c r="N104" s="1"/>
      <c r="O104" s="1"/>
      <c r="P104" s="3"/>
      <c r="Q104" s="3"/>
      <c r="R104" s="3"/>
      <c r="S104" s="186"/>
      <c r="T104" s="2"/>
      <c r="U104" s="3"/>
      <c r="V104" s="3"/>
      <c r="W104" s="3"/>
      <c r="X104" s="3"/>
      <c r="Y104" s="3"/>
      <c r="Z104" s="3"/>
      <c r="AA104" s="3"/>
      <c r="AB104" s="3"/>
      <c r="AC104" s="3"/>
      <c r="AD104" s="3"/>
      <c r="AE104" s="3"/>
      <c r="AF104" s="3"/>
      <c r="AG104" s="39"/>
      <c r="AH104" s="13"/>
      <c r="AI104" t="s">
        <v>541</v>
      </c>
    </row>
    <row r="105" spans="1:35" ht="12.75" customHeight="1">
      <c r="A105" s="8"/>
      <c r="B105" s="9" t="e">
        <f>+VLOOKUP(A105,POA!$A$3:$AU$103,9,FALSE)</f>
        <v>#N/A</v>
      </c>
      <c r="C105" s="9" t="e">
        <f>+VLOOKUP(A105,POA!$A$3:$AU$103,7,FALSE)</f>
        <v>#N/A</v>
      </c>
      <c r="D105" s="10" t="e">
        <f>+VLOOKUP(A105,POA!$A$3:$AU$103,10,FALSE)</f>
        <v>#N/A</v>
      </c>
      <c r="E105" s="16"/>
      <c r="F105" s="182"/>
      <c r="G105" s="11"/>
      <c r="H105" s="128"/>
      <c r="I105" s="16"/>
      <c r="J105" s="12" t="e">
        <f t="shared" si="1"/>
        <v>#N/A</v>
      </c>
      <c r="K105" s="7" t="e">
        <f>+VLOOKUP(A105,POA!$A$3:$AU$103,12,FALSE)</f>
        <v>#N/A</v>
      </c>
      <c r="L105" s="7" t="e">
        <f>+VLOOKUP(A105,POA!$A$3:$AU$103,14,FALSE)</f>
        <v>#N/A</v>
      </c>
      <c r="M105" s="1"/>
      <c r="N105" s="1"/>
      <c r="O105" s="1"/>
      <c r="P105" s="3"/>
      <c r="Q105" s="3"/>
      <c r="R105" s="198"/>
      <c r="S105" s="186"/>
      <c r="T105" s="2"/>
      <c r="U105" s="3"/>
      <c r="V105" s="3"/>
      <c r="W105" s="3"/>
      <c r="X105" s="3"/>
      <c r="Y105" s="3"/>
      <c r="Z105" s="3"/>
      <c r="AA105" s="3"/>
      <c r="AB105" s="3"/>
      <c r="AC105" s="3"/>
      <c r="AD105" s="3"/>
      <c r="AE105" s="3"/>
      <c r="AF105" s="3"/>
      <c r="AG105" s="39"/>
      <c r="AH105" s="13"/>
    </row>
    <row r="106" spans="1:35" ht="12.75" customHeight="1">
      <c r="A106" s="8"/>
      <c r="B106" s="9" t="e">
        <f>+VLOOKUP(A106,POA!$A$3:$AU$103,9,FALSE)</f>
        <v>#N/A</v>
      </c>
      <c r="C106" s="9" t="e">
        <f>+VLOOKUP(A106,POA!$A$3:$AU$103,7,FALSE)</f>
        <v>#N/A</v>
      </c>
      <c r="D106" s="10" t="e">
        <f>+VLOOKUP(A106,POA!$A$3:$AU$103,10,FALSE)</f>
        <v>#N/A</v>
      </c>
      <c r="E106" s="16"/>
      <c r="F106" s="182"/>
      <c r="G106" s="11"/>
      <c r="H106" s="128"/>
      <c r="I106" s="16"/>
      <c r="J106" s="12" t="e">
        <f t="shared" si="1"/>
        <v>#N/A</v>
      </c>
      <c r="K106" s="7" t="e">
        <f>+VLOOKUP(A106,POA!$A$3:$AU$103,12,FALSE)</f>
        <v>#N/A</v>
      </c>
      <c r="L106" s="7" t="e">
        <f>+VLOOKUP(A106,POA!$A$3:$AU$103,14,FALSE)</f>
        <v>#N/A</v>
      </c>
      <c r="M106" s="1"/>
      <c r="N106" s="1"/>
      <c r="O106" s="1"/>
      <c r="P106" s="3"/>
      <c r="Q106" s="3"/>
      <c r="R106" s="3"/>
      <c r="S106" s="186"/>
      <c r="T106" s="2"/>
      <c r="U106" s="3"/>
      <c r="V106" s="3"/>
      <c r="W106" s="3"/>
      <c r="X106" s="3"/>
      <c r="Y106" s="3"/>
      <c r="Z106" s="3"/>
      <c r="AA106" s="3"/>
      <c r="AB106" s="3"/>
      <c r="AC106" s="3"/>
      <c r="AD106" s="3"/>
      <c r="AE106" s="3"/>
      <c r="AF106" s="3"/>
      <c r="AG106" s="39"/>
      <c r="AH106" s="13"/>
    </row>
    <row r="107" spans="1:35" ht="12.75" customHeight="1">
      <c r="A107" s="8"/>
      <c r="B107" s="9" t="e">
        <f>+VLOOKUP(A107,POA!$A$3:$AU$103,9,FALSE)</f>
        <v>#N/A</v>
      </c>
      <c r="C107" s="9" t="e">
        <f>+VLOOKUP(A107,POA!$A$3:$AU$103,7,FALSE)</f>
        <v>#N/A</v>
      </c>
      <c r="D107" s="10" t="e">
        <f>+VLOOKUP(A107,POA!$A$3:$AU$103,10,FALSE)</f>
        <v>#N/A</v>
      </c>
      <c r="E107" s="16"/>
      <c r="F107" s="182"/>
      <c r="G107" s="11"/>
      <c r="H107" s="128"/>
      <c r="I107" s="16"/>
      <c r="J107" s="12" t="e">
        <f t="shared" si="1"/>
        <v>#N/A</v>
      </c>
      <c r="K107" s="7" t="e">
        <f>+VLOOKUP(A107,POA!$A$3:$AU$103,12,FALSE)</f>
        <v>#N/A</v>
      </c>
      <c r="L107" s="7" t="e">
        <f>+VLOOKUP(A107,POA!$A$3:$AU$103,14,FALSE)</f>
        <v>#N/A</v>
      </c>
      <c r="M107" s="1"/>
      <c r="N107" s="1"/>
      <c r="O107" s="1"/>
      <c r="P107" s="3"/>
      <c r="Q107" s="3"/>
      <c r="R107" s="3"/>
      <c r="S107" s="186"/>
      <c r="T107" s="2"/>
      <c r="U107" s="3"/>
      <c r="V107" s="3"/>
      <c r="W107" s="3"/>
      <c r="X107" s="3"/>
      <c r="Y107" s="3"/>
      <c r="Z107" s="3"/>
      <c r="AA107" s="3"/>
      <c r="AB107" s="3"/>
      <c r="AC107" s="3"/>
      <c r="AD107" s="3"/>
      <c r="AE107" s="3"/>
      <c r="AF107" s="3"/>
      <c r="AG107" s="39"/>
      <c r="AH107" s="13"/>
    </row>
    <row r="108" spans="1:35" ht="12.75" customHeight="1">
      <c r="A108" s="8"/>
      <c r="B108" s="9" t="e">
        <f>+VLOOKUP(A108,POA!$A$3:$AU$103,9,FALSE)</f>
        <v>#N/A</v>
      </c>
      <c r="C108" s="9" t="e">
        <f>+VLOOKUP(A108,POA!$A$3:$AU$103,7,FALSE)</f>
        <v>#N/A</v>
      </c>
      <c r="D108" s="10" t="e">
        <f>+VLOOKUP(A108,POA!$A$3:$AU$103,10,FALSE)</f>
        <v>#N/A</v>
      </c>
      <c r="E108" s="16"/>
      <c r="F108" s="182"/>
      <c r="G108" s="11"/>
      <c r="H108" s="128"/>
      <c r="I108" s="16"/>
      <c r="J108" s="12" t="e">
        <f t="shared" si="1"/>
        <v>#N/A</v>
      </c>
      <c r="K108" s="7" t="e">
        <f>+VLOOKUP(A108,POA!$A$3:$AU$103,12,FALSE)</f>
        <v>#N/A</v>
      </c>
      <c r="L108" s="7" t="e">
        <f>+VLOOKUP(A108,POA!$A$3:$AU$103,14,FALSE)</f>
        <v>#N/A</v>
      </c>
      <c r="M108" s="1"/>
      <c r="N108" s="1"/>
      <c r="O108" s="1"/>
      <c r="P108" s="3"/>
      <c r="Q108" s="3"/>
      <c r="R108" s="3"/>
      <c r="S108" s="186"/>
      <c r="T108" s="2"/>
      <c r="U108" s="3"/>
      <c r="V108" s="3"/>
      <c r="W108" s="3"/>
      <c r="X108" s="3"/>
      <c r="Y108" s="3"/>
      <c r="Z108" s="3"/>
      <c r="AA108" s="3"/>
      <c r="AB108" s="3"/>
      <c r="AC108" s="3"/>
      <c r="AD108" s="3"/>
      <c r="AE108" s="3"/>
      <c r="AF108" s="3"/>
      <c r="AG108" s="39"/>
      <c r="AH108" s="13"/>
    </row>
    <row r="109" spans="1:35" ht="12.75" customHeight="1">
      <c r="A109" s="8"/>
      <c r="B109" s="9" t="e">
        <f>+VLOOKUP(A109,POA!$A$3:$AU$103,9,FALSE)</f>
        <v>#N/A</v>
      </c>
      <c r="C109" s="9" t="e">
        <f>+VLOOKUP(A109,POA!$A$3:$AU$103,7,FALSE)</f>
        <v>#N/A</v>
      </c>
      <c r="D109" s="10" t="e">
        <f>+VLOOKUP(A109,POA!$A$3:$AU$103,10,FALSE)</f>
        <v>#N/A</v>
      </c>
      <c r="E109" s="16"/>
      <c r="F109" s="182"/>
      <c r="G109" s="11"/>
      <c r="H109" s="128"/>
      <c r="I109" s="16"/>
      <c r="J109" s="12" t="e">
        <f t="shared" si="1"/>
        <v>#N/A</v>
      </c>
      <c r="K109" s="7" t="e">
        <f>+VLOOKUP(A109,POA!$A$3:$AU$103,12,FALSE)</f>
        <v>#N/A</v>
      </c>
      <c r="L109" s="7" t="e">
        <f>+VLOOKUP(A109,POA!$A$3:$AU$103,14,FALSE)</f>
        <v>#N/A</v>
      </c>
      <c r="M109" s="1"/>
      <c r="N109" s="1"/>
      <c r="O109" s="1"/>
      <c r="P109" s="3"/>
      <c r="Q109" s="3"/>
      <c r="R109" s="3"/>
      <c r="S109" s="186"/>
      <c r="T109" s="2"/>
      <c r="U109" s="3"/>
      <c r="V109" s="3"/>
      <c r="W109" s="3"/>
      <c r="X109" s="3"/>
      <c r="Y109" s="3"/>
      <c r="Z109" s="3"/>
      <c r="AA109" s="3"/>
      <c r="AB109" s="3"/>
      <c r="AC109" s="3"/>
      <c r="AD109" s="3"/>
      <c r="AE109" s="3"/>
      <c r="AF109" s="3"/>
      <c r="AG109" s="39"/>
      <c r="AH109" s="13"/>
    </row>
    <row r="110" spans="1:35" ht="12.75" customHeight="1">
      <c r="A110" s="8"/>
      <c r="B110" s="9" t="e">
        <f>+VLOOKUP(A110,POA!$A$3:$AU$103,9,FALSE)</f>
        <v>#N/A</v>
      </c>
      <c r="C110" s="9" t="e">
        <f>+VLOOKUP(A110,POA!$A$3:$AU$103,7,FALSE)</f>
        <v>#N/A</v>
      </c>
      <c r="D110" s="10" t="e">
        <f>+VLOOKUP(A110,POA!$A$3:$AU$103,10,FALSE)</f>
        <v>#N/A</v>
      </c>
      <c r="E110" s="16"/>
      <c r="F110" s="182"/>
      <c r="G110" s="11"/>
      <c r="H110" s="128"/>
      <c r="I110" s="16"/>
      <c r="J110" s="12" t="e">
        <f t="shared" si="1"/>
        <v>#N/A</v>
      </c>
      <c r="K110" s="7" t="e">
        <f>+VLOOKUP(A110,POA!$A$3:$AU$103,12,FALSE)</f>
        <v>#N/A</v>
      </c>
      <c r="L110" s="7" t="e">
        <f>+VLOOKUP(A110,POA!$A$3:$AU$103,14,FALSE)</f>
        <v>#N/A</v>
      </c>
      <c r="M110" s="1"/>
      <c r="N110" s="1"/>
      <c r="O110" s="1"/>
      <c r="P110" s="3"/>
      <c r="Q110" s="3"/>
      <c r="R110" s="3"/>
      <c r="S110" s="186"/>
      <c r="T110" s="2"/>
      <c r="U110" s="3"/>
      <c r="V110" s="3"/>
      <c r="W110" s="3"/>
      <c r="X110" s="3"/>
      <c r="Y110" s="3"/>
      <c r="Z110" s="3"/>
      <c r="AA110" s="3"/>
      <c r="AB110" s="3"/>
      <c r="AC110" s="3"/>
      <c r="AD110" s="3"/>
      <c r="AE110" s="3"/>
      <c r="AF110" s="3"/>
      <c r="AG110" s="39"/>
      <c r="AH110" s="13"/>
    </row>
    <row r="111" spans="1:35" ht="12.75" customHeight="1">
      <c r="A111" s="8"/>
      <c r="B111" s="9" t="e">
        <f>+VLOOKUP(A111,POA!$A$3:$AU$103,9,FALSE)</f>
        <v>#N/A</v>
      </c>
      <c r="C111" s="9" t="e">
        <f>+VLOOKUP(A111,POA!$A$3:$AU$103,7,FALSE)</f>
        <v>#N/A</v>
      </c>
      <c r="D111" s="10" t="e">
        <f>+VLOOKUP(A111,POA!$A$3:$AU$103,10,FALSE)</f>
        <v>#N/A</v>
      </c>
      <c r="E111" s="16"/>
      <c r="F111" s="182"/>
      <c r="G111" s="11"/>
      <c r="H111" s="128"/>
      <c r="I111" s="16"/>
      <c r="J111" s="12" t="e">
        <f t="shared" si="1"/>
        <v>#N/A</v>
      </c>
      <c r="K111" s="7" t="e">
        <f>+VLOOKUP(A111,POA!$A$3:$AU$103,12,FALSE)</f>
        <v>#N/A</v>
      </c>
      <c r="L111" s="7" t="e">
        <f>+VLOOKUP(A111,POA!$A$3:$AU$103,14,FALSE)</f>
        <v>#N/A</v>
      </c>
      <c r="M111" s="1"/>
      <c r="N111" s="1"/>
      <c r="O111" s="1"/>
      <c r="P111" s="3"/>
      <c r="Q111" s="3"/>
      <c r="R111" s="3"/>
      <c r="S111" s="186"/>
      <c r="T111" s="2"/>
      <c r="U111" s="3"/>
      <c r="V111" s="3"/>
      <c r="W111" s="3"/>
      <c r="X111" s="3"/>
      <c r="Y111" s="3"/>
      <c r="Z111" s="3"/>
      <c r="AA111" s="3"/>
      <c r="AB111" s="3"/>
      <c r="AC111" s="3"/>
      <c r="AD111" s="3"/>
      <c r="AE111" s="3"/>
      <c r="AF111" s="3"/>
      <c r="AG111" s="39"/>
      <c r="AH111" s="13"/>
    </row>
    <row r="112" spans="1:35" ht="12.75" customHeight="1">
      <c r="A112" s="8"/>
      <c r="B112" s="9" t="e">
        <f>+VLOOKUP(A112,POA!$A$3:$AU$103,9,FALSE)</f>
        <v>#N/A</v>
      </c>
      <c r="C112" s="9" t="e">
        <f>+VLOOKUP(A112,POA!$A$3:$AU$103,7,FALSE)</f>
        <v>#N/A</v>
      </c>
      <c r="D112" s="10" t="e">
        <f>+VLOOKUP(A112,POA!$A$3:$AU$103,10,FALSE)</f>
        <v>#N/A</v>
      </c>
      <c r="E112" s="16"/>
      <c r="F112" s="182"/>
      <c r="G112" s="11"/>
      <c r="H112" s="128"/>
      <c r="I112" s="16"/>
      <c r="J112" s="12" t="e">
        <f t="shared" si="1"/>
        <v>#N/A</v>
      </c>
      <c r="K112" s="7" t="e">
        <f>+VLOOKUP(A112,POA!$A$3:$AU$103,12,FALSE)</f>
        <v>#N/A</v>
      </c>
      <c r="L112" s="7" t="e">
        <f>+VLOOKUP(A112,POA!$A$3:$AU$103,14,FALSE)</f>
        <v>#N/A</v>
      </c>
      <c r="M112" s="1"/>
      <c r="N112" s="1"/>
      <c r="O112" s="1"/>
      <c r="P112" s="3"/>
      <c r="Q112" s="3"/>
      <c r="R112" s="3"/>
      <c r="S112" s="186"/>
      <c r="T112" s="2"/>
      <c r="U112" s="3"/>
      <c r="V112" s="3"/>
      <c r="W112" s="3"/>
      <c r="X112" s="3"/>
      <c r="Y112" s="3"/>
      <c r="Z112" s="3"/>
      <c r="AA112" s="3"/>
      <c r="AB112" s="3"/>
      <c r="AC112" s="3"/>
      <c r="AD112" s="3"/>
      <c r="AE112" s="3"/>
      <c r="AF112" s="3"/>
      <c r="AG112" s="39"/>
      <c r="AH112" s="13"/>
    </row>
    <row r="113" spans="1:34" ht="12.75" customHeight="1">
      <c r="A113" s="8"/>
      <c r="B113" s="9" t="e">
        <f>+VLOOKUP(A113,POA!$A$3:$AU$103,9,FALSE)</f>
        <v>#N/A</v>
      </c>
      <c r="C113" s="9" t="e">
        <f>+VLOOKUP(A113,POA!$A$3:$AU$103,7,FALSE)</f>
        <v>#N/A</v>
      </c>
      <c r="D113" s="10" t="e">
        <f>+VLOOKUP(A113,POA!$A$3:$AU$103,10,FALSE)</f>
        <v>#N/A</v>
      </c>
      <c r="E113" s="16"/>
      <c r="F113" s="182"/>
      <c r="G113" s="11"/>
      <c r="H113" s="128"/>
      <c r="I113" s="16"/>
      <c r="J113" s="12" t="e">
        <f t="shared" si="1"/>
        <v>#N/A</v>
      </c>
      <c r="K113" s="7" t="e">
        <f>+VLOOKUP(A113,POA!$A$3:$AU$103,12,FALSE)</f>
        <v>#N/A</v>
      </c>
      <c r="L113" s="7" t="e">
        <f>+VLOOKUP(A113,POA!$A$3:$AU$103,14,FALSE)</f>
        <v>#N/A</v>
      </c>
      <c r="M113" s="1"/>
      <c r="N113" s="1"/>
      <c r="O113" s="1"/>
      <c r="P113" s="3"/>
      <c r="Q113" s="3"/>
      <c r="R113" s="3"/>
      <c r="S113" s="186"/>
      <c r="T113" s="2"/>
      <c r="U113" s="3"/>
      <c r="V113" s="3"/>
      <c r="W113" s="3"/>
      <c r="X113" s="3"/>
      <c r="Y113" s="3"/>
      <c r="Z113" s="3"/>
      <c r="AA113" s="3"/>
      <c r="AB113" s="3"/>
      <c r="AC113" s="3"/>
      <c r="AD113" s="3"/>
      <c r="AE113" s="3"/>
      <c r="AF113" s="3"/>
      <c r="AG113" s="39"/>
      <c r="AH113" s="13"/>
    </row>
    <row r="114" spans="1:34" ht="12.75" customHeight="1">
      <c r="A114" s="8"/>
      <c r="B114" s="9" t="e">
        <f>+VLOOKUP(A114,POA!$A$3:$AU$103,9,FALSE)</f>
        <v>#N/A</v>
      </c>
      <c r="C114" s="9" t="e">
        <f>+VLOOKUP(A114,POA!$A$3:$AU$103,7,FALSE)</f>
        <v>#N/A</v>
      </c>
      <c r="D114" s="10" t="e">
        <f>+VLOOKUP(A114,POA!$A$3:$AU$103,10,FALSE)</f>
        <v>#N/A</v>
      </c>
      <c r="E114" s="16"/>
      <c r="F114" s="182"/>
      <c r="G114" s="11"/>
      <c r="H114" s="128"/>
      <c r="I114" s="16"/>
      <c r="J114" s="12" t="e">
        <f t="shared" si="1"/>
        <v>#N/A</v>
      </c>
      <c r="K114" s="7" t="e">
        <f>+VLOOKUP(A114,POA!$A$3:$AU$103,12,FALSE)</f>
        <v>#N/A</v>
      </c>
      <c r="L114" s="7" t="e">
        <f>+VLOOKUP(A114,POA!$A$3:$AU$103,14,FALSE)</f>
        <v>#N/A</v>
      </c>
      <c r="M114" s="1"/>
      <c r="N114" s="1"/>
      <c r="O114" s="1"/>
      <c r="P114" s="3"/>
      <c r="Q114" s="3"/>
      <c r="R114" s="3"/>
      <c r="S114" s="186"/>
      <c r="T114" s="2"/>
      <c r="U114" s="3"/>
      <c r="V114" s="3"/>
      <c r="W114" s="3"/>
      <c r="X114" s="3"/>
      <c r="Y114" s="3"/>
      <c r="Z114" s="3"/>
      <c r="AA114" s="3"/>
      <c r="AB114" s="3"/>
      <c r="AC114" s="3"/>
      <c r="AD114" s="3"/>
      <c r="AE114" s="3"/>
      <c r="AF114" s="3"/>
      <c r="AG114" s="39"/>
      <c r="AH114" s="13"/>
    </row>
    <row r="115" spans="1:34" ht="12.75" customHeight="1">
      <c r="A115" s="8"/>
      <c r="B115" s="9" t="e">
        <f>+VLOOKUP(A115,POA!$A$3:$AU$103,9,FALSE)</f>
        <v>#N/A</v>
      </c>
      <c r="C115" s="9" t="e">
        <f>+VLOOKUP(A115,POA!$A$3:$AU$103,7,FALSE)</f>
        <v>#N/A</v>
      </c>
      <c r="D115" s="10" t="e">
        <f>+VLOOKUP(A115,POA!$A$3:$AU$103,10,FALSE)</f>
        <v>#N/A</v>
      </c>
      <c r="E115" s="16"/>
      <c r="F115" s="182"/>
      <c r="G115" s="11"/>
      <c r="H115" s="128"/>
      <c r="I115" s="16"/>
      <c r="J115" s="12" t="e">
        <f t="shared" si="1"/>
        <v>#N/A</v>
      </c>
      <c r="K115" s="7" t="e">
        <f>+VLOOKUP(A115,POA!$A$3:$AU$103,12,FALSE)</f>
        <v>#N/A</v>
      </c>
      <c r="L115" s="7" t="e">
        <f>+VLOOKUP(A115,POA!$A$3:$AU$103,14,FALSE)</f>
        <v>#N/A</v>
      </c>
      <c r="M115" s="1"/>
      <c r="N115" s="1"/>
      <c r="O115" s="1"/>
      <c r="P115" s="3"/>
      <c r="Q115" s="3"/>
      <c r="R115" s="3"/>
      <c r="S115" s="186"/>
      <c r="T115" s="2"/>
      <c r="U115" s="3"/>
      <c r="V115" s="3"/>
      <c r="W115" s="3"/>
      <c r="X115" s="3"/>
      <c r="Y115" s="3"/>
      <c r="Z115" s="3"/>
      <c r="AA115" s="3"/>
      <c r="AB115" s="3"/>
      <c r="AC115" s="3"/>
      <c r="AD115" s="3"/>
      <c r="AE115" s="3"/>
      <c r="AF115" s="3"/>
      <c r="AG115" s="39"/>
      <c r="AH115" s="13"/>
    </row>
    <row r="116" spans="1:34" ht="12.75" customHeight="1">
      <c r="A116" s="8"/>
      <c r="B116" s="9" t="e">
        <f>+VLOOKUP(A116,POA!$A$3:$AU$103,9,FALSE)</f>
        <v>#N/A</v>
      </c>
      <c r="C116" s="9" t="e">
        <f>+VLOOKUP(A116,POA!$A$3:$AU$103,7,FALSE)</f>
        <v>#N/A</v>
      </c>
      <c r="D116" s="10" t="e">
        <f>+VLOOKUP(A116,POA!$A$3:$AU$103,10,FALSE)</f>
        <v>#N/A</v>
      </c>
      <c r="E116" s="16"/>
      <c r="F116" s="182"/>
      <c r="G116" s="11"/>
      <c r="H116" s="128"/>
      <c r="I116" s="16"/>
      <c r="J116" s="12" t="e">
        <f t="shared" si="1"/>
        <v>#N/A</v>
      </c>
      <c r="K116" s="7" t="e">
        <f>+VLOOKUP(A116,POA!$A$3:$AU$103,12,FALSE)</f>
        <v>#N/A</v>
      </c>
      <c r="L116" s="7" t="e">
        <f>+VLOOKUP(A116,POA!$A$3:$AU$103,14,FALSE)</f>
        <v>#N/A</v>
      </c>
      <c r="M116" s="1"/>
      <c r="N116" s="1"/>
      <c r="O116" s="1"/>
      <c r="P116" s="3"/>
      <c r="Q116" s="3"/>
      <c r="R116" s="3"/>
      <c r="S116" s="186"/>
      <c r="T116" s="2"/>
      <c r="U116" s="3"/>
      <c r="V116" s="3"/>
      <c r="W116" s="3"/>
      <c r="X116" s="3"/>
      <c r="Y116" s="3"/>
      <c r="Z116" s="3"/>
      <c r="AA116" s="3"/>
      <c r="AB116" s="3"/>
      <c r="AC116" s="3"/>
      <c r="AD116" s="3"/>
      <c r="AE116" s="3"/>
      <c r="AF116" s="3"/>
      <c r="AG116" s="39"/>
      <c r="AH116" s="13"/>
    </row>
    <row r="117" spans="1:34" ht="12.75" customHeight="1">
      <c r="A117" s="8"/>
      <c r="B117" s="9" t="e">
        <f>+VLOOKUP(A117,POA!$A$3:$AU$103,9,FALSE)</f>
        <v>#N/A</v>
      </c>
      <c r="C117" s="9" t="e">
        <f>+VLOOKUP(A117,POA!$A$3:$AU$103,7,FALSE)</f>
        <v>#N/A</v>
      </c>
      <c r="D117" s="10" t="e">
        <f>+VLOOKUP(A117,POA!$A$3:$AU$103,10,FALSE)</f>
        <v>#N/A</v>
      </c>
      <c r="E117" s="16"/>
      <c r="F117" s="182"/>
      <c r="G117" s="11"/>
      <c r="H117" s="128"/>
      <c r="I117" s="16"/>
      <c r="J117" s="12" t="e">
        <f t="shared" si="1"/>
        <v>#N/A</v>
      </c>
      <c r="K117" s="7" t="e">
        <f>+VLOOKUP(A117,POA!$A$3:$AU$103,12,FALSE)</f>
        <v>#N/A</v>
      </c>
      <c r="L117" s="7" t="e">
        <f>+VLOOKUP(A117,POA!$A$3:$AU$103,14,FALSE)</f>
        <v>#N/A</v>
      </c>
      <c r="M117" s="1"/>
      <c r="N117" s="1"/>
      <c r="O117" s="1"/>
      <c r="P117" s="3"/>
      <c r="Q117" s="3"/>
      <c r="R117" s="3"/>
      <c r="S117" s="186"/>
      <c r="T117" s="2"/>
      <c r="U117" s="3"/>
      <c r="V117" s="3"/>
      <c r="W117" s="3"/>
      <c r="X117" s="3"/>
      <c r="Y117" s="3"/>
      <c r="Z117" s="3"/>
      <c r="AA117" s="3"/>
      <c r="AB117" s="3"/>
      <c r="AC117" s="3"/>
      <c r="AD117" s="3"/>
      <c r="AE117" s="3"/>
      <c r="AF117" s="3"/>
      <c r="AG117" s="39"/>
      <c r="AH117" s="13"/>
    </row>
    <row r="118" spans="1:34" ht="12.75" customHeight="1">
      <c r="A118" s="8"/>
      <c r="B118" s="9" t="e">
        <f>+VLOOKUP(A118,POA!$A$3:$AU$103,9,FALSE)</f>
        <v>#N/A</v>
      </c>
      <c r="C118" s="9" t="e">
        <f>+VLOOKUP(A118,POA!$A$3:$AU$103,7,FALSE)</f>
        <v>#N/A</v>
      </c>
      <c r="D118" s="10" t="e">
        <f>+VLOOKUP(A118,POA!$A$3:$AU$103,10,FALSE)</f>
        <v>#N/A</v>
      </c>
      <c r="E118" s="16"/>
      <c r="F118" s="182"/>
      <c r="G118" s="11"/>
      <c r="H118" s="128"/>
      <c r="I118" s="16"/>
      <c r="J118" s="12" t="e">
        <f t="shared" si="1"/>
        <v>#N/A</v>
      </c>
      <c r="K118" s="7" t="e">
        <f>+VLOOKUP(A118,POA!$A$3:$AU$103,12,FALSE)</f>
        <v>#N/A</v>
      </c>
      <c r="L118" s="7" t="e">
        <f>+VLOOKUP(A118,POA!$A$3:$AU$103,14,FALSE)</f>
        <v>#N/A</v>
      </c>
      <c r="M118" s="1"/>
      <c r="N118" s="1"/>
      <c r="O118" s="1"/>
      <c r="P118" s="3"/>
      <c r="Q118" s="3"/>
      <c r="R118" s="3"/>
      <c r="S118" s="186"/>
      <c r="T118" s="2"/>
      <c r="U118" s="3"/>
      <c r="V118" s="3"/>
      <c r="W118" s="3"/>
      <c r="X118" s="3"/>
      <c r="Y118" s="3"/>
      <c r="Z118" s="3"/>
      <c r="AA118" s="3"/>
      <c r="AB118" s="3"/>
      <c r="AC118" s="3"/>
      <c r="AD118" s="3"/>
      <c r="AE118" s="3"/>
      <c r="AF118" s="3"/>
      <c r="AG118" s="39"/>
      <c r="AH118" s="13"/>
    </row>
    <row r="119" spans="1:34" ht="12.75" customHeight="1">
      <c r="A119" s="8"/>
      <c r="B119" s="9" t="e">
        <f>+VLOOKUP(A119,POA!$A$3:$AU$103,9,FALSE)</f>
        <v>#N/A</v>
      </c>
      <c r="C119" s="9" t="e">
        <f>+VLOOKUP(A119,POA!$A$3:$AU$103,7,FALSE)</f>
        <v>#N/A</v>
      </c>
      <c r="D119" s="10" t="e">
        <f>+VLOOKUP(A119,POA!$A$3:$AU$103,10,FALSE)</f>
        <v>#N/A</v>
      </c>
      <c r="E119" s="16"/>
      <c r="F119" s="182"/>
      <c r="G119" s="11"/>
      <c r="H119" s="128"/>
      <c r="I119" s="16"/>
      <c r="J119" s="12" t="e">
        <f t="shared" si="1"/>
        <v>#N/A</v>
      </c>
      <c r="K119" s="7" t="e">
        <f>+VLOOKUP(A119,POA!$A$3:$AU$103,12,FALSE)</f>
        <v>#N/A</v>
      </c>
      <c r="L119" s="7" t="e">
        <f>+VLOOKUP(A119,POA!$A$3:$AU$103,14,FALSE)</f>
        <v>#N/A</v>
      </c>
      <c r="M119" s="1"/>
      <c r="N119" s="1"/>
      <c r="O119" s="1"/>
      <c r="P119" s="3"/>
      <c r="Q119" s="3"/>
      <c r="R119" s="3"/>
      <c r="S119" s="186"/>
      <c r="T119" s="2"/>
      <c r="U119" s="3"/>
      <c r="V119" s="3"/>
      <c r="W119" s="3"/>
      <c r="X119" s="3"/>
      <c r="Y119" s="3"/>
      <c r="Z119" s="3"/>
      <c r="AA119" s="3"/>
      <c r="AB119" s="3"/>
      <c r="AC119" s="3"/>
      <c r="AD119" s="3"/>
      <c r="AE119" s="3"/>
      <c r="AF119" s="3"/>
      <c r="AG119" s="39"/>
      <c r="AH119" s="13"/>
    </row>
    <row r="120" spans="1:34" ht="12.75" customHeight="1">
      <c r="A120" s="8"/>
      <c r="B120" s="9" t="e">
        <f>+VLOOKUP(A120,POA!$A$3:$AU$103,9,FALSE)</f>
        <v>#N/A</v>
      </c>
      <c r="C120" s="9" t="e">
        <f>+VLOOKUP(A120,POA!$A$3:$AU$103,7,FALSE)</f>
        <v>#N/A</v>
      </c>
      <c r="D120" s="10" t="e">
        <f>+VLOOKUP(A120,POA!$A$3:$AU$103,10,FALSE)</f>
        <v>#N/A</v>
      </c>
      <c r="E120" s="16"/>
      <c r="F120" s="182"/>
      <c r="G120" s="11"/>
      <c r="H120" s="128"/>
      <c r="I120" s="16"/>
      <c r="J120" s="12" t="e">
        <f t="shared" si="1"/>
        <v>#N/A</v>
      </c>
      <c r="K120" s="7" t="e">
        <f>+VLOOKUP(A120,POA!$A$3:$AU$103,12,FALSE)</f>
        <v>#N/A</v>
      </c>
      <c r="L120" s="7" t="e">
        <f>+VLOOKUP(A120,POA!$A$3:$AU$103,14,FALSE)</f>
        <v>#N/A</v>
      </c>
      <c r="M120" s="1"/>
      <c r="N120" s="1"/>
      <c r="O120" s="1"/>
      <c r="P120" s="3"/>
      <c r="Q120" s="3"/>
      <c r="R120" s="3"/>
      <c r="S120" s="188"/>
      <c r="T120" s="2"/>
      <c r="U120" s="3"/>
      <c r="V120" s="3"/>
      <c r="W120" s="3"/>
      <c r="X120" s="3"/>
      <c r="Y120" s="3"/>
      <c r="Z120" s="3"/>
      <c r="AA120" s="3"/>
      <c r="AB120" s="3"/>
      <c r="AC120" s="3"/>
      <c r="AD120" s="3"/>
      <c r="AE120" s="3"/>
      <c r="AF120" s="3"/>
      <c r="AG120" s="39"/>
      <c r="AH120" s="13"/>
    </row>
    <row r="121" spans="1:34" ht="12.75" customHeight="1">
      <c r="A121" s="8"/>
      <c r="B121" s="9" t="e">
        <f>+VLOOKUP(A121,POA!$A$3:$AU$103,9,FALSE)</f>
        <v>#N/A</v>
      </c>
      <c r="C121" s="9" t="e">
        <f>+VLOOKUP(A121,POA!$A$3:$AU$103,7,FALSE)</f>
        <v>#N/A</v>
      </c>
      <c r="D121" s="10" t="e">
        <f>+VLOOKUP(A121,POA!$A$3:$AU$103,10,FALSE)</f>
        <v>#N/A</v>
      </c>
      <c r="E121" s="16"/>
      <c r="F121" s="182"/>
      <c r="G121" s="11"/>
      <c r="H121" s="128"/>
      <c r="I121" s="16"/>
      <c r="J121" s="12" t="e">
        <f t="shared" si="1"/>
        <v>#N/A</v>
      </c>
      <c r="K121" s="7" t="e">
        <f>+VLOOKUP(A121,POA!$A$3:$AU$103,12,FALSE)</f>
        <v>#N/A</v>
      </c>
      <c r="L121" s="7" t="e">
        <f>+VLOOKUP(A121,POA!$A$3:$AU$103,14,FALSE)</f>
        <v>#N/A</v>
      </c>
      <c r="M121" s="1"/>
      <c r="N121" s="1"/>
      <c r="O121" s="1"/>
      <c r="P121" s="3"/>
      <c r="Q121" s="3"/>
      <c r="R121" s="3"/>
      <c r="S121" s="186"/>
      <c r="T121" s="2"/>
      <c r="U121" s="3"/>
      <c r="V121" s="3"/>
      <c r="W121" s="3"/>
      <c r="X121" s="3"/>
      <c r="Y121" s="3"/>
      <c r="Z121" s="3"/>
      <c r="AA121" s="3"/>
      <c r="AB121" s="3"/>
      <c r="AC121" s="3"/>
      <c r="AD121" s="3"/>
      <c r="AE121" s="3"/>
      <c r="AF121" s="3"/>
      <c r="AG121" s="39"/>
      <c r="AH121" s="13"/>
    </row>
    <row r="122" spans="1:34" ht="12.75" customHeight="1">
      <c r="A122" s="8"/>
      <c r="B122" s="9" t="e">
        <f>+VLOOKUP(A122,POA!$A$3:$AU$103,9,FALSE)</f>
        <v>#N/A</v>
      </c>
      <c r="C122" s="9" t="e">
        <f>+VLOOKUP(A122,POA!$A$3:$AU$103,7,FALSE)</f>
        <v>#N/A</v>
      </c>
      <c r="D122" s="10" t="e">
        <f>+VLOOKUP(A122,POA!$A$3:$AU$103,10,FALSE)</f>
        <v>#N/A</v>
      </c>
      <c r="E122" s="16"/>
      <c r="F122" s="182"/>
      <c r="G122" s="11"/>
      <c r="H122" s="128"/>
      <c r="I122" s="16"/>
      <c r="J122" s="12" t="e">
        <f t="shared" si="1"/>
        <v>#N/A</v>
      </c>
      <c r="K122" s="7" t="e">
        <f>+VLOOKUP(A122,POA!$A$3:$AU$103,12,FALSE)</f>
        <v>#N/A</v>
      </c>
      <c r="L122" s="7" t="e">
        <f>+VLOOKUP(A122,POA!$A$3:$AU$103,14,FALSE)</f>
        <v>#N/A</v>
      </c>
      <c r="M122" s="1"/>
      <c r="N122" s="1"/>
      <c r="O122" s="1"/>
      <c r="P122" s="3"/>
      <c r="Q122" s="3"/>
      <c r="R122" s="3"/>
      <c r="S122" s="186"/>
      <c r="T122" s="2"/>
      <c r="U122" s="3"/>
      <c r="V122" s="3"/>
      <c r="W122" s="3"/>
      <c r="X122" s="3"/>
      <c r="Y122" s="3"/>
      <c r="Z122" s="3"/>
      <c r="AA122" s="3"/>
      <c r="AB122" s="3"/>
      <c r="AC122" s="3"/>
      <c r="AD122" s="3"/>
      <c r="AE122" s="3"/>
      <c r="AF122" s="3"/>
      <c r="AG122" s="39"/>
      <c r="AH122" s="13"/>
    </row>
    <row r="123" spans="1:34" ht="12.75" customHeight="1">
      <c r="A123" s="8"/>
      <c r="B123" s="9" t="e">
        <f>+VLOOKUP(A123,POA!$A$3:$AU$103,9,FALSE)</f>
        <v>#N/A</v>
      </c>
      <c r="C123" s="9" t="e">
        <f>+VLOOKUP(A123,POA!$A$3:$AU$103,7,FALSE)</f>
        <v>#N/A</v>
      </c>
      <c r="D123" s="10" t="e">
        <f>+VLOOKUP(A123,POA!$A$3:$AU$103,10,FALSE)</f>
        <v>#N/A</v>
      </c>
      <c r="E123" s="16"/>
      <c r="F123" s="182"/>
      <c r="G123" s="11"/>
      <c r="H123" s="128"/>
      <c r="I123" s="16"/>
      <c r="J123" s="12" t="e">
        <f t="shared" si="1"/>
        <v>#N/A</v>
      </c>
      <c r="K123" s="7" t="e">
        <f>+VLOOKUP(A123,POA!$A$3:$AU$103,12,FALSE)</f>
        <v>#N/A</v>
      </c>
      <c r="L123" s="7" t="e">
        <f>+VLOOKUP(A123,POA!$A$3:$AU$103,14,FALSE)</f>
        <v>#N/A</v>
      </c>
      <c r="M123" s="1"/>
      <c r="N123" s="1"/>
      <c r="O123" s="1"/>
      <c r="P123" s="3"/>
      <c r="Q123" s="3"/>
      <c r="R123" s="3"/>
      <c r="S123" s="186"/>
      <c r="T123" s="2"/>
      <c r="U123" s="3"/>
      <c r="V123" s="3"/>
      <c r="W123" s="3"/>
      <c r="X123" s="3"/>
      <c r="Y123" s="3"/>
      <c r="Z123" s="3"/>
      <c r="AA123" s="3"/>
      <c r="AB123" s="3"/>
      <c r="AC123" s="3"/>
      <c r="AD123" s="3"/>
      <c r="AE123" s="3"/>
      <c r="AF123" s="3"/>
      <c r="AG123" s="39"/>
      <c r="AH123" s="13"/>
    </row>
    <row r="124" spans="1:34" ht="12.75" customHeight="1">
      <c r="A124" s="8"/>
      <c r="B124" s="9" t="e">
        <f>+VLOOKUP(A124,POA!$A$3:$AU$103,9,FALSE)</f>
        <v>#N/A</v>
      </c>
      <c r="C124" s="9" t="e">
        <f>+VLOOKUP(A124,POA!$A$3:$AU$103,7,FALSE)</f>
        <v>#N/A</v>
      </c>
      <c r="D124" s="10" t="e">
        <f>+VLOOKUP(A124,POA!$A$3:$AU$103,10,FALSE)</f>
        <v>#N/A</v>
      </c>
      <c r="E124" s="16"/>
      <c r="F124" s="182"/>
      <c r="G124" s="11"/>
      <c r="H124" s="128"/>
      <c r="I124" s="16"/>
      <c r="J124" s="12" t="e">
        <f t="shared" si="1"/>
        <v>#N/A</v>
      </c>
      <c r="K124" s="7" t="e">
        <f>+VLOOKUP(A124,POA!$A$3:$AU$103,12,FALSE)</f>
        <v>#N/A</v>
      </c>
      <c r="L124" s="7" t="e">
        <f>+VLOOKUP(A124,POA!$A$3:$AU$103,14,FALSE)</f>
        <v>#N/A</v>
      </c>
      <c r="M124" s="1"/>
      <c r="N124" s="1"/>
      <c r="O124" s="1"/>
      <c r="P124" s="3"/>
      <c r="Q124" s="3"/>
      <c r="R124" s="3"/>
      <c r="S124" s="186"/>
      <c r="T124" s="2"/>
      <c r="U124" s="3"/>
      <c r="V124" s="3"/>
      <c r="W124" s="3"/>
      <c r="X124" s="3"/>
      <c r="Y124" s="3"/>
      <c r="Z124" s="3"/>
      <c r="AA124" s="3"/>
      <c r="AB124" s="3"/>
      <c r="AC124" s="3"/>
      <c r="AD124" s="3"/>
      <c r="AE124" s="3"/>
      <c r="AF124" s="3"/>
      <c r="AG124" s="39"/>
      <c r="AH124" s="13"/>
    </row>
    <row r="125" spans="1:34" ht="12.75" customHeight="1">
      <c r="A125" s="8"/>
      <c r="B125" s="9" t="e">
        <f>+VLOOKUP(A125,POA!$A$3:$AU$103,9,FALSE)</f>
        <v>#N/A</v>
      </c>
      <c r="C125" s="9" t="e">
        <f>+VLOOKUP(A125,POA!$A$3:$AU$103,7,FALSE)</f>
        <v>#N/A</v>
      </c>
      <c r="D125" s="10" t="e">
        <f>+VLOOKUP(A125,POA!$A$3:$AU$103,10,FALSE)</f>
        <v>#N/A</v>
      </c>
      <c r="E125" s="16"/>
      <c r="F125" s="182"/>
      <c r="G125" s="16"/>
      <c r="H125" s="128"/>
      <c r="I125" s="16"/>
      <c r="J125" s="12" t="e">
        <f t="shared" si="1"/>
        <v>#N/A</v>
      </c>
      <c r="K125" s="7" t="e">
        <f>+VLOOKUP(A125,POA!$A$3:$AU$103,12,FALSE)</f>
        <v>#N/A</v>
      </c>
      <c r="L125" s="7" t="e">
        <f>+VLOOKUP(A125,POA!$A$3:$AU$103,14,FALSE)</f>
        <v>#N/A</v>
      </c>
      <c r="M125" s="1"/>
      <c r="N125" s="1"/>
      <c r="O125" s="1"/>
      <c r="P125" s="3"/>
      <c r="Q125" s="3"/>
      <c r="R125" s="3"/>
      <c r="S125" s="186"/>
      <c r="T125" s="2"/>
      <c r="U125" s="3"/>
      <c r="V125" s="3"/>
      <c r="W125" s="3"/>
      <c r="X125" s="3"/>
      <c r="Y125" s="3"/>
      <c r="Z125" s="3"/>
      <c r="AA125" s="3"/>
      <c r="AB125" s="3"/>
      <c r="AC125" s="3"/>
      <c r="AD125" s="3"/>
      <c r="AE125" s="3"/>
      <c r="AF125" s="3"/>
      <c r="AG125" s="39"/>
      <c r="AH125" s="13"/>
    </row>
    <row r="126" spans="1:34" ht="12.75" customHeight="1">
      <c r="A126" s="8"/>
      <c r="B126" s="9" t="e">
        <f>+VLOOKUP(A126,POA!$A$3:$AU$103,9,FALSE)</f>
        <v>#N/A</v>
      </c>
      <c r="C126" s="9" t="e">
        <f>+VLOOKUP(A126,POA!$A$3:$AU$103,7,FALSE)</f>
        <v>#N/A</v>
      </c>
      <c r="D126" s="10" t="e">
        <f>+VLOOKUP(A126,POA!$A$3:$AU$103,10,FALSE)</f>
        <v>#N/A</v>
      </c>
      <c r="E126" s="16"/>
      <c r="F126" s="182"/>
      <c r="G126" s="16"/>
      <c r="H126" s="128"/>
      <c r="I126" s="16"/>
      <c r="J126" s="12" t="e">
        <f t="shared" si="1"/>
        <v>#N/A</v>
      </c>
      <c r="K126" s="7" t="e">
        <f>+VLOOKUP(A126,POA!$A$3:$AU$103,12,FALSE)</f>
        <v>#N/A</v>
      </c>
      <c r="L126" s="7" t="e">
        <f>+VLOOKUP(A126,POA!$A$3:$AU$103,14,FALSE)</f>
        <v>#N/A</v>
      </c>
      <c r="M126" s="1"/>
      <c r="N126" s="1"/>
      <c r="O126" s="1"/>
      <c r="P126" s="3"/>
      <c r="Q126" s="3"/>
      <c r="R126" s="3"/>
      <c r="S126" s="186"/>
      <c r="T126" s="2"/>
      <c r="U126" s="3"/>
      <c r="V126" s="3"/>
      <c r="W126" s="3"/>
      <c r="X126" s="3"/>
      <c r="Y126" s="3"/>
      <c r="Z126" s="3"/>
      <c r="AA126" s="3"/>
      <c r="AB126" s="3"/>
      <c r="AC126" s="3"/>
      <c r="AD126" s="3"/>
      <c r="AE126" s="3"/>
      <c r="AF126" s="3"/>
      <c r="AG126" s="39"/>
      <c r="AH126" s="13"/>
    </row>
    <row r="127" spans="1:34" ht="12.75" customHeight="1">
      <c r="A127" s="8"/>
      <c r="B127" s="9" t="e">
        <f>+VLOOKUP(A127,POA!$A$3:$AU$103,9,FALSE)</f>
        <v>#N/A</v>
      </c>
      <c r="C127" s="9" t="e">
        <f>+VLOOKUP(A127,POA!$A$3:$AU$103,7,FALSE)</f>
        <v>#N/A</v>
      </c>
      <c r="D127" s="10" t="e">
        <f>+VLOOKUP(A127,POA!$A$3:$AU$103,10,FALSE)</f>
        <v>#N/A</v>
      </c>
      <c r="E127" s="16"/>
      <c r="F127" s="182"/>
      <c r="G127" s="16"/>
      <c r="H127" s="128"/>
      <c r="I127" s="16"/>
      <c r="J127" s="12" t="e">
        <f t="shared" si="1"/>
        <v>#N/A</v>
      </c>
      <c r="K127" s="7" t="e">
        <f>+VLOOKUP(A127,POA!$A$3:$AU$103,12,FALSE)</f>
        <v>#N/A</v>
      </c>
      <c r="L127" s="7" t="e">
        <f>+VLOOKUP(A127,POA!$A$3:$AU$103,14,FALSE)</f>
        <v>#N/A</v>
      </c>
      <c r="M127" s="1"/>
      <c r="N127" s="1"/>
      <c r="O127" s="1"/>
      <c r="P127" s="3"/>
      <c r="Q127" s="3"/>
      <c r="R127" s="3"/>
      <c r="S127" s="186"/>
      <c r="T127" s="2"/>
      <c r="U127" s="3"/>
      <c r="V127" s="3"/>
      <c r="W127" s="3"/>
      <c r="X127" s="3"/>
      <c r="Y127" s="3"/>
      <c r="Z127" s="3"/>
      <c r="AA127" s="3"/>
      <c r="AB127" s="3"/>
      <c r="AC127" s="3"/>
      <c r="AD127" s="3"/>
      <c r="AE127" s="3"/>
      <c r="AF127" s="3"/>
      <c r="AG127" s="39"/>
      <c r="AH127" s="13"/>
    </row>
    <row r="128" spans="1:34" ht="12.75" customHeight="1">
      <c r="A128" s="8"/>
      <c r="B128" s="9" t="e">
        <f>+VLOOKUP(A128,POA!$A$3:$AU$103,9,FALSE)</f>
        <v>#N/A</v>
      </c>
      <c r="C128" s="9" t="e">
        <f>+VLOOKUP(A128,POA!$A$3:$AU$103,7,FALSE)</f>
        <v>#N/A</v>
      </c>
      <c r="D128" s="10" t="e">
        <f>+VLOOKUP(A128,POA!$A$3:$AU$103,10,FALSE)</f>
        <v>#N/A</v>
      </c>
      <c r="E128" s="16"/>
      <c r="F128" s="182"/>
      <c r="G128" s="11"/>
      <c r="H128" s="128"/>
      <c r="I128" s="16"/>
      <c r="J128" s="12" t="e">
        <f t="shared" si="1"/>
        <v>#N/A</v>
      </c>
      <c r="K128" s="7" t="e">
        <f>+VLOOKUP(A128,POA!$A$3:$AU$103,12,FALSE)</f>
        <v>#N/A</v>
      </c>
      <c r="L128" s="7" t="e">
        <f>+VLOOKUP(A128,POA!$A$3:$AU$103,14,FALSE)</f>
        <v>#N/A</v>
      </c>
      <c r="M128" s="1"/>
      <c r="N128" s="1"/>
      <c r="O128" s="1"/>
      <c r="P128" s="3"/>
      <c r="Q128" s="3"/>
      <c r="R128" s="3"/>
      <c r="S128" s="186"/>
      <c r="T128" s="2"/>
      <c r="U128" s="3"/>
      <c r="V128" s="3"/>
      <c r="W128" s="3"/>
      <c r="X128" s="3"/>
      <c r="Y128" s="3"/>
      <c r="Z128" s="3"/>
      <c r="AA128" s="3"/>
      <c r="AB128" s="3"/>
      <c r="AC128" s="3"/>
      <c r="AD128" s="3"/>
      <c r="AE128" s="3"/>
      <c r="AF128" s="3"/>
      <c r="AG128" s="39"/>
      <c r="AH128" s="13"/>
    </row>
    <row r="129" spans="1:34" ht="12.75" customHeight="1">
      <c r="A129" s="8"/>
      <c r="B129" s="9" t="e">
        <f>+VLOOKUP(A129,POA!$A$3:$AU$103,9,FALSE)</f>
        <v>#N/A</v>
      </c>
      <c r="C129" s="9" t="e">
        <f>+VLOOKUP(A129,POA!$A$3:$AU$103,7,FALSE)</f>
        <v>#N/A</v>
      </c>
      <c r="D129" s="10" t="e">
        <f>+VLOOKUP(A129,POA!$A$3:$AU$103,10,FALSE)</f>
        <v>#N/A</v>
      </c>
      <c r="E129" s="16"/>
      <c r="F129" s="182"/>
      <c r="G129" s="16"/>
      <c r="H129" s="128"/>
      <c r="I129" s="16"/>
      <c r="J129" s="12" t="e">
        <f t="shared" si="1"/>
        <v>#N/A</v>
      </c>
      <c r="K129" s="7" t="e">
        <f>+VLOOKUP(A129,POA!$A$3:$AU$103,12,FALSE)</f>
        <v>#N/A</v>
      </c>
      <c r="L129" s="7" t="e">
        <f>+VLOOKUP(A129,POA!$A$3:$AU$103,14,FALSE)</f>
        <v>#N/A</v>
      </c>
      <c r="M129" s="1"/>
      <c r="N129" s="1"/>
      <c r="O129" s="1"/>
      <c r="P129" s="3"/>
      <c r="Q129" s="3"/>
      <c r="R129" s="3"/>
      <c r="S129" s="186"/>
      <c r="T129" s="2"/>
      <c r="U129" s="3"/>
      <c r="V129" s="3"/>
      <c r="W129" s="3"/>
      <c r="X129" s="3"/>
      <c r="Y129" s="3"/>
      <c r="Z129" s="3"/>
      <c r="AA129" s="3"/>
      <c r="AB129" s="3"/>
      <c r="AC129" s="3"/>
      <c r="AD129" s="3"/>
      <c r="AE129" s="3"/>
      <c r="AF129" s="3"/>
      <c r="AG129" s="39"/>
      <c r="AH129" s="13"/>
    </row>
    <row r="130" spans="1:34" ht="12.75" customHeight="1">
      <c r="A130" s="8"/>
      <c r="B130" s="9" t="e">
        <f>+VLOOKUP(A130,POA!$A$3:$AU$103,9,FALSE)</f>
        <v>#N/A</v>
      </c>
      <c r="C130" s="9" t="e">
        <f>+VLOOKUP(A130,POA!$A$3:$AU$103,7,FALSE)</f>
        <v>#N/A</v>
      </c>
      <c r="D130" s="10" t="e">
        <f>+VLOOKUP(A130,POA!$A$3:$AU$103,10,FALSE)</f>
        <v>#N/A</v>
      </c>
      <c r="E130" s="16"/>
      <c r="F130" s="182"/>
      <c r="G130" s="11"/>
      <c r="H130" s="128"/>
      <c r="I130" s="16"/>
      <c r="J130" s="12" t="e">
        <f t="shared" si="1"/>
        <v>#N/A</v>
      </c>
      <c r="K130" s="7" t="e">
        <f>+VLOOKUP(A130,POA!$A$3:$AU$103,12,FALSE)</f>
        <v>#N/A</v>
      </c>
      <c r="L130" s="7" t="e">
        <f>+VLOOKUP(A130,POA!$A$3:$AU$103,14,FALSE)</f>
        <v>#N/A</v>
      </c>
      <c r="M130" s="1"/>
      <c r="N130" s="1"/>
      <c r="O130" s="1"/>
      <c r="P130" s="3"/>
      <c r="Q130" s="3"/>
      <c r="R130" s="3"/>
      <c r="S130" s="186"/>
      <c r="T130" s="2"/>
      <c r="U130" s="3"/>
      <c r="V130" s="3"/>
      <c r="W130" s="3"/>
      <c r="X130" s="3"/>
      <c r="Y130" s="3"/>
      <c r="Z130" s="3"/>
      <c r="AA130" s="3"/>
      <c r="AB130" s="3"/>
      <c r="AC130" s="3"/>
      <c r="AD130" s="3"/>
      <c r="AE130" s="3"/>
      <c r="AF130" s="3"/>
      <c r="AG130" s="39"/>
      <c r="AH130" s="13"/>
    </row>
    <row r="131" spans="1:34" ht="12.75" customHeight="1">
      <c r="A131" s="8"/>
      <c r="B131" s="9" t="e">
        <f>+VLOOKUP(A131,POA!$A$3:$AU$103,9,FALSE)</f>
        <v>#N/A</v>
      </c>
      <c r="C131" s="9" t="e">
        <f>+VLOOKUP(A131,POA!$A$3:$AU$103,7,FALSE)</f>
        <v>#N/A</v>
      </c>
      <c r="D131" s="10" t="e">
        <f>+VLOOKUP(A131,POA!$A$3:$AU$103,10,FALSE)</f>
        <v>#N/A</v>
      </c>
      <c r="E131" s="16"/>
      <c r="F131" s="182"/>
      <c r="G131" s="11"/>
      <c r="H131" s="128"/>
      <c r="I131" s="16"/>
      <c r="J131" s="12" t="e">
        <f t="shared" si="1"/>
        <v>#N/A</v>
      </c>
      <c r="K131" s="7" t="e">
        <f>+VLOOKUP(A131,POA!$A$3:$AU$103,12,FALSE)</f>
        <v>#N/A</v>
      </c>
      <c r="L131" s="7" t="e">
        <f>+VLOOKUP(A131,POA!$A$3:$AU$103,14,FALSE)</f>
        <v>#N/A</v>
      </c>
      <c r="M131" s="1"/>
      <c r="N131" s="1"/>
      <c r="O131" s="1"/>
      <c r="P131" s="3"/>
      <c r="Q131" s="3"/>
      <c r="R131" s="3"/>
      <c r="S131" s="186"/>
      <c r="T131" s="2"/>
      <c r="U131" s="3"/>
      <c r="V131" s="3"/>
      <c r="W131" s="3"/>
      <c r="X131" s="3"/>
      <c r="Y131" s="3"/>
      <c r="Z131" s="3"/>
      <c r="AA131" s="3"/>
      <c r="AB131" s="3"/>
      <c r="AC131" s="3"/>
      <c r="AD131" s="3"/>
      <c r="AE131" s="3"/>
      <c r="AF131" s="3"/>
      <c r="AG131" s="39"/>
      <c r="AH131" s="13"/>
    </row>
    <row r="132" spans="1:34" ht="12.75" customHeight="1">
      <c r="A132" s="8"/>
      <c r="B132" s="9" t="e">
        <f>+VLOOKUP(A132,POA!$A$3:$AU$103,9,FALSE)</f>
        <v>#N/A</v>
      </c>
      <c r="C132" s="9" t="e">
        <f>+VLOOKUP(A132,POA!$A$3:$AU$103,7,FALSE)</f>
        <v>#N/A</v>
      </c>
      <c r="D132" s="10" t="e">
        <f>+VLOOKUP(A132,POA!$A$3:$AU$103,10,FALSE)</f>
        <v>#N/A</v>
      </c>
      <c r="E132" s="16"/>
      <c r="F132" s="182"/>
      <c r="G132" s="11"/>
      <c r="H132" s="128"/>
      <c r="I132" s="16"/>
      <c r="J132" s="12" t="e">
        <f t="shared" si="1"/>
        <v>#N/A</v>
      </c>
      <c r="K132" s="7" t="e">
        <f>+VLOOKUP(A132,POA!$A$3:$AU$103,12,FALSE)</f>
        <v>#N/A</v>
      </c>
      <c r="L132" s="7" t="e">
        <f>+VLOOKUP(A132,POA!$A$3:$AU$103,14,FALSE)</f>
        <v>#N/A</v>
      </c>
      <c r="M132" s="1"/>
      <c r="N132" s="1"/>
      <c r="O132" s="1"/>
      <c r="P132" s="3"/>
      <c r="Q132" s="3"/>
      <c r="R132" s="3"/>
      <c r="S132" s="186"/>
      <c r="T132" s="2"/>
      <c r="U132" s="3"/>
      <c r="V132" s="3"/>
      <c r="W132" s="3"/>
      <c r="X132" s="3"/>
      <c r="Y132" s="3"/>
      <c r="Z132" s="3"/>
      <c r="AA132" s="3"/>
      <c r="AB132" s="3"/>
      <c r="AC132" s="3"/>
      <c r="AD132" s="3"/>
      <c r="AE132" s="3"/>
      <c r="AF132" s="3"/>
      <c r="AG132" s="39"/>
      <c r="AH132" s="13"/>
    </row>
    <row r="133" spans="1:34" ht="12.75" customHeight="1">
      <c r="A133" s="8"/>
      <c r="B133" s="9" t="e">
        <f>+VLOOKUP(A133,POA!$A$3:$AU$103,9,FALSE)</f>
        <v>#N/A</v>
      </c>
      <c r="C133" s="9" t="e">
        <f>+VLOOKUP(A133,POA!$A$3:$AU$103,7,FALSE)</f>
        <v>#N/A</v>
      </c>
      <c r="D133" s="10" t="e">
        <f>+VLOOKUP(A133,POA!$A$3:$AU$103,10,FALSE)</f>
        <v>#N/A</v>
      </c>
      <c r="E133" s="16"/>
      <c r="F133" s="182"/>
      <c r="G133" s="11"/>
      <c r="H133" s="128"/>
      <c r="I133" s="16"/>
      <c r="J133" s="12" t="e">
        <f t="shared" ref="J133:J196" si="4">+MID(K133,1,2)</f>
        <v>#N/A</v>
      </c>
      <c r="K133" s="7" t="e">
        <f>+VLOOKUP(A133,POA!$A$3:$AU$103,12,FALSE)</f>
        <v>#N/A</v>
      </c>
      <c r="L133" s="7" t="e">
        <f>+VLOOKUP(A133,POA!$A$3:$AU$103,14,FALSE)</f>
        <v>#N/A</v>
      </c>
      <c r="M133" s="1"/>
      <c r="N133" s="1"/>
      <c r="O133" s="1"/>
      <c r="P133" s="3"/>
      <c r="Q133" s="3"/>
      <c r="R133" s="3"/>
      <c r="S133" s="186"/>
      <c r="T133" s="2"/>
      <c r="U133" s="3"/>
      <c r="V133" s="3"/>
      <c r="W133" s="3"/>
      <c r="X133" s="3"/>
      <c r="Y133" s="3"/>
      <c r="Z133" s="3"/>
      <c r="AA133" s="3"/>
      <c r="AB133" s="3"/>
      <c r="AC133" s="3"/>
      <c r="AD133" s="3"/>
      <c r="AE133" s="3"/>
      <c r="AF133" s="3"/>
      <c r="AG133" s="39"/>
      <c r="AH133" s="13"/>
    </row>
    <row r="134" spans="1:34" ht="12.75" customHeight="1">
      <c r="A134" s="8"/>
      <c r="B134" s="9" t="e">
        <f>+VLOOKUP(A134,POA!$A$3:$AU$103,9,FALSE)</f>
        <v>#N/A</v>
      </c>
      <c r="C134" s="9" t="e">
        <f>+VLOOKUP(A134,POA!$A$3:$AU$103,7,FALSE)</f>
        <v>#N/A</v>
      </c>
      <c r="D134" s="10" t="e">
        <f>+VLOOKUP(A134,POA!$A$3:$AU$103,10,FALSE)</f>
        <v>#N/A</v>
      </c>
      <c r="E134" s="16"/>
      <c r="F134" s="182"/>
      <c r="G134" s="11"/>
      <c r="H134" s="128"/>
      <c r="I134" s="16"/>
      <c r="J134" s="12" t="e">
        <f t="shared" si="4"/>
        <v>#N/A</v>
      </c>
      <c r="K134" s="7" t="e">
        <f>+VLOOKUP(A134,POA!$A$3:$AU$103,12,FALSE)</f>
        <v>#N/A</v>
      </c>
      <c r="L134" s="7" t="e">
        <f>+VLOOKUP(A134,POA!$A$3:$AU$103,14,FALSE)</f>
        <v>#N/A</v>
      </c>
      <c r="M134" s="1"/>
      <c r="N134" s="1"/>
      <c r="O134" s="1"/>
      <c r="P134" s="3"/>
      <c r="Q134" s="3"/>
      <c r="R134" s="3"/>
      <c r="S134" s="186"/>
      <c r="T134" s="2"/>
      <c r="U134" s="3"/>
      <c r="V134" s="3"/>
      <c r="W134" s="3"/>
      <c r="X134" s="3"/>
      <c r="Y134" s="3"/>
      <c r="Z134" s="3"/>
      <c r="AA134" s="3"/>
      <c r="AB134" s="3"/>
      <c r="AC134" s="3"/>
      <c r="AD134" s="3"/>
      <c r="AE134" s="3"/>
      <c r="AF134" s="3"/>
      <c r="AG134" s="39"/>
      <c r="AH134" s="13"/>
    </row>
    <row r="135" spans="1:34" ht="12.75" customHeight="1">
      <c r="A135" s="8"/>
      <c r="B135" s="9" t="e">
        <f>+VLOOKUP(A135,POA!$A$3:$AU$103,9,FALSE)</f>
        <v>#N/A</v>
      </c>
      <c r="C135" s="9" t="e">
        <f>+VLOOKUP(A135,POA!$A$3:$AU$103,7,FALSE)</f>
        <v>#N/A</v>
      </c>
      <c r="D135" s="10" t="e">
        <f>+VLOOKUP(A135,POA!$A$3:$AU$103,10,FALSE)</f>
        <v>#N/A</v>
      </c>
      <c r="E135" s="16"/>
      <c r="F135" s="182"/>
      <c r="G135" s="11"/>
      <c r="H135" s="128"/>
      <c r="I135" s="16"/>
      <c r="J135" s="12" t="e">
        <f t="shared" si="4"/>
        <v>#N/A</v>
      </c>
      <c r="K135" s="7" t="e">
        <f>+VLOOKUP(A135,POA!$A$3:$AU$103,12,FALSE)</f>
        <v>#N/A</v>
      </c>
      <c r="L135" s="7" t="e">
        <f>+VLOOKUP(A135,POA!$A$3:$AU$103,14,FALSE)</f>
        <v>#N/A</v>
      </c>
      <c r="M135" s="1"/>
      <c r="N135" s="1"/>
      <c r="O135" s="1"/>
      <c r="P135" s="3"/>
      <c r="Q135" s="3"/>
      <c r="R135" s="3"/>
      <c r="S135" s="186"/>
      <c r="T135" s="2"/>
      <c r="U135" s="3"/>
      <c r="V135" s="3"/>
      <c r="W135" s="3"/>
      <c r="X135" s="3"/>
      <c r="Y135" s="3"/>
      <c r="Z135" s="3"/>
      <c r="AA135" s="3"/>
      <c r="AB135" s="3"/>
      <c r="AC135" s="3"/>
      <c r="AD135" s="3"/>
      <c r="AE135" s="3"/>
      <c r="AF135" s="3"/>
      <c r="AG135" s="39"/>
      <c r="AH135" s="13"/>
    </row>
    <row r="136" spans="1:34" ht="12.75" customHeight="1">
      <c r="A136" s="8"/>
      <c r="B136" s="9" t="e">
        <f>+VLOOKUP(A136,POA!$A$3:$AU$103,9,FALSE)</f>
        <v>#N/A</v>
      </c>
      <c r="C136" s="9" t="e">
        <f>+VLOOKUP(A136,POA!$A$3:$AU$103,7,FALSE)</f>
        <v>#N/A</v>
      </c>
      <c r="D136" s="10" t="e">
        <f>+VLOOKUP(A136,POA!$A$3:$AU$103,10,FALSE)</f>
        <v>#N/A</v>
      </c>
      <c r="E136" s="16"/>
      <c r="F136" s="182"/>
      <c r="G136" s="11"/>
      <c r="H136" s="128"/>
      <c r="I136" s="16"/>
      <c r="J136" s="12" t="e">
        <f t="shared" si="4"/>
        <v>#N/A</v>
      </c>
      <c r="K136" s="7" t="e">
        <f>+VLOOKUP(A136,POA!$A$3:$AU$103,12,FALSE)</f>
        <v>#N/A</v>
      </c>
      <c r="L136" s="7" t="e">
        <f>+VLOOKUP(A136,POA!$A$3:$AU$103,14,FALSE)</f>
        <v>#N/A</v>
      </c>
      <c r="M136" s="1"/>
      <c r="N136" s="1"/>
      <c r="O136" s="1"/>
      <c r="P136" s="3"/>
      <c r="Q136" s="3"/>
      <c r="R136" s="3"/>
      <c r="S136" s="186"/>
      <c r="T136" s="2"/>
      <c r="U136" s="3"/>
      <c r="V136" s="3"/>
      <c r="W136" s="3"/>
      <c r="X136" s="3"/>
      <c r="Y136" s="3"/>
      <c r="Z136" s="3"/>
      <c r="AA136" s="3"/>
      <c r="AB136" s="3"/>
      <c r="AC136" s="3"/>
      <c r="AD136" s="3"/>
      <c r="AE136" s="3"/>
      <c r="AF136" s="3"/>
      <c r="AG136" s="39"/>
      <c r="AH136" s="13"/>
    </row>
    <row r="137" spans="1:34" ht="12.75" customHeight="1">
      <c r="A137" s="8"/>
      <c r="B137" s="9" t="e">
        <f>+VLOOKUP(A137,POA!$A$3:$AU$103,9,FALSE)</f>
        <v>#N/A</v>
      </c>
      <c r="C137" s="9" t="e">
        <f>+VLOOKUP(A137,POA!$A$3:$AU$103,7,FALSE)</f>
        <v>#N/A</v>
      </c>
      <c r="D137" s="10" t="e">
        <f>+VLOOKUP(A137,POA!$A$3:$AU$103,10,FALSE)</f>
        <v>#N/A</v>
      </c>
      <c r="E137" s="16"/>
      <c r="F137" s="182"/>
      <c r="G137" s="11"/>
      <c r="H137" s="128"/>
      <c r="I137" s="16"/>
      <c r="J137" s="12" t="e">
        <f t="shared" si="4"/>
        <v>#N/A</v>
      </c>
      <c r="K137" s="7" t="e">
        <f>+VLOOKUP(A137,POA!$A$3:$AU$103,12,FALSE)</f>
        <v>#N/A</v>
      </c>
      <c r="L137" s="7" t="e">
        <f>+VLOOKUP(A137,POA!$A$3:$AU$103,14,FALSE)</f>
        <v>#N/A</v>
      </c>
      <c r="M137" s="1"/>
      <c r="N137" s="1"/>
      <c r="O137" s="1"/>
      <c r="P137" s="3"/>
      <c r="Q137" s="3"/>
      <c r="R137" s="3"/>
      <c r="S137" s="186"/>
      <c r="T137" s="2"/>
      <c r="U137" s="3"/>
      <c r="V137" s="3"/>
      <c r="W137" s="3"/>
      <c r="X137" s="3"/>
      <c r="Y137" s="3"/>
      <c r="Z137" s="3"/>
      <c r="AA137" s="3"/>
      <c r="AB137" s="3"/>
      <c r="AC137" s="3"/>
      <c r="AD137" s="3"/>
      <c r="AE137" s="3"/>
      <c r="AF137" s="3"/>
      <c r="AG137" s="39"/>
      <c r="AH137" s="13"/>
    </row>
    <row r="138" spans="1:34" ht="12.75" customHeight="1">
      <c r="A138" s="8"/>
      <c r="B138" s="9" t="e">
        <f>+VLOOKUP(A138,POA!$A$3:$AU$103,9,FALSE)</f>
        <v>#N/A</v>
      </c>
      <c r="C138" s="9" t="e">
        <f>+VLOOKUP(A138,POA!$A$3:$AU$103,7,FALSE)</f>
        <v>#N/A</v>
      </c>
      <c r="D138" s="10" t="e">
        <f>+VLOOKUP(A138,POA!$A$3:$AU$103,10,FALSE)</f>
        <v>#N/A</v>
      </c>
      <c r="E138" s="16"/>
      <c r="F138" s="182"/>
      <c r="G138" s="11"/>
      <c r="H138" s="128"/>
      <c r="I138" s="16"/>
      <c r="J138" s="12" t="e">
        <f t="shared" si="4"/>
        <v>#N/A</v>
      </c>
      <c r="K138" s="7" t="e">
        <f>+VLOOKUP(A138,POA!$A$3:$AU$103,12,FALSE)</f>
        <v>#N/A</v>
      </c>
      <c r="L138" s="7" t="e">
        <f>+VLOOKUP(A138,POA!$A$3:$AU$103,14,FALSE)</f>
        <v>#N/A</v>
      </c>
      <c r="M138" s="1"/>
      <c r="N138" s="1"/>
      <c r="O138" s="1"/>
      <c r="P138" s="3"/>
      <c r="Q138" s="3"/>
      <c r="R138" s="3"/>
      <c r="S138" s="186"/>
      <c r="T138" s="2"/>
      <c r="U138" s="3"/>
      <c r="V138" s="3"/>
      <c r="W138" s="3"/>
      <c r="X138" s="3"/>
      <c r="Y138" s="3"/>
      <c r="Z138" s="3"/>
      <c r="AA138" s="3"/>
      <c r="AB138" s="3"/>
      <c r="AC138" s="3"/>
      <c r="AD138" s="3"/>
      <c r="AE138" s="3"/>
      <c r="AF138" s="3"/>
      <c r="AG138" s="39"/>
      <c r="AH138" s="13"/>
    </row>
    <row r="139" spans="1:34" ht="12.75" customHeight="1">
      <c r="A139" s="8"/>
      <c r="B139" s="9" t="e">
        <f>+VLOOKUP(A139,POA!$A$3:$AU$103,9,FALSE)</f>
        <v>#N/A</v>
      </c>
      <c r="C139" s="9" t="e">
        <f>+VLOOKUP(A139,POA!$A$3:$AU$103,7,FALSE)</f>
        <v>#N/A</v>
      </c>
      <c r="D139" s="10" t="e">
        <f>+VLOOKUP(A139,POA!$A$3:$AU$103,10,FALSE)</f>
        <v>#N/A</v>
      </c>
      <c r="E139" s="16"/>
      <c r="F139" s="182"/>
      <c r="G139" s="11"/>
      <c r="H139" s="128"/>
      <c r="I139" s="16"/>
      <c r="J139" s="12" t="e">
        <f t="shared" si="4"/>
        <v>#N/A</v>
      </c>
      <c r="K139" s="7" t="e">
        <f>+VLOOKUP(A139,POA!$A$3:$AU$103,12,FALSE)</f>
        <v>#N/A</v>
      </c>
      <c r="L139" s="7" t="e">
        <f>+VLOOKUP(A139,POA!$A$3:$AU$103,14,FALSE)</f>
        <v>#N/A</v>
      </c>
      <c r="M139" s="1"/>
      <c r="N139" s="1"/>
      <c r="O139" s="1"/>
      <c r="P139" s="3"/>
      <c r="Q139" s="3"/>
      <c r="R139" s="3"/>
      <c r="S139" s="186"/>
      <c r="T139" s="2"/>
      <c r="U139" s="3"/>
      <c r="V139" s="3"/>
      <c r="W139" s="3"/>
      <c r="X139" s="3"/>
      <c r="Y139" s="3"/>
      <c r="Z139" s="3"/>
      <c r="AA139" s="3"/>
      <c r="AB139" s="3"/>
      <c r="AC139" s="3"/>
      <c r="AD139" s="3"/>
      <c r="AE139" s="3"/>
      <c r="AF139" s="3"/>
      <c r="AG139" s="39"/>
      <c r="AH139" s="13"/>
    </row>
    <row r="140" spans="1:34" ht="12.75" customHeight="1">
      <c r="A140" s="8"/>
      <c r="B140" s="9" t="e">
        <f>+VLOOKUP(A140,POA!$A$3:$AU$103,9,FALSE)</f>
        <v>#N/A</v>
      </c>
      <c r="C140" s="9" t="e">
        <f>+VLOOKUP(A140,POA!$A$3:$AU$103,7,FALSE)</f>
        <v>#N/A</v>
      </c>
      <c r="D140" s="10" t="e">
        <f>+VLOOKUP(A140,POA!$A$3:$AU$103,10,FALSE)</f>
        <v>#N/A</v>
      </c>
      <c r="E140" s="16"/>
      <c r="F140" s="16"/>
      <c r="G140" s="11"/>
      <c r="H140" s="128"/>
      <c r="I140" s="16"/>
      <c r="J140" s="12" t="e">
        <f t="shared" si="4"/>
        <v>#N/A</v>
      </c>
      <c r="K140" s="7" t="e">
        <f>+VLOOKUP(A140,POA!$A$3:$AU$103,12,FALSE)</f>
        <v>#N/A</v>
      </c>
      <c r="L140" s="7" t="e">
        <f>+VLOOKUP(A140,POA!$A$3:$AU$103,14,FALSE)</f>
        <v>#N/A</v>
      </c>
      <c r="M140" s="1"/>
      <c r="N140" s="1"/>
      <c r="O140" s="1"/>
      <c r="P140" s="3"/>
      <c r="Q140" s="3"/>
      <c r="R140" s="3"/>
      <c r="S140" s="186"/>
      <c r="T140" s="2"/>
      <c r="U140" s="3"/>
      <c r="V140" s="3"/>
      <c r="W140" s="3"/>
      <c r="X140" s="3"/>
      <c r="Y140" s="3"/>
      <c r="Z140" s="3"/>
      <c r="AA140" s="3"/>
      <c r="AB140" s="3"/>
      <c r="AC140" s="3"/>
      <c r="AD140" s="3"/>
      <c r="AE140" s="3"/>
      <c r="AF140" s="3"/>
      <c r="AG140" s="39"/>
      <c r="AH140" s="13"/>
    </row>
    <row r="141" spans="1:34" ht="12.75" customHeight="1">
      <c r="A141" s="8"/>
      <c r="B141" s="9" t="e">
        <f>+VLOOKUP(A141,POA!$A$3:$AU$103,9,FALSE)</f>
        <v>#N/A</v>
      </c>
      <c r="C141" s="9" t="e">
        <f>+VLOOKUP(A141,POA!$A$3:$AU$103,7,FALSE)</f>
        <v>#N/A</v>
      </c>
      <c r="D141" s="10" t="e">
        <f>+VLOOKUP(A141,POA!$A$3:$AU$103,10,FALSE)</f>
        <v>#N/A</v>
      </c>
      <c r="E141" s="16"/>
      <c r="F141" s="182"/>
      <c r="G141" s="11"/>
      <c r="H141" s="128"/>
      <c r="I141" s="16"/>
      <c r="J141" s="12" t="e">
        <f t="shared" si="4"/>
        <v>#N/A</v>
      </c>
      <c r="K141" s="7" t="e">
        <f>+VLOOKUP(A141,POA!$A$3:$AU$103,12,FALSE)</f>
        <v>#N/A</v>
      </c>
      <c r="L141" s="7" t="e">
        <f>+VLOOKUP(A141,POA!$A$3:$AU$103,14,FALSE)</f>
        <v>#N/A</v>
      </c>
      <c r="M141" s="1"/>
      <c r="N141" s="1"/>
      <c r="O141" s="1"/>
      <c r="P141" s="3"/>
      <c r="Q141" s="3"/>
      <c r="R141" s="3"/>
      <c r="S141" s="186"/>
      <c r="T141" s="2"/>
      <c r="U141" s="3"/>
      <c r="V141" s="3"/>
      <c r="W141" s="3"/>
      <c r="X141" s="3"/>
      <c r="Y141" s="3"/>
      <c r="Z141" s="3"/>
      <c r="AA141" s="3"/>
      <c r="AB141" s="3"/>
      <c r="AC141" s="3"/>
      <c r="AD141" s="3"/>
      <c r="AE141" s="3"/>
      <c r="AF141" s="3"/>
      <c r="AG141" s="39"/>
      <c r="AH141" s="13"/>
    </row>
    <row r="142" spans="1:34" ht="12.75" customHeight="1">
      <c r="A142" s="8"/>
      <c r="B142" s="9" t="e">
        <f>+VLOOKUP(A142,POA!$A$3:$AU$103,9,FALSE)</f>
        <v>#N/A</v>
      </c>
      <c r="C142" s="9" t="e">
        <f>+VLOOKUP(A142,POA!$A$3:$AU$103,7,FALSE)</f>
        <v>#N/A</v>
      </c>
      <c r="D142" s="10" t="e">
        <f>+VLOOKUP(A142,POA!$A$3:$AU$103,10,FALSE)</f>
        <v>#N/A</v>
      </c>
      <c r="E142" s="11"/>
      <c r="F142" s="182"/>
      <c r="G142" s="11"/>
      <c r="H142" s="128"/>
      <c r="I142" s="16"/>
      <c r="J142" s="12" t="e">
        <f t="shared" si="4"/>
        <v>#N/A</v>
      </c>
      <c r="K142" s="7" t="e">
        <f>+VLOOKUP(A142,POA!$A$3:$AU$103,12,FALSE)</f>
        <v>#N/A</v>
      </c>
      <c r="L142" s="7" t="e">
        <f>+VLOOKUP(A142,POA!$A$3:$AU$103,14,FALSE)</f>
        <v>#N/A</v>
      </c>
      <c r="M142" s="1"/>
      <c r="N142" s="1"/>
      <c r="O142" s="1"/>
      <c r="P142" s="3"/>
      <c r="Q142" s="3"/>
      <c r="R142" s="3"/>
      <c r="S142" s="186"/>
      <c r="T142" s="2"/>
      <c r="U142" s="3"/>
      <c r="V142" s="3"/>
      <c r="W142" s="3"/>
      <c r="X142" s="3"/>
      <c r="Y142" s="3"/>
      <c r="Z142" s="3"/>
      <c r="AA142" s="3"/>
      <c r="AB142" s="3"/>
      <c r="AC142" s="3"/>
      <c r="AD142" s="3"/>
      <c r="AE142" s="3"/>
      <c r="AF142" s="3"/>
      <c r="AG142" s="39"/>
      <c r="AH142" s="13"/>
    </row>
    <row r="143" spans="1:34" ht="12.75" customHeight="1">
      <c r="A143" s="8"/>
      <c r="B143" s="9" t="e">
        <f>+VLOOKUP(A143,POA!$A$3:$AU$103,9,FALSE)</f>
        <v>#N/A</v>
      </c>
      <c r="C143" s="9" t="e">
        <f>+VLOOKUP(A143,POA!$A$3:$AU$103,7,FALSE)</f>
        <v>#N/A</v>
      </c>
      <c r="D143" s="10" t="e">
        <f>+VLOOKUP(A143,POA!$A$3:$AU$103,10,FALSE)</f>
        <v>#N/A</v>
      </c>
      <c r="E143" s="16"/>
      <c r="F143" s="182"/>
      <c r="G143" s="11"/>
      <c r="H143" s="128"/>
      <c r="I143" s="16"/>
      <c r="J143" s="12" t="e">
        <f t="shared" si="4"/>
        <v>#N/A</v>
      </c>
      <c r="K143" s="7" t="e">
        <f>+VLOOKUP(A143,POA!$A$3:$AU$103,12,FALSE)</f>
        <v>#N/A</v>
      </c>
      <c r="L143" s="7" t="e">
        <f>+VLOOKUP(A143,POA!$A$3:$AU$103,14,FALSE)</f>
        <v>#N/A</v>
      </c>
      <c r="M143" s="1"/>
      <c r="N143" s="1"/>
      <c r="O143" s="1"/>
      <c r="P143" s="3"/>
      <c r="Q143" s="3"/>
      <c r="R143" s="3"/>
      <c r="S143" s="197"/>
      <c r="T143" s="2"/>
      <c r="U143" s="3"/>
      <c r="V143" s="3"/>
      <c r="W143" s="3"/>
      <c r="X143" s="3"/>
      <c r="Y143" s="3"/>
      <c r="Z143" s="3"/>
      <c r="AA143" s="3"/>
      <c r="AB143" s="3"/>
      <c r="AC143" s="3"/>
      <c r="AD143" s="3"/>
      <c r="AE143" s="3"/>
      <c r="AF143" s="3"/>
      <c r="AG143" s="39"/>
      <c r="AH143" s="13"/>
    </row>
    <row r="144" spans="1:34" ht="12.75" customHeight="1">
      <c r="A144" s="8"/>
      <c r="B144" s="9" t="e">
        <f>+VLOOKUP(A144,POA!$A$3:$AU$103,9,FALSE)</f>
        <v>#N/A</v>
      </c>
      <c r="C144" s="9" t="e">
        <f>+VLOOKUP(A144,POA!$A$3:$AU$103,7,FALSE)</f>
        <v>#N/A</v>
      </c>
      <c r="D144" s="10" t="e">
        <f>+VLOOKUP(A144,POA!$A$3:$AU$103,10,FALSE)</f>
        <v>#N/A</v>
      </c>
      <c r="E144" s="16"/>
      <c r="F144" s="182"/>
      <c r="G144" s="11"/>
      <c r="H144" s="128"/>
      <c r="I144" s="16"/>
      <c r="J144" s="12" t="e">
        <f t="shared" si="4"/>
        <v>#N/A</v>
      </c>
      <c r="K144" s="7" t="e">
        <f>+VLOOKUP(A144,POA!$A$3:$AU$103,12,FALSE)</f>
        <v>#N/A</v>
      </c>
      <c r="L144" s="7" t="e">
        <f>+VLOOKUP(A144,POA!$A$3:$AU$103,14,FALSE)</f>
        <v>#N/A</v>
      </c>
      <c r="M144" s="1"/>
      <c r="N144" s="1"/>
      <c r="O144" s="1"/>
      <c r="P144" s="3"/>
      <c r="Q144" s="3"/>
      <c r="R144" s="3"/>
      <c r="S144" s="197"/>
      <c r="T144" s="2"/>
      <c r="U144" s="3"/>
      <c r="V144" s="3"/>
      <c r="W144" s="3"/>
      <c r="X144" s="3"/>
      <c r="Y144" s="3"/>
      <c r="Z144" s="3"/>
      <c r="AA144" s="3"/>
      <c r="AB144" s="3"/>
      <c r="AC144" s="3"/>
      <c r="AD144" s="3"/>
      <c r="AE144" s="3"/>
      <c r="AF144" s="3"/>
      <c r="AG144" s="39"/>
      <c r="AH144" s="13"/>
    </row>
    <row r="145" spans="1:34" ht="12.75" customHeight="1">
      <c r="A145" s="8"/>
      <c r="B145" s="9" t="e">
        <f>+VLOOKUP(A145,POA!$A$3:$AU$103,9,FALSE)</f>
        <v>#N/A</v>
      </c>
      <c r="C145" s="9" t="e">
        <f>+VLOOKUP(A145,POA!$A$3:$AU$103,7,FALSE)</f>
        <v>#N/A</v>
      </c>
      <c r="D145" s="10" t="e">
        <f>+VLOOKUP(A145,POA!$A$3:$AU$103,10,FALSE)</f>
        <v>#N/A</v>
      </c>
      <c r="E145" s="16"/>
      <c r="F145" s="182"/>
      <c r="G145" s="11"/>
      <c r="H145" s="128"/>
      <c r="I145" s="16"/>
      <c r="J145" s="12" t="e">
        <f t="shared" si="4"/>
        <v>#N/A</v>
      </c>
      <c r="K145" s="7" t="e">
        <f>+VLOOKUP(A145,POA!$A$3:$AU$103,12,FALSE)</f>
        <v>#N/A</v>
      </c>
      <c r="L145" s="7" t="e">
        <f>+VLOOKUP(A145,POA!$A$3:$AU$103,14,FALSE)</f>
        <v>#N/A</v>
      </c>
      <c r="M145" s="1"/>
      <c r="N145" s="1"/>
      <c r="O145" s="1"/>
      <c r="P145" s="3"/>
      <c r="Q145" s="3"/>
      <c r="R145" s="3"/>
      <c r="S145" s="197"/>
      <c r="T145" s="2"/>
      <c r="U145" s="3"/>
      <c r="V145" s="3"/>
      <c r="W145" s="3"/>
      <c r="X145" s="3"/>
      <c r="Y145" s="3"/>
      <c r="Z145" s="3"/>
      <c r="AA145" s="3"/>
      <c r="AB145" s="3"/>
      <c r="AC145" s="3"/>
      <c r="AD145" s="3"/>
      <c r="AE145" s="3"/>
      <c r="AF145" s="3"/>
      <c r="AG145" s="39"/>
      <c r="AH145" s="13"/>
    </row>
    <row r="146" spans="1:34" ht="12.75" customHeight="1">
      <c r="A146" s="8"/>
      <c r="B146" s="9" t="e">
        <f>+VLOOKUP(A146,POA!$A$3:$AU$103,9,FALSE)</f>
        <v>#N/A</v>
      </c>
      <c r="C146" s="9" t="e">
        <f>+VLOOKUP(A146,POA!$A$3:$AU$103,7,FALSE)</f>
        <v>#N/A</v>
      </c>
      <c r="D146" s="10" t="e">
        <f>+VLOOKUP(A146,POA!$A$3:$AU$103,10,FALSE)</f>
        <v>#N/A</v>
      </c>
      <c r="E146" s="16"/>
      <c r="F146" s="16"/>
      <c r="G146" s="11"/>
      <c r="H146" s="128"/>
      <c r="I146" s="16"/>
      <c r="J146" s="12" t="e">
        <f t="shared" si="4"/>
        <v>#N/A</v>
      </c>
      <c r="K146" s="7" t="e">
        <f>+VLOOKUP(A146,POA!$A$3:$AU$103,12,FALSE)</f>
        <v>#N/A</v>
      </c>
      <c r="L146" s="7" t="e">
        <f>+VLOOKUP(A146,POA!$A$3:$AU$103,14,FALSE)</f>
        <v>#N/A</v>
      </c>
      <c r="M146" s="1"/>
      <c r="N146" s="1"/>
      <c r="O146" s="1"/>
      <c r="P146" s="3"/>
      <c r="Q146" s="3"/>
      <c r="R146" s="3"/>
      <c r="S146" s="186"/>
      <c r="T146" s="2"/>
      <c r="U146" s="3"/>
      <c r="V146" s="3"/>
      <c r="W146" s="3"/>
      <c r="X146" s="3"/>
      <c r="Y146" s="3"/>
      <c r="Z146" s="3"/>
      <c r="AA146" s="3"/>
      <c r="AB146" s="3"/>
      <c r="AC146" s="3"/>
      <c r="AD146" s="3"/>
      <c r="AE146" s="3"/>
      <c r="AF146" s="3"/>
      <c r="AG146" s="39"/>
      <c r="AH146" s="13"/>
    </row>
    <row r="147" spans="1:34" ht="12.75" customHeight="1">
      <c r="A147" s="8"/>
      <c r="B147" s="9" t="e">
        <f>+VLOOKUP(A147,POA!$A$3:$AU$103,9,FALSE)</f>
        <v>#N/A</v>
      </c>
      <c r="C147" s="9" t="e">
        <f>+VLOOKUP(A147,POA!$A$3:$AU$103,7,FALSE)</f>
        <v>#N/A</v>
      </c>
      <c r="D147" s="10" t="e">
        <f>+VLOOKUP(A147,POA!$A$3:$AU$103,10,FALSE)</f>
        <v>#N/A</v>
      </c>
      <c r="E147" s="16"/>
      <c r="F147" s="16"/>
      <c r="G147" s="11"/>
      <c r="H147" s="128"/>
      <c r="I147" s="16"/>
      <c r="J147" s="12" t="e">
        <f t="shared" si="4"/>
        <v>#N/A</v>
      </c>
      <c r="K147" s="7" t="e">
        <f>+VLOOKUP(A147,POA!$A$3:$AU$103,12,FALSE)</f>
        <v>#N/A</v>
      </c>
      <c r="L147" s="7" t="e">
        <f>+VLOOKUP(A147,POA!$A$3:$AU$103,14,FALSE)</f>
        <v>#N/A</v>
      </c>
      <c r="M147" s="1"/>
      <c r="N147" s="1"/>
      <c r="O147" s="1"/>
      <c r="P147" s="3"/>
      <c r="Q147" s="3"/>
      <c r="R147" s="3"/>
      <c r="S147" s="186"/>
      <c r="T147" s="2"/>
      <c r="U147" s="3"/>
      <c r="V147" s="3"/>
      <c r="W147" s="3"/>
      <c r="X147" s="3"/>
      <c r="Y147" s="3"/>
      <c r="Z147" s="3"/>
      <c r="AA147" s="3"/>
      <c r="AB147" s="3"/>
      <c r="AC147" s="3"/>
      <c r="AD147" s="3"/>
      <c r="AE147" s="3"/>
      <c r="AF147" s="3"/>
      <c r="AG147" s="39"/>
      <c r="AH147" s="13"/>
    </row>
    <row r="148" spans="1:34" ht="12.75" customHeight="1">
      <c r="A148" s="8"/>
      <c r="B148" s="9" t="e">
        <f>+VLOOKUP(A148,POA!$A$3:$AU$103,9,FALSE)</f>
        <v>#N/A</v>
      </c>
      <c r="C148" s="9" t="e">
        <f>+VLOOKUP(A148,POA!$A$3:$AU$103,7,FALSE)</f>
        <v>#N/A</v>
      </c>
      <c r="D148" s="10" t="e">
        <f>+VLOOKUP(A148,POA!$A$3:$AU$103,10,FALSE)</f>
        <v>#N/A</v>
      </c>
      <c r="E148" s="16"/>
      <c r="F148" s="16"/>
      <c r="G148" s="11"/>
      <c r="H148" s="128"/>
      <c r="I148" s="16"/>
      <c r="J148" s="12" t="e">
        <f t="shared" si="4"/>
        <v>#N/A</v>
      </c>
      <c r="K148" s="7" t="e">
        <f>+VLOOKUP(A148,POA!$A$3:$AU$103,12,FALSE)</f>
        <v>#N/A</v>
      </c>
      <c r="L148" s="7" t="e">
        <f>+VLOOKUP(A148,POA!$A$3:$AU$103,14,FALSE)</f>
        <v>#N/A</v>
      </c>
      <c r="M148" s="1"/>
      <c r="N148" s="1"/>
      <c r="O148" s="1"/>
      <c r="P148" s="3"/>
      <c r="Q148" s="3"/>
      <c r="R148" s="3"/>
      <c r="S148" s="186"/>
      <c r="T148" s="2"/>
      <c r="U148" s="3"/>
      <c r="V148" s="3"/>
      <c r="W148" s="3"/>
      <c r="X148" s="3"/>
      <c r="Y148" s="3"/>
      <c r="Z148" s="3"/>
      <c r="AA148" s="3"/>
      <c r="AB148" s="3"/>
      <c r="AC148" s="3"/>
      <c r="AD148" s="3"/>
      <c r="AE148" s="3"/>
      <c r="AF148" s="3"/>
      <c r="AG148" s="39"/>
      <c r="AH148" s="13"/>
    </row>
    <row r="149" spans="1:34" ht="12.75" customHeight="1">
      <c r="A149" s="8"/>
      <c r="B149" s="9" t="e">
        <f>+VLOOKUP(A149,POA!$A$3:$AU$103,9,FALSE)</f>
        <v>#N/A</v>
      </c>
      <c r="C149" s="9" t="e">
        <f>+VLOOKUP(A149,POA!$A$3:$AU$103,7,FALSE)</f>
        <v>#N/A</v>
      </c>
      <c r="D149" s="10" t="e">
        <f>+VLOOKUP(A149,POA!$A$3:$AU$103,10,FALSE)</f>
        <v>#N/A</v>
      </c>
      <c r="E149" s="16"/>
      <c r="F149" s="182"/>
      <c r="G149" s="11"/>
      <c r="H149" s="128"/>
      <c r="I149" s="16"/>
      <c r="J149" s="12" t="e">
        <f t="shared" si="4"/>
        <v>#N/A</v>
      </c>
      <c r="K149" s="7" t="e">
        <f>+VLOOKUP(A149,POA!$A$3:$AU$103,12,FALSE)</f>
        <v>#N/A</v>
      </c>
      <c r="L149" s="7" t="e">
        <f>+VLOOKUP(A149,POA!$A$3:$AU$103,14,FALSE)</f>
        <v>#N/A</v>
      </c>
      <c r="M149" s="1"/>
      <c r="N149" s="1"/>
      <c r="O149" s="1"/>
      <c r="P149" s="3"/>
      <c r="Q149" s="3"/>
      <c r="R149" s="3"/>
      <c r="S149" s="186"/>
      <c r="T149" s="2"/>
      <c r="U149" s="3"/>
      <c r="V149" s="3"/>
      <c r="W149" s="3"/>
      <c r="X149" s="3"/>
      <c r="Y149" s="3"/>
      <c r="Z149" s="3"/>
      <c r="AA149" s="3"/>
      <c r="AB149" s="3"/>
      <c r="AC149" s="3"/>
      <c r="AD149" s="3"/>
      <c r="AE149" s="3"/>
      <c r="AF149" s="3"/>
      <c r="AG149" s="39"/>
      <c r="AH149" s="13"/>
    </row>
    <row r="150" spans="1:34" ht="12.75" customHeight="1">
      <c r="A150" s="8"/>
      <c r="B150" s="9" t="e">
        <f>+VLOOKUP(A150,POA!$A$3:$AU$103,9,FALSE)</f>
        <v>#N/A</v>
      </c>
      <c r="C150" s="9" t="e">
        <f>+VLOOKUP(A150,POA!$A$3:$AU$103,7,FALSE)</f>
        <v>#N/A</v>
      </c>
      <c r="D150" s="10" t="e">
        <f>+VLOOKUP(A150,POA!$A$3:$AU$103,10,FALSE)</f>
        <v>#N/A</v>
      </c>
      <c r="E150" s="16"/>
      <c r="F150" s="182"/>
      <c r="G150" s="11"/>
      <c r="H150" s="128"/>
      <c r="I150" s="16"/>
      <c r="J150" s="12" t="e">
        <f t="shared" si="4"/>
        <v>#N/A</v>
      </c>
      <c r="K150" s="7" t="e">
        <f>+VLOOKUP(A150,POA!$A$3:$AU$103,12,FALSE)</f>
        <v>#N/A</v>
      </c>
      <c r="L150" s="7" t="e">
        <f>+VLOOKUP(A150,POA!$A$3:$AU$103,14,FALSE)</f>
        <v>#N/A</v>
      </c>
      <c r="M150" s="1"/>
      <c r="N150" s="1"/>
      <c r="O150" s="1"/>
      <c r="P150" s="3"/>
      <c r="Q150" s="3"/>
      <c r="R150" s="3"/>
      <c r="S150" s="186"/>
      <c r="T150" s="2"/>
      <c r="U150" s="3"/>
      <c r="V150" s="3"/>
      <c r="W150" s="3"/>
      <c r="X150" s="3"/>
      <c r="Y150" s="3"/>
      <c r="Z150" s="3"/>
      <c r="AA150" s="3"/>
      <c r="AB150" s="3"/>
      <c r="AC150" s="3"/>
      <c r="AD150" s="3"/>
      <c r="AE150" s="3"/>
      <c r="AF150" s="3"/>
      <c r="AG150" s="39"/>
      <c r="AH150" s="13"/>
    </row>
    <row r="151" spans="1:34" ht="12.75" customHeight="1">
      <c r="A151" s="8"/>
      <c r="B151" s="9" t="e">
        <f>+VLOOKUP(A151,POA!$A$3:$AU$103,9,FALSE)</f>
        <v>#N/A</v>
      </c>
      <c r="C151" s="9" t="e">
        <f>+VLOOKUP(A151,POA!$A$3:$AU$103,7,FALSE)</f>
        <v>#N/A</v>
      </c>
      <c r="D151" s="10" t="e">
        <f>+VLOOKUP(A151,POA!$A$3:$AU$103,10,FALSE)</f>
        <v>#N/A</v>
      </c>
      <c r="E151" s="16"/>
      <c r="F151" s="182"/>
      <c r="G151" s="11"/>
      <c r="H151" s="128"/>
      <c r="I151" s="16"/>
      <c r="J151" s="12" t="e">
        <f t="shared" si="4"/>
        <v>#N/A</v>
      </c>
      <c r="K151" s="7" t="e">
        <f>+VLOOKUP(A151,POA!$A$3:$AU$103,12,FALSE)</f>
        <v>#N/A</v>
      </c>
      <c r="L151" s="7" t="e">
        <f>+VLOOKUP(A151,POA!$A$3:$AU$103,14,FALSE)</f>
        <v>#N/A</v>
      </c>
      <c r="M151" s="1"/>
      <c r="N151" s="1"/>
      <c r="O151" s="1"/>
      <c r="P151" s="3"/>
      <c r="Q151" s="3"/>
      <c r="R151" s="3"/>
      <c r="S151" s="186"/>
      <c r="T151" s="2"/>
      <c r="U151" s="3"/>
      <c r="V151" s="3"/>
      <c r="W151" s="3"/>
      <c r="X151" s="3"/>
      <c r="Y151" s="3"/>
      <c r="Z151" s="3"/>
      <c r="AA151" s="3"/>
      <c r="AB151" s="3"/>
      <c r="AC151" s="3"/>
      <c r="AD151" s="3"/>
      <c r="AE151" s="3"/>
      <c r="AF151" s="3"/>
      <c r="AG151" s="39"/>
      <c r="AH151" s="13"/>
    </row>
    <row r="152" spans="1:34" ht="12.75" customHeight="1">
      <c r="A152" s="8"/>
      <c r="B152" s="9" t="e">
        <f>+VLOOKUP(A152,POA!$A$3:$AU$103,9,FALSE)</f>
        <v>#N/A</v>
      </c>
      <c r="C152" s="9" t="e">
        <f>+VLOOKUP(A152,POA!$A$3:$AU$103,7,FALSE)</f>
        <v>#N/A</v>
      </c>
      <c r="D152" s="10" t="e">
        <f>+VLOOKUP(A152,POA!$A$3:$AU$103,10,FALSE)</f>
        <v>#N/A</v>
      </c>
      <c r="E152" s="16"/>
      <c r="F152" s="182"/>
      <c r="G152" s="11"/>
      <c r="H152" s="128"/>
      <c r="I152" s="16"/>
      <c r="J152" s="12" t="e">
        <f t="shared" si="4"/>
        <v>#N/A</v>
      </c>
      <c r="K152" s="7" t="e">
        <f>+VLOOKUP(A152,POA!$A$3:$AU$103,12,FALSE)</f>
        <v>#N/A</v>
      </c>
      <c r="L152" s="7" t="e">
        <f>+VLOOKUP(A152,POA!$A$3:$AU$103,14,FALSE)</f>
        <v>#N/A</v>
      </c>
      <c r="M152" s="1"/>
      <c r="N152" s="1"/>
      <c r="O152" s="1"/>
      <c r="P152" s="3"/>
      <c r="Q152" s="3"/>
      <c r="R152" s="3"/>
      <c r="S152" s="186"/>
      <c r="T152" s="2"/>
      <c r="U152" s="3"/>
      <c r="V152" s="3"/>
      <c r="W152" s="3"/>
      <c r="X152" s="3"/>
      <c r="Y152" s="3"/>
      <c r="Z152" s="3"/>
      <c r="AA152" s="3"/>
      <c r="AB152" s="3"/>
      <c r="AC152" s="3"/>
      <c r="AD152" s="3"/>
      <c r="AE152" s="3"/>
      <c r="AF152" s="3"/>
      <c r="AG152" s="39"/>
      <c r="AH152" s="13"/>
    </row>
    <row r="153" spans="1:34" ht="12.75" customHeight="1">
      <c r="A153" s="8"/>
      <c r="B153" s="9" t="e">
        <f>+VLOOKUP(A153,POA!$A$3:$AU$103,9,FALSE)</f>
        <v>#N/A</v>
      </c>
      <c r="C153" s="9" t="e">
        <f>+VLOOKUP(A153,POA!$A$3:$AU$103,7,FALSE)</f>
        <v>#N/A</v>
      </c>
      <c r="D153" s="10" t="e">
        <f>+VLOOKUP(A153,POA!$A$3:$AU$103,10,FALSE)</f>
        <v>#N/A</v>
      </c>
      <c r="E153" s="16"/>
      <c r="F153" s="16"/>
      <c r="G153" s="11"/>
      <c r="H153" s="128"/>
      <c r="I153" s="16"/>
      <c r="J153" s="12" t="e">
        <f t="shared" si="4"/>
        <v>#N/A</v>
      </c>
      <c r="K153" s="7" t="e">
        <f>+VLOOKUP(A153,POA!$A$3:$AU$103,12,FALSE)</f>
        <v>#N/A</v>
      </c>
      <c r="L153" s="7" t="e">
        <f>+VLOOKUP(A153,POA!$A$3:$AU$103,14,FALSE)</f>
        <v>#N/A</v>
      </c>
      <c r="M153" s="1"/>
      <c r="N153" s="1"/>
      <c r="O153" s="1"/>
      <c r="P153" s="3"/>
      <c r="Q153" s="3"/>
      <c r="R153" s="3"/>
      <c r="S153" s="186"/>
      <c r="T153" s="2"/>
      <c r="U153" s="3"/>
      <c r="V153" s="3"/>
      <c r="W153" s="3"/>
      <c r="X153" s="3"/>
      <c r="Y153" s="3"/>
      <c r="Z153" s="3"/>
      <c r="AA153" s="3"/>
      <c r="AB153" s="3"/>
      <c r="AC153" s="3"/>
      <c r="AD153" s="3"/>
      <c r="AE153" s="3"/>
      <c r="AF153" s="3"/>
      <c r="AG153" s="39"/>
      <c r="AH153" s="13"/>
    </row>
    <row r="154" spans="1:34" ht="12.75" customHeight="1">
      <c r="A154" s="8"/>
      <c r="B154" s="9" t="e">
        <f>+VLOOKUP(A154,POA!$A$3:$AU$103,9,FALSE)</f>
        <v>#N/A</v>
      </c>
      <c r="C154" s="9" t="e">
        <f>+VLOOKUP(A154,POA!$A$3:$AU$103,7,FALSE)</f>
        <v>#N/A</v>
      </c>
      <c r="D154" s="10" t="e">
        <f>+VLOOKUP(A154,POA!$A$3:$AU$103,10,FALSE)</f>
        <v>#N/A</v>
      </c>
      <c r="E154" s="16"/>
      <c r="F154" s="16"/>
      <c r="G154" s="11"/>
      <c r="H154" s="128"/>
      <c r="I154" s="16"/>
      <c r="J154" s="12" t="e">
        <f t="shared" si="4"/>
        <v>#N/A</v>
      </c>
      <c r="K154" s="7" t="e">
        <f>+VLOOKUP(A154,POA!$A$3:$AU$103,12,FALSE)</f>
        <v>#N/A</v>
      </c>
      <c r="L154" s="7" t="e">
        <f>+VLOOKUP(A154,POA!$A$3:$AU$103,14,FALSE)</f>
        <v>#N/A</v>
      </c>
      <c r="M154" s="1"/>
      <c r="N154" s="1"/>
      <c r="O154" s="1"/>
      <c r="P154" s="3"/>
      <c r="Q154" s="3"/>
      <c r="R154" s="3"/>
      <c r="S154" s="186"/>
      <c r="T154" s="2"/>
      <c r="U154" s="3"/>
      <c r="V154" s="3"/>
      <c r="W154" s="3"/>
      <c r="X154" s="3"/>
      <c r="Y154" s="3"/>
      <c r="Z154" s="3"/>
      <c r="AA154" s="3"/>
      <c r="AB154" s="3"/>
      <c r="AC154" s="3"/>
      <c r="AD154" s="3"/>
      <c r="AE154" s="3"/>
      <c r="AF154" s="3"/>
      <c r="AG154" s="39"/>
      <c r="AH154" s="13"/>
    </row>
    <row r="155" spans="1:34" ht="12.75" customHeight="1">
      <c r="A155" s="8"/>
      <c r="B155" s="9" t="e">
        <f>+VLOOKUP(A155,POA!$A$3:$AU$103,9,FALSE)</f>
        <v>#N/A</v>
      </c>
      <c r="C155" s="9" t="e">
        <f>+VLOOKUP(A155,POA!$A$3:$AU$103,7,FALSE)</f>
        <v>#N/A</v>
      </c>
      <c r="D155" s="10" t="e">
        <f>+VLOOKUP(A155,POA!$A$3:$AU$103,10,FALSE)</f>
        <v>#N/A</v>
      </c>
      <c r="E155" s="16"/>
      <c r="F155" s="16"/>
      <c r="G155" s="11"/>
      <c r="H155" s="128"/>
      <c r="I155" s="16"/>
      <c r="J155" s="12" t="e">
        <f t="shared" si="4"/>
        <v>#N/A</v>
      </c>
      <c r="K155" s="7" t="e">
        <f>+VLOOKUP(A155,POA!$A$3:$AU$103,12,FALSE)</f>
        <v>#N/A</v>
      </c>
      <c r="L155" s="7" t="e">
        <f>+VLOOKUP(A155,POA!$A$3:$AU$103,14,FALSE)</f>
        <v>#N/A</v>
      </c>
      <c r="M155" s="1"/>
      <c r="N155" s="1"/>
      <c r="O155" s="1"/>
      <c r="P155" s="3"/>
      <c r="Q155" s="3"/>
      <c r="R155" s="3"/>
      <c r="S155" s="186"/>
      <c r="T155" s="2"/>
      <c r="U155" s="3"/>
      <c r="V155" s="3"/>
      <c r="W155" s="3"/>
      <c r="X155" s="3"/>
      <c r="Y155" s="3"/>
      <c r="Z155" s="3"/>
      <c r="AA155" s="3"/>
      <c r="AB155" s="3"/>
      <c r="AC155" s="3"/>
      <c r="AD155" s="3"/>
      <c r="AE155" s="3"/>
      <c r="AF155" s="3"/>
      <c r="AG155" s="39"/>
      <c r="AH155" s="13"/>
    </row>
    <row r="156" spans="1:34" ht="12.75" customHeight="1">
      <c r="A156" s="8"/>
      <c r="B156" s="9" t="e">
        <f>+VLOOKUP(A156,POA!$A$3:$AU$103,9,FALSE)</f>
        <v>#N/A</v>
      </c>
      <c r="C156" s="9" t="e">
        <f>+VLOOKUP(A156,POA!$A$3:$AU$103,7,FALSE)</f>
        <v>#N/A</v>
      </c>
      <c r="D156" s="10" t="e">
        <f>+VLOOKUP(A156,POA!$A$3:$AU$103,10,FALSE)</f>
        <v>#N/A</v>
      </c>
      <c r="E156" s="16"/>
      <c r="F156" s="16"/>
      <c r="G156" s="11"/>
      <c r="H156" s="128"/>
      <c r="I156" s="16"/>
      <c r="J156" s="12" t="e">
        <f t="shared" si="4"/>
        <v>#N/A</v>
      </c>
      <c r="K156" s="7" t="e">
        <f>+VLOOKUP(A156,POA!$A$3:$AU$103,12,FALSE)</f>
        <v>#N/A</v>
      </c>
      <c r="L156" s="7" t="e">
        <f>+VLOOKUP(A156,POA!$A$3:$AU$103,14,FALSE)</f>
        <v>#N/A</v>
      </c>
      <c r="M156" s="1"/>
      <c r="N156" s="1"/>
      <c r="O156" s="1"/>
      <c r="P156" s="3"/>
      <c r="Q156" s="3"/>
      <c r="R156" s="3"/>
      <c r="S156" s="186"/>
      <c r="T156" s="2"/>
      <c r="U156" s="3"/>
      <c r="V156" s="3"/>
      <c r="W156" s="3"/>
      <c r="X156" s="3"/>
      <c r="Y156" s="3"/>
      <c r="Z156" s="3"/>
      <c r="AA156" s="3"/>
      <c r="AB156" s="3"/>
      <c r="AC156" s="3"/>
      <c r="AD156" s="3"/>
      <c r="AE156" s="3"/>
      <c r="AF156" s="3"/>
      <c r="AG156" s="39"/>
      <c r="AH156" s="13"/>
    </row>
    <row r="157" spans="1:34" ht="12.75" customHeight="1">
      <c r="A157" s="8"/>
      <c r="B157" s="9" t="e">
        <f>+VLOOKUP(A157,POA!$A$3:$AU$103,9,FALSE)</f>
        <v>#N/A</v>
      </c>
      <c r="C157" s="9" t="e">
        <f>+VLOOKUP(A157,POA!$A$3:$AU$103,7,FALSE)</f>
        <v>#N/A</v>
      </c>
      <c r="D157" s="10" t="e">
        <f>+VLOOKUP(A157,POA!$A$3:$AU$103,10,FALSE)</f>
        <v>#N/A</v>
      </c>
      <c r="E157" s="16"/>
      <c r="F157" s="182"/>
      <c r="G157" s="11"/>
      <c r="H157" s="128"/>
      <c r="I157" s="16"/>
      <c r="J157" s="12" t="e">
        <f t="shared" si="4"/>
        <v>#N/A</v>
      </c>
      <c r="K157" s="7" t="e">
        <f>+VLOOKUP(A157,POA!$A$3:$AU$103,12,FALSE)</f>
        <v>#N/A</v>
      </c>
      <c r="L157" s="7" t="e">
        <f>+VLOOKUP(A157,POA!$A$3:$AU$103,14,FALSE)</f>
        <v>#N/A</v>
      </c>
      <c r="M157" s="1"/>
      <c r="N157" s="1"/>
      <c r="O157" s="1"/>
      <c r="P157" s="3"/>
      <c r="Q157" s="3"/>
      <c r="R157" s="3"/>
      <c r="S157" s="186"/>
      <c r="T157" s="2"/>
      <c r="U157" s="3"/>
      <c r="V157" s="3"/>
      <c r="W157" s="3"/>
      <c r="X157" s="3"/>
      <c r="Y157" s="3"/>
      <c r="Z157" s="3"/>
      <c r="AA157" s="3"/>
      <c r="AB157" s="3"/>
      <c r="AC157" s="3"/>
      <c r="AD157" s="3"/>
      <c r="AE157" s="3"/>
      <c r="AF157" s="3"/>
      <c r="AG157" s="39"/>
      <c r="AH157" s="13"/>
    </row>
    <row r="158" spans="1:34" ht="12.75" customHeight="1">
      <c r="A158" s="8"/>
      <c r="B158" s="9" t="e">
        <f>+VLOOKUP(A158,POA!$A$3:$AU$103,9,FALSE)</f>
        <v>#N/A</v>
      </c>
      <c r="C158" s="9" t="e">
        <f>+VLOOKUP(A158,POA!$A$3:$AU$103,7,FALSE)</f>
        <v>#N/A</v>
      </c>
      <c r="D158" s="10" t="e">
        <f>+VLOOKUP(A158,POA!$A$3:$AU$103,10,FALSE)</f>
        <v>#N/A</v>
      </c>
      <c r="E158" s="16"/>
      <c r="F158" s="182"/>
      <c r="G158" s="11"/>
      <c r="H158" s="128"/>
      <c r="I158" s="16"/>
      <c r="J158" s="12" t="e">
        <f t="shared" si="4"/>
        <v>#N/A</v>
      </c>
      <c r="K158" s="7" t="e">
        <f>+VLOOKUP(A158,POA!$A$3:$AU$103,12,FALSE)</f>
        <v>#N/A</v>
      </c>
      <c r="L158" s="7" t="e">
        <f>+VLOOKUP(A158,POA!$A$3:$AU$103,14,FALSE)</f>
        <v>#N/A</v>
      </c>
      <c r="M158" s="1"/>
      <c r="N158" s="1"/>
      <c r="O158" s="1"/>
      <c r="P158" s="3"/>
      <c r="Q158" s="3"/>
      <c r="R158" s="3"/>
      <c r="S158" s="186"/>
      <c r="T158" s="2"/>
      <c r="U158" s="3"/>
      <c r="V158" s="3"/>
      <c r="W158" s="3"/>
      <c r="X158" s="3"/>
      <c r="Y158" s="3"/>
      <c r="Z158" s="3"/>
      <c r="AA158" s="3"/>
      <c r="AB158" s="3"/>
      <c r="AC158" s="3"/>
      <c r="AD158" s="3"/>
      <c r="AE158" s="3"/>
      <c r="AF158" s="3"/>
      <c r="AG158" s="39"/>
      <c r="AH158" s="13"/>
    </row>
    <row r="159" spans="1:34" ht="12.75" customHeight="1">
      <c r="A159" s="8"/>
      <c r="B159" s="9" t="e">
        <f>+VLOOKUP(A159,POA!$A$3:$AU$103,9,FALSE)</f>
        <v>#N/A</v>
      </c>
      <c r="C159" s="9" t="e">
        <f>+VLOOKUP(A159,POA!$A$3:$AU$103,7,FALSE)</f>
        <v>#N/A</v>
      </c>
      <c r="D159" s="10" t="e">
        <f>+VLOOKUP(A159,POA!$A$3:$AU$103,10,FALSE)</f>
        <v>#N/A</v>
      </c>
      <c r="E159" s="16"/>
      <c r="F159" s="182"/>
      <c r="G159" s="11"/>
      <c r="H159" s="128"/>
      <c r="I159" s="16"/>
      <c r="J159" s="12" t="e">
        <f t="shared" si="4"/>
        <v>#N/A</v>
      </c>
      <c r="K159" s="7" t="e">
        <f>+VLOOKUP(A159,POA!$A$3:$AU$103,12,FALSE)</f>
        <v>#N/A</v>
      </c>
      <c r="L159" s="7" t="e">
        <f>+VLOOKUP(A159,POA!$A$3:$AU$103,14,FALSE)</f>
        <v>#N/A</v>
      </c>
      <c r="M159" s="1"/>
      <c r="N159" s="1"/>
      <c r="O159" s="1"/>
      <c r="P159" s="3"/>
      <c r="Q159" s="3"/>
      <c r="R159" s="3"/>
      <c r="S159" s="186"/>
      <c r="T159" s="2"/>
      <c r="U159" s="3"/>
      <c r="V159" s="3"/>
      <c r="W159" s="3"/>
      <c r="X159" s="3"/>
      <c r="Y159" s="3"/>
      <c r="Z159" s="3"/>
      <c r="AA159" s="3"/>
      <c r="AB159" s="3"/>
      <c r="AC159" s="3"/>
      <c r="AD159" s="3"/>
      <c r="AE159" s="3"/>
      <c r="AF159" s="3"/>
      <c r="AG159" s="39"/>
      <c r="AH159" s="13"/>
    </row>
    <row r="160" spans="1:34" ht="12.75" customHeight="1">
      <c r="A160" s="8"/>
      <c r="B160" s="9" t="e">
        <f>+VLOOKUP(A160,POA!$A$3:$AU$103,9,FALSE)</f>
        <v>#N/A</v>
      </c>
      <c r="C160" s="9" t="e">
        <f>+VLOOKUP(A160,POA!$A$3:$AU$103,7,FALSE)</f>
        <v>#N/A</v>
      </c>
      <c r="D160" s="10" t="e">
        <f>+VLOOKUP(A160,POA!$A$3:$AU$103,10,FALSE)</f>
        <v>#N/A</v>
      </c>
      <c r="E160" s="16"/>
      <c r="F160" s="182"/>
      <c r="G160" s="16"/>
      <c r="H160" s="128"/>
      <c r="I160" s="16"/>
      <c r="J160" s="12" t="e">
        <f t="shared" si="4"/>
        <v>#N/A</v>
      </c>
      <c r="K160" s="7" t="e">
        <f>+VLOOKUP(A160,POA!$A$3:$AU$103,12,FALSE)</f>
        <v>#N/A</v>
      </c>
      <c r="L160" s="7" t="e">
        <f>+VLOOKUP(A160,POA!$A$3:$AU$103,14,FALSE)</f>
        <v>#N/A</v>
      </c>
      <c r="M160" s="1"/>
      <c r="N160" s="1"/>
      <c r="O160" s="1"/>
      <c r="P160" s="3"/>
      <c r="Q160" s="3"/>
      <c r="R160" s="3"/>
      <c r="S160" s="186"/>
      <c r="T160" s="2"/>
      <c r="U160" s="3"/>
      <c r="V160" s="3"/>
      <c r="W160" s="3"/>
      <c r="X160" s="3"/>
      <c r="Y160" s="3"/>
      <c r="Z160" s="3"/>
      <c r="AA160" s="3"/>
      <c r="AB160" s="3"/>
      <c r="AC160" s="3"/>
      <c r="AD160" s="3"/>
      <c r="AE160" s="3"/>
      <c r="AF160" s="3"/>
      <c r="AG160" s="39"/>
      <c r="AH160" s="13"/>
    </row>
    <row r="161" spans="1:34" ht="12.75" customHeight="1">
      <c r="A161" s="8"/>
      <c r="B161" s="9" t="e">
        <f>+VLOOKUP(A161,POA!$A$3:$AU$103,9,FALSE)</f>
        <v>#N/A</v>
      </c>
      <c r="C161" s="9" t="e">
        <f>+VLOOKUP(A161,POA!$A$3:$AU$103,7,FALSE)</f>
        <v>#N/A</v>
      </c>
      <c r="D161" s="10" t="e">
        <f>+VLOOKUP(A161,POA!$A$3:$AU$103,10,FALSE)</f>
        <v>#N/A</v>
      </c>
      <c r="E161" s="16"/>
      <c r="F161" s="182"/>
      <c r="G161" s="11"/>
      <c r="H161" s="128"/>
      <c r="I161" s="16"/>
      <c r="J161" s="12" t="e">
        <f t="shared" si="4"/>
        <v>#N/A</v>
      </c>
      <c r="K161" s="7" t="e">
        <f>+VLOOKUP(A161,POA!$A$3:$AU$103,12,FALSE)</f>
        <v>#N/A</v>
      </c>
      <c r="L161" s="7" t="e">
        <f>+VLOOKUP(A161,POA!$A$3:$AU$103,14,FALSE)</f>
        <v>#N/A</v>
      </c>
      <c r="M161" s="1"/>
      <c r="N161" s="1"/>
      <c r="O161" s="1"/>
      <c r="P161" s="3"/>
      <c r="Q161" s="3"/>
      <c r="R161" s="3"/>
      <c r="S161" s="186"/>
      <c r="T161" s="2"/>
      <c r="U161" s="3"/>
      <c r="V161" s="3"/>
      <c r="W161" s="3"/>
      <c r="X161" s="3"/>
      <c r="Y161" s="3"/>
      <c r="Z161" s="3"/>
      <c r="AA161" s="3"/>
      <c r="AB161" s="3"/>
      <c r="AC161" s="3"/>
      <c r="AD161" s="3"/>
      <c r="AE161" s="3"/>
      <c r="AF161" s="3"/>
      <c r="AG161" s="39"/>
      <c r="AH161" s="13"/>
    </row>
    <row r="162" spans="1:34" ht="12.75" customHeight="1">
      <c r="A162" s="8"/>
      <c r="B162" s="9" t="e">
        <f>+VLOOKUP(A162,POA!$A$3:$AU$103,9,FALSE)</f>
        <v>#N/A</v>
      </c>
      <c r="C162" s="9" t="e">
        <f>+VLOOKUP(A162,POA!$A$3:$AU$103,7,FALSE)</f>
        <v>#N/A</v>
      </c>
      <c r="D162" s="10" t="e">
        <f>+VLOOKUP(A162,POA!$A$3:$AU$103,10,FALSE)</f>
        <v>#N/A</v>
      </c>
      <c r="E162" s="16"/>
      <c r="F162" s="182"/>
      <c r="G162" s="11"/>
      <c r="H162" s="128"/>
      <c r="I162" s="16"/>
      <c r="J162" s="12" t="e">
        <f t="shared" si="4"/>
        <v>#N/A</v>
      </c>
      <c r="K162" s="7" t="e">
        <f>+VLOOKUP(A162,POA!$A$3:$AU$103,12,FALSE)</f>
        <v>#N/A</v>
      </c>
      <c r="L162" s="7" t="e">
        <f>+VLOOKUP(A162,POA!$A$3:$AU$103,14,FALSE)</f>
        <v>#N/A</v>
      </c>
      <c r="M162" s="1"/>
      <c r="N162" s="1"/>
      <c r="O162" s="1"/>
      <c r="P162" s="3"/>
      <c r="Q162" s="3"/>
      <c r="R162" s="3"/>
      <c r="S162" s="186"/>
      <c r="T162" s="2"/>
      <c r="U162" s="3"/>
      <c r="V162" s="3"/>
      <c r="W162" s="3"/>
      <c r="X162" s="3"/>
      <c r="Y162" s="3"/>
      <c r="Z162" s="3"/>
      <c r="AA162" s="3"/>
      <c r="AB162" s="3"/>
      <c r="AC162" s="3"/>
      <c r="AD162" s="3"/>
      <c r="AE162" s="3"/>
      <c r="AF162" s="3"/>
      <c r="AG162" s="39"/>
      <c r="AH162" s="13"/>
    </row>
    <row r="163" spans="1:34" ht="12.75" customHeight="1">
      <c r="A163" s="8"/>
      <c r="B163" s="9" t="e">
        <f>+VLOOKUP(A163,POA!$A$3:$AU$103,9,FALSE)</f>
        <v>#N/A</v>
      </c>
      <c r="C163" s="9" t="e">
        <f>+VLOOKUP(A163,POA!$A$3:$AU$103,7,FALSE)</f>
        <v>#N/A</v>
      </c>
      <c r="D163" s="10" t="e">
        <f>+VLOOKUP(A163,POA!$A$3:$AU$103,10,FALSE)</f>
        <v>#N/A</v>
      </c>
      <c r="E163" s="16"/>
      <c r="F163" s="182"/>
      <c r="G163" s="11"/>
      <c r="H163" s="128"/>
      <c r="I163" s="16"/>
      <c r="J163" s="12" t="e">
        <f t="shared" si="4"/>
        <v>#N/A</v>
      </c>
      <c r="K163" s="7" t="e">
        <f>+VLOOKUP(A163,POA!$A$3:$AU$103,12,FALSE)</f>
        <v>#N/A</v>
      </c>
      <c r="L163" s="7" t="e">
        <f>+VLOOKUP(A163,POA!$A$3:$AU$103,14,FALSE)</f>
        <v>#N/A</v>
      </c>
      <c r="M163" s="1"/>
      <c r="N163" s="1"/>
      <c r="O163" s="1"/>
      <c r="P163" s="3"/>
      <c r="Q163" s="3"/>
      <c r="R163" s="3"/>
      <c r="S163" s="186"/>
      <c r="T163" s="2"/>
      <c r="U163" s="3"/>
      <c r="V163" s="3"/>
      <c r="W163" s="3"/>
      <c r="X163" s="3"/>
      <c r="Y163" s="3"/>
      <c r="Z163" s="3"/>
      <c r="AA163" s="3"/>
      <c r="AB163" s="3"/>
      <c r="AC163" s="3"/>
      <c r="AD163" s="3"/>
      <c r="AE163" s="3"/>
      <c r="AF163" s="3"/>
      <c r="AG163" s="39"/>
      <c r="AH163" s="13"/>
    </row>
    <row r="164" spans="1:34" ht="12.75" customHeight="1">
      <c r="A164" s="8"/>
      <c r="B164" s="9" t="e">
        <f>+VLOOKUP(A164,POA!$A$3:$AU$103,9,FALSE)</f>
        <v>#N/A</v>
      </c>
      <c r="C164" s="9" t="e">
        <f>+VLOOKUP(A164,POA!$A$3:$AU$103,7,FALSE)</f>
        <v>#N/A</v>
      </c>
      <c r="D164" s="10" t="e">
        <f>+VLOOKUP(A164,POA!$A$3:$AU$103,10,FALSE)</f>
        <v>#N/A</v>
      </c>
      <c r="E164" s="16"/>
      <c r="F164" s="16"/>
      <c r="G164" s="11"/>
      <c r="H164" s="128"/>
      <c r="I164" s="16"/>
      <c r="J164" s="12" t="e">
        <f t="shared" si="4"/>
        <v>#N/A</v>
      </c>
      <c r="K164" s="7" t="e">
        <f>+VLOOKUP(A164,POA!$A$3:$AU$103,12,FALSE)</f>
        <v>#N/A</v>
      </c>
      <c r="L164" s="7" t="e">
        <f>+VLOOKUP(A164,POA!$A$3:$AU$103,14,FALSE)</f>
        <v>#N/A</v>
      </c>
      <c r="M164" s="1"/>
      <c r="N164" s="1"/>
      <c r="O164" s="1"/>
      <c r="P164" s="3"/>
      <c r="Q164" s="3"/>
      <c r="R164" s="3"/>
      <c r="S164" s="186"/>
      <c r="T164" s="2"/>
      <c r="U164" s="3"/>
      <c r="V164" s="3"/>
      <c r="W164" s="3"/>
      <c r="X164" s="3"/>
      <c r="Y164" s="3"/>
      <c r="Z164" s="3"/>
      <c r="AA164" s="3"/>
      <c r="AB164" s="3"/>
      <c r="AC164" s="3"/>
      <c r="AD164" s="3"/>
      <c r="AE164" s="3"/>
      <c r="AF164" s="3"/>
      <c r="AG164" s="39"/>
      <c r="AH164" s="13"/>
    </row>
    <row r="165" spans="1:34" ht="12.75" customHeight="1">
      <c r="A165" s="8"/>
      <c r="B165" s="9" t="e">
        <f>+VLOOKUP(A165,POA!$A$3:$AU$103,9,FALSE)</f>
        <v>#N/A</v>
      </c>
      <c r="C165" s="9" t="e">
        <f>+VLOOKUP(A165,POA!$A$3:$AU$103,7,FALSE)</f>
        <v>#N/A</v>
      </c>
      <c r="D165" s="10" t="e">
        <f>+VLOOKUP(A165,POA!$A$3:$AU$103,10,FALSE)</f>
        <v>#N/A</v>
      </c>
      <c r="E165" s="16"/>
      <c r="F165" s="16"/>
      <c r="G165" s="11"/>
      <c r="H165" s="128"/>
      <c r="I165" s="16"/>
      <c r="J165" s="12" t="e">
        <f t="shared" si="4"/>
        <v>#N/A</v>
      </c>
      <c r="K165" s="7" t="e">
        <f>+VLOOKUP(A165,POA!$A$3:$AU$103,12,FALSE)</f>
        <v>#N/A</v>
      </c>
      <c r="L165" s="7" t="e">
        <f>+VLOOKUP(A165,POA!$A$3:$AU$103,14,FALSE)</f>
        <v>#N/A</v>
      </c>
      <c r="M165" s="1"/>
      <c r="N165" s="1"/>
      <c r="O165" s="1"/>
      <c r="P165" s="3"/>
      <c r="Q165" s="3"/>
      <c r="R165" s="3"/>
      <c r="S165" s="186"/>
      <c r="T165" s="2"/>
      <c r="U165" s="3"/>
      <c r="V165" s="3"/>
      <c r="W165" s="3"/>
      <c r="X165" s="3"/>
      <c r="Y165" s="3"/>
      <c r="Z165" s="3"/>
      <c r="AA165" s="3"/>
      <c r="AB165" s="3"/>
      <c r="AC165" s="3"/>
      <c r="AD165" s="3"/>
      <c r="AE165" s="3"/>
      <c r="AF165" s="3"/>
      <c r="AG165" s="39"/>
      <c r="AH165" s="13"/>
    </row>
    <row r="166" spans="1:34" ht="12.75" customHeight="1">
      <c r="A166" s="8"/>
      <c r="B166" s="9" t="e">
        <f>+VLOOKUP(A166,POA!$A$3:$AU$103,9,FALSE)</f>
        <v>#N/A</v>
      </c>
      <c r="C166" s="9" t="e">
        <f>+VLOOKUP(A166,POA!$A$3:$AU$103,7,FALSE)</f>
        <v>#N/A</v>
      </c>
      <c r="D166" s="10" t="e">
        <f>+VLOOKUP(A166,POA!$A$3:$AU$103,10,FALSE)</f>
        <v>#N/A</v>
      </c>
      <c r="E166" s="16"/>
      <c r="F166" s="16"/>
      <c r="G166" s="11"/>
      <c r="H166" s="128"/>
      <c r="I166" s="16"/>
      <c r="J166" s="12" t="e">
        <f t="shared" si="4"/>
        <v>#N/A</v>
      </c>
      <c r="K166" s="7" t="e">
        <f>+VLOOKUP(A166,POA!$A$3:$AU$103,12,FALSE)</f>
        <v>#N/A</v>
      </c>
      <c r="L166" s="7" t="e">
        <f>+VLOOKUP(A166,POA!$A$3:$AU$103,14,FALSE)</f>
        <v>#N/A</v>
      </c>
      <c r="M166" s="1"/>
      <c r="N166" s="1"/>
      <c r="O166" s="1"/>
      <c r="P166" s="3"/>
      <c r="Q166" s="3"/>
      <c r="R166" s="3"/>
      <c r="S166" s="186"/>
      <c r="T166" s="2"/>
      <c r="U166" s="3"/>
      <c r="V166" s="3"/>
      <c r="W166" s="3"/>
      <c r="X166" s="3"/>
      <c r="Y166" s="3"/>
      <c r="Z166" s="3"/>
      <c r="AA166" s="3"/>
      <c r="AB166" s="3"/>
      <c r="AC166" s="3"/>
      <c r="AD166" s="3"/>
      <c r="AE166" s="3"/>
      <c r="AF166" s="3"/>
      <c r="AG166" s="39"/>
      <c r="AH166" s="13"/>
    </row>
    <row r="167" spans="1:34" ht="12.75" customHeight="1">
      <c r="A167" s="8"/>
      <c r="B167" s="9" t="e">
        <f>+VLOOKUP(A167,POA!$A$3:$AU$103,9,FALSE)</f>
        <v>#N/A</v>
      </c>
      <c r="C167" s="9" t="e">
        <f>+VLOOKUP(A167,POA!$A$3:$AU$103,7,FALSE)</f>
        <v>#N/A</v>
      </c>
      <c r="D167" s="10" t="e">
        <f>+VLOOKUP(A167,POA!$A$3:$AU$103,10,FALSE)</f>
        <v>#N/A</v>
      </c>
      <c r="E167" s="16"/>
      <c r="F167" s="16"/>
      <c r="G167" s="11"/>
      <c r="H167" s="128"/>
      <c r="I167" s="16"/>
      <c r="J167" s="12" t="e">
        <f t="shared" si="4"/>
        <v>#N/A</v>
      </c>
      <c r="K167" s="7" t="e">
        <f>+VLOOKUP(A167,POA!$A$3:$AU$103,12,FALSE)</f>
        <v>#N/A</v>
      </c>
      <c r="L167" s="7" t="e">
        <f>+VLOOKUP(A167,POA!$A$3:$AU$103,14,FALSE)</f>
        <v>#N/A</v>
      </c>
      <c r="M167" s="1"/>
      <c r="N167" s="1"/>
      <c r="O167" s="1"/>
      <c r="P167" s="3"/>
      <c r="Q167" s="3"/>
      <c r="R167" s="3"/>
      <c r="S167" s="186"/>
      <c r="T167" s="2"/>
      <c r="U167" s="3"/>
      <c r="V167" s="3"/>
      <c r="W167" s="3"/>
      <c r="X167" s="3"/>
      <c r="Y167" s="3"/>
      <c r="Z167" s="3"/>
      <c r="AA167" s="3"/>
      <c r="AB167" s="3"/>
      <c r="AC167" s="3"/>
      <c r="AD167" s="3"/>
      <c r="AE167" s="3"/>
      <c r="AF167" s="3"/>
      <c r="AG167" s="39"/>
      <c r="AH167" s="13"/>
    </row>
    <row r="168" spans="1:34" ht="12.75" customHeight="1">
      <c r="A168" s="8"/>
      <c r="B168" s="9" t="e">
        <f>+VLOOKUP(A168,POA!$A$3:$AU$103,9,FALSE)</f>
        <v>#N/A</v>
      </c>
      <c r="C168" s="9" t="e">
        <f>+VLOOKUP(A168,POA!$A$3:$AU$103,7,FALSE)</f>
        <v>#N/A</v>
      </c>
      <c r="D168" s="10" t="e">
        <f>+VLOOKUP(A168,POA!$A$3:$AU$103,10,FALSE)</f>
        <v>#N/A</v>
      </c>
      <c r="E168" s="16"/>
      <c r="F168" s="16"/>
      <c r="G168" s="11"/>
      <c r="H168" s="128"/>
      <c r="I168" s="16"/>
      <c r="J168" s="12" t="e">
        <f t="shared" si="4"/>
        <v>#N/A</v>
      </c>
      <c r="K168" s="7" t="e">
        <f>+VLOOKUP(A168,POA!$A$3:$AU$103,12,FALSE)</f>
        <v>#N/A</v>
      </c>
      <c r="L168" s="7" t="e">
        <f>+VLOOKUP(A168,POA!$A$3:$AU$103,14,FALSE)</f>
        <v>#N/A</v>
      </c>
      <c r="M168" s="1"/>
      <c r="N168" s="1"/>
      <c r="O168" s="1"/>
      <c r="P168" s="3"/>
      <c r="Q168" s="3"/>
      <c r="R168" s="3"/>
      <c r="S168" s="186"/>
      <c r="T168" s="2"/>
      <c r="U168" s="3"/>
      <c r="V168" s="3"/>
      <c r="W168" s="3"/>
      <c r="X168" s="3"/>
      <c r="Y168" s="3"/>
      <c r="Z168" s="3"/>
      <c r="AA168" s="3"/>
      <c r="AB168" s="3"/>
      <c r="AC168" s="3"/>
      <c r="AD168" s="3"/>
      <c r="AE168" s="3"/>
      <c r="AF168" s="3"/>
      <c r="AG168" s="39"/>
      <c r="AH168" s="13"/>
    </row>
    <row r="169" spans="1:34" ht="12.75" customHeight="1">
      <c r="A169" s="8"/>
      <c r="B169" s="9" t="e">
        <f>+VLOOKUP(A169,POA!$A$3:$AU$103,9,FALSE)</f>
        <v>#N/A</v>
      </c>
      <c r="C169" s="9" t="e">
        <f>+VLOOKUP(A169,POA!$A$3:$AU$103,7,FALSE)</f>
        <v>#N/A</v>
      </c>
      <c r="D169" s="10" t="e">
        <f>+VLOOKUP(A169,POA!$A$3:$AU$103,10,FALSE)</f>
        <v>#N/A</v>
      </c>
      <c r="E169" s="16"/>
      <c r="F169" s="16"/>
      <c r="G169" s="11"/>
      <c r="H169" s="128"/>
      <c r="I169" s="16"/>
      <c r="J169" s="12" t="e">
        <f t="shared" si="4"/>
        <v>#N/A</v>
      </c>
      <c r="K169" s="7" t="e">
        <f>+VLOOKUP(A169,POA!$A$3:$AU$103,12,FALSE)</f>
        <v>#N/A</v>
      </c>
      <c r="L169" s="7" t="e">
        <f>+VLOOKUP(A169,POA!$A$3:$AU$103,14,FALSE)</f>
        <v>#N/A</v>
      </c>
      <c r="M169" s="1"/>
      <c r="N169" s="1"/>
      <c r="O169" s="1"/>
      <c r="P169" s="3"/>
      <c r="Q169" s="3"/>
      <c r="R169" s="3"/>
      <c r="S169" s="186"/>
      <c r="T169" s="2"/>
      <c r="U169" s="3"/>
      <c r="V169" s="3"/>
      <c r="W169" s="3"/>
      <c r="X169" s="3"/>
      <c r="Y169" s="3"/>
      <c r="Z169" s="3"/>
      <c r="AA169" s="3"/>
      <c r="AB169" s="3"/>
      <c r="AC169" s="3"/>
      <c r="AD169" s="3"/>
      <c r="AE169" s="3"/>
      <c r="AF169" s="3"/>
      <c r="AG169" s="39"/>
      <c r="AH169" s="13"/>
    </row>
    <row r="170" spans="1:34" ht="12.75" customHeight="1">
      <c r="A170" s="8"/>
      <c r="B170" s="9" t="e">
        <f>+VLOOKUP(A170,POA!$A$3:$AU$103,9,FALSE)</f>
        <v>#N/A</v>
      </c>
      <c r="C170" s="9" t="e">
        <f>+VLOOKUP(A170,POA!$A$3:$AU$103,7,FALSE)</f>
        <v>#N/A</v>
      </c>
      <c r="D170" s="10" t="e">
        <f>+VLOOKUP(A170,POA!$A$3:$AU$103,10,FALSE)</f>
        <v>#N/A</v>
      </c>
      <c r="E170" s="16"/>
      <c r="F170" s="16"/>
      <c r="G170" s="11"/>
      <c r="H170" s="128"/>
      <c r="I170" s="16"/>
      <c r="J170" s="12" t="e">
        <f t="shared" si="4"/>
        <v>#N/A</v>
      </c>
      <c r="K170" s="7" t="e">
        <f>+VLOOKUP(A170,POA!$A$3:$AU$103,12,FALSE)</f>
        <v>#N/A</v>
      </c>
      <c r="L170" s="7" t="e">
        <f>+VLOOKUP(A170,POA!$A$3:$AU$103,14,FALSE)</f>
        <v>#N/A</v>
      </c>
      <c r="M170" s="1"/>
      <c r="N170" s="1"/>
      <c r="O170" s="1"/>
      <c r="P170" s="3"/>
      <c r="Q170" s="3"/>
      <c r="R170" s="3"/>
      <c r="S170" s="186"/>
      <c r="T170" s="2"/>
      <c r="U170" s="3"/>
      <c r="V170" s="3"/>
      <c r="W170" s="3"/>
      <c r="X170" s="3"/>
      <c r="Y170" s="3"/>
      <c r="Z170" s="3"/>
      <c r="AA170" s="3"/>
      <c r="AB170" s="3"/>
      <c r="AC170" s="3"/>
      <c r="AD170" s="3"/>
      <c r="AE170" s="3"/>
      <c r="AF170" s="3"/>
      <c r="AG170" s="39"/>
      <c r="AH170" s="13"/>
    </row>
    <row r="171" spans="1:34" ht="12.75" customHeight="1">
      <c r="A171" s="8"/>
      <c r="B171" s="9" t="e">
        <f>+VLOOKUP(A171,POA!$A$3:$AU$103,9,FALSE)</f>
        <v>#N/A</v>
      </c>
      <c r="C171" s="9" t="e">
        <f>+VLOOKUP(A171,POA!$A$3:$AU$103,7,FALSE)</f>
        <v>#N/A</v>
      </c>
      <c r="D171" s="10" t="e">
        <f>+VLOOKUP(A171,POA!$A$3:$AU$103,10,FALSE)</f>
        <v>#N/A</v>
      </c>
      <c r="E171" s="16"/>
      <c r="F171" s="16"/>
      <c r="G171" s="11"/>
      <c r="H171" s="128"/>
      <c r="I171" s="16"/>
      <c r="J171" s="12" t="e">
        <f t="shared" si="4"/>
        <v>#N/A</v>
      </c>
      <c r="K171" s="7" t="e">
        <f>+VLOOKUP(A171,POA!$A$3:$AU$103,12,FALSE)</f>
        <v>#N/A</v>
      </c>
      <c r="L171" s="7" t="e">
        <f>+VLOOKUP(A171,POA!$A$3:$AU$103,14,FALSE)</f>
        <v>#N/A</v>
      </c>
      <c r="M171" s="1"/>
      <c r="N171" s="1"/>
      <c r="O171" s="1"/>
      <c r="P171" s="3"/>
      <c r="Q171" s="3"/>
      <c r="R171" s="3"/>
      <c r="S171" s="186"/>
      <c r="T171" s="2"/>
      <c r="U171" s="3"/>
      <c r="V171" s="3"/>
      <c r="W171" s="3"/>
      <c r="X171" s="3"/>
      <c r="Y171" s="3"/>
      <c r="Z171" s="3"/>
      <c r="AA171" s="3"/>
      <c r="AB171" s="3"/>
      <c r="AC171" s="3"/>
      <c r="AD171" s="3"/>
      <c r="AE171" s="3"/>
      <c r="AF171" s="3"/>
      <c r="AG171" s="39"/>
      <c r="AH171" s="13"/>
    </row>
    <row r="172" spans="1:34" ht="12.75" customHeight="1">
      <c r="A172" s="8"/>
      <c r="B172" s="9" t="e">
        <f>+VLOOKUP(A172,POA!$A$3:$AU$103,9,FALSE)</f>
        <v>#N/A</v>
      </c>
      <c r="C172" s="9" t="e">
        <f>+VLOOKUP(A172,POA!$A$3:$AU$103,7,FALSE)</f>
        <v>#N/A</v>
      </c>
      <c r="D172" s="10" t="e">
        <f>+VLOOKUP(A172,POA!$A$3:$AU$103,10,FALSE)</f>
        <v>#N/A</v>
      </c>
      <c r="E172" s="16"/>
      <c r="F172" s="16"/>
      <c r="G172" s="11"/>
      <c r="H172" s="128"/>
      <c r="I172" s="16"/>
      <c r="J172" s="12" t="e">
        <f t="shared" si="4"/>
        <v>#N/A</v>
      </c>
      <c r="K172" s="7" t="e">
        <f>+VLOOKUP(A172,POA!$A$3:$AU$103,12,FALSE)</f>
        <v>#N/A</v>
      </c>
      <c r="L172" s="7" t="e">
        <f>+VLOOKUP(A172,POA!$A$3:$AU$103,14,FALSE)</f>
        <v>#N/A</v>
      </c>
      <c r="M172" s="1"/>
      <c r="N172" s="1"/>
      <c r="O172" s="1"/>
      <c r="P172" s="3"/>
      <c r="Q172" s="3"/>
      <c r="R172" s="3"/>
      <c r="S172" s="186"/>
      <c r="T172" s="2"/>
      <c r="U172" s="3"/>
      <c r="V172" s="3"/>
      <c r="W172" s="3"/>
      <c r="X172" s="3"/>
      <c r="Y172" s="3"/>
      <c r="Z172" s="3"/>
      <c r="AA172" s="3"/>
      <c r="AB172" s="3"/>
      <c r="AC172" s="3"/>
      <c r="AD172" s="3"/>
      <c r="AE172" s="3"/>
      <c r="AF172" s="3"/>
      <c r="AG172" s="39"/>
      <c r="AH172" s="13"/>
    </row>
    <row r="173" spans="1:34" ht="12.75" customHeight="1">
      <c r="A173" s="8"/>
      <c r="B173" s="9" t="e">
        <f>+VLOOKUP(A173,POA!$A$3:$AU$103,9,FALSE)</f>
        <v>#N/A</v>
      </c>
      <c r="C173" s="9" t="e">
        <f>+VLOOKUP(A173,POA!$A$3:$AU$103,7,FALSE)</f>
        <v>#N/A</v>
      </c>
      <c r="D173" s="10" t="e">
        <f>+VLOOKUP(A173,POA!$A$3:$AU$103,10,FALSE)</f>
        <v>#N/A</v>
      </c>
      <c r="E173" s="16"/>
      <c r="F173" s="16"/>
      <c r="G173" s="11"/>
      <c r="H173" s="128"/>
      <c r="I173" s="16"/>
      <c r="J173" s="12" t="e">
        <f t="shared" si="4"/>
        <v>#N/A</v>
      </c>
      <c r="K173" s="7" t="e">
        <f>+VLOOKUP(A173,POA!$A$3:$AU$103,12,FALSE)</f>
        <v>#N/A</v>
      </c>
      <c r="L173" s="7" t="e">
        <f>+VLOOKUP(A173,POA!$A$3:$AU$103,14,FALSE)</f>
        <v>#N/A</v>
      </c>
      <c r="M173" s="1"/>
      <c r="N173" s="1"/>
      <c r="O173" s="1"/>
      <c r="P173" s="3"/>
      <c r="Q173" s="3"/>
      <c r="R173" s="3"/>
      <c r="S173" s="186"/>
      <c r="T173" s="2"/>
      <c r="U173" s="3"/>
      <c r="V173" s="3"/>
      <c r="W173" s="3"/>
      <c r="X173" s="3"/>
      <c r="Y173" s="3"/>
      <c r="Z173" s="3"/>
      <c r="AA173" s="3"/>
      <c r="AB173" s="3"/>
      <c r="AC173" s="3"/>
      <c r="AD173" s="3"/>
      <c r="AE173" s="3"/>
      <c r="AF173" s="3"/>
      <c r="AG173" s="39"/>
      <c r="AH173" s="13"/>
    </row>
    <row r="174" spans="1:34" ht="12.75" customHeight="1">
      <c r="A174" s="8"/>
      <c r="B174" s="9" t="e">
        <f>+VLOOKUP(A174,POA!$A$3:$AU$103,9,FALSE)</f>
        <v>#N/A</v>
      </c>
      <c r="C174" s="9" t="e">
        <f>+VLOOKUP(A174,POA!$A$3:$AU$103,7,FALSE)</f>
        <v>#N/A</v>
      </c>
      <c r="D174" s="10" t="e">
        <f>+VLOOKUP(A174,POA!$A$3:$AU$103,10,FALSE)</f>
        <v>#N/A</v>
      </c>
      <c r="E174" s="16"/>
      <c r="F174" s="16"/>
      <c r="G174" s="11"/>
      <c r="H174" s="128"/>
      <c r="I174" s="16"/>
      <c r="J174" s="12" t="e">
        <f t="shared" si="4"/>
        <v>#N/A</v>
      </c>
      <c r="K174" s="7" t="e">
        <f>+VLOOKUP(A174,POA!$A$3:$AU$103,12,FALSE)</f>
        <v>#N/A</v>
      </c>
      <c r="L174" s="7" t="e">
        <f>+VLOOKUP(A174,POA!$A$3:$AU$103,14,FALSE)</f>
        <v>#N/A</v>
      </c>
      <c r="M174" s="1"/>
      <c r="N174" s="1"/>
      <c r="O174" s="1"/>
      <c r="P174" s="3"/>
      <c r="Q174" s="3"/>
      <c r="R174" s="3"/>
      <c r="S174" s="186"/>
      <c r="T174" s="2"/>
      <c r="U174" s="3"/>
      <c r="V174" s="3"/>
      <c r="W174" s="3"/>
      <c r="X174" s="3"/>
      <c r="Y174" s="3"/>
      <c r="Z174" s="3"/>
      <c r="AA174" s="3"/>
      <c r="AB174" s="3"/>
      <c r="AC174" s="3"/>
      <c r="AD174" s="3"/>
      <c r="AE174" s="3"/>
      <c r="AF174" s="3"/>
      <c r="AG174" s="39"/>
      <c r="AH174" s="13"/>
    </row>
    <row r="175" spans="1:34" ht="12.75" customHeight="1">
      <c r="A175" s="8"/>
      <c r="B175" s="9" t="e">
        <f>+VLOOKUP(A175,POA!$A$3:$AU$103,9,FALSE)</f>
        <v>#N/A</v>
      </c>
      <c r="C175" s="9" t="e">
        <f>+VLOOKUP(A175,POA!$A$3:$AU$103,7,FALSE)</f>
        <v>#N/A</v>
      </c>
      <c r="D175" s="10" t="e">
        <f>+VLOOKUP(A175,POA!$A$3:$AU$103,10,FALSE)</f>
        <v>#N/A</v>
      </c>
      <c r="E175" s="16"/>
      <c r="F175" s="16"/>
      <c r="G175" s="11"/>
      <c r="H175" s="128"/>
      <c r="I175" s="16"/>
      <c r="J175" s="12" t="e">
        <f t="shared" si="4"/>
        <v>#N/A</v>
      </c>
      <c r="K175" s="7" t="e">
        <f>+VLOOKUP(A175,POA!$A$3:$AU$103,12,FALSE)</f>
        <v>#N/A</v>
      </c>
      <c r="L175" s="7" t="e">
        <f>+VLOOKUP(A175,POA!$A$3:$AU$103,14,FALSE)</f>
        <v>#N/A</v>
      </c>
      <c r="M175" s="1"/>
      <c r="N175" s="1"/>
      <c r="O175" s="1"/>
      <c r="P175" s="3"/>
      <c r="Q175" s="3"/>
      <c r="R175" s="3"/>
      <c r="S175" s="186"/>
      <c r="T175" s="2"/>
      <c r="U175" s="3"/>
      <c r="V175" s="3"/>
      <c r="W175" s="3"/>
      <c r="X175" s="3"/>
      <c r="Y175" s="3"/>
      <c r="Z175" s="3"/>
      <c r="AA175" s="3"/>
      <c r="AB175" s="3"/>
      <c r="AC175" s="3"/>
      <c r="AD175" s="3"/>
      <c r="AE175" s="3"/>
      <c r="AF175" s="3"/>
      <c r="AG175" s="39"/>
      <c r="AH175" s="13"/>
    </row>
    <row r="176" spans="1:34" ht="12.75" customHeight="1">
      <c r="A176" s="8"/>
      <c r="B176" s="9" t="e">
        <f>+VLOOKUP(A176,POA!$A$3:$AU$103,9,FALSE)</f>
        <v>#N/A</v>
      </c>
      <c r="C176" s="9" t="e">
        <f>+VLOOKUP(A176,POA!$A$3:$AU$103,7,FALSE)</f>
        <v>#N/A</v>
      </c>
      <c r="D176" s="10" t="e">
        <f>+VLOOKUP(A176,POA!$A$3:$AU$103,10,FALSE)</f>
        <v>#N/A</v>
      </c>
      <c r="E176" s="16"/>
      <c r="F176" s="16"/>
      <c r="G176" s="11"/>
      <c r="H176" s="128"/>
      <c r="I176" s="16"/>
      <c r="J176" s="12" t="e">
        <f t="shared" si="4"/>
        <v>#N/A</v>
      </c>
      <c r="K176" s="7" t="e">
        <f>+VLOOKUP(A176,POA!$A$3:$AU$103,12,FALSE)</f>
        <v>#N/A</v>
      </c>
      <c r="L176" s="7" t="e">
        <f>+VLOOKUP(A176,POA!$A$3:$AU$103,14,FALSE)</f>
        <v>#N/A</v>
      </c>
      <c r="M176" s="1"/>
      <c r="N176" s="1"/>
      <c r="O176" s="1"/>
      <c r="P176" s="3"/>
      <c r="Q176" s="3"/>
      <c r="R176" s="3"/>
      <c r="S176" s="186"/>
      <c r="T176" s="2"/>
      <c r="U176" s="3"/>
      <c r="V176" s="3"/>
      <c r="W176" s="3"/>
      <c r="X176" s="3"/>
      <c r="Y176" s="3"/>
      <c r="Z176" s="3"/>
      <c r="AA176" s="3"/>
      <c r="AB176" s="3"/>
      <c r="AC176" s="3"/>
      <c r="AD176" s="3"/>
      <c r="AE176" s="3"/>
      <c r="AF176" s="3"/>
      <c r="AG176" s="39"/>
      <c r="AH176" s="13"/>
    </row>
    <row r="177" spans="1:34" ht="12.75" customHeight="1">
      <c r="A177" s="8"/>
      <c r="B177" s="9" t="e">
        <f>+VLOOKUP(A177,POA!$A$3:$AU$103,9,FALSE)</f>
        <v>#N/A</v>
      </c>
      <c r="C177" s="9" t="e">
        <f>+VLOOKUP(A177,POA!$A$3:$AU$103,7,FALSE)</f>
        <v>#N/A</v>
      </c>
      <c r="D177" s="10" t="e">
        <f>+VLOOKUP(A177,POA!$A$3:$AU$103,10,FALSE)</f>
        <v>#N/A</v>
      </c>
      <c r="E177" s="16"/>
      <c r="F177" s="16"/>
      <c r="G177" s="11"/>
      <c r="H177" s="128"/>
      <c r="I177" s="16"/>
      <c r="J177" s="12" t="e">
        <f t="shared" si="4"/>
        <v>#N/A</v>
      </c>
      <c r="K177" s="7" t="e">
        <f>+VLOOKUP(A177,POA!$A$3:$AU$103,12,FALSE)</f>
        <v>#N/A</v>
      </c>
      <c r="L177" s="7" t="e">
        <f>+VLOOKUP(A177,POA!$A$3:$AU$103,14,FALSE)</f>
        <v>#N/A</v>
      </c>
      <c r="M177" s="1"/>
      <c r="N177" s="1"/>
      <c r="O177" s="1"/>
      <c r="P177" s="3"/>
      <c r="Q177" s="3"/>
      <c r="R177" s="3"/>
      <c r="S177" s="186"/>
      <c r="T177" s="2"/>
      <c r="U177" s="3"/>
      <c r="V177" s="3"/>
      <c r="W177" s="3"/>
      <c r="X177" s="3"/>
      <c r="Y177" s="3"/>
      <c r="Z177" s="3"/>
      <c r="AA177" s="3"/>
      <c r="AB177" s="3"/>
      <c r="AC177" s="3"/>
      <c r="AD177" s="3"/>
      <c r="AE177" s="3"/>
      <c r="AF177" s="3"/>
      <c r="AG177" s="39"/>
      <c r="AH177" s="13"/>
    </row>
    <row r="178" spans="1:34" ht="12.75" customHeight="1">
      <c r="A178" s="8"/>
      <c r="B178" s="9" t="e">
        <f>+VLOOKUP(A178,POA!$A$3:$AU$103,9,FALSE)</f>
        <v>#N/A</v>
      </c>
      <c r="C178" s="9" t="e">
        <f>+VLOOKUP(A178,POA!$A$3:$AU$103,7,FALSE)</f>
        <v>#N/A</v>
      </c>
      <c r="D178" s="10" t="e">
        <f>+VLOOKUP(A178,POA!$A$3:$AU$103,10,FALSE)</f>
        <v>#N/A</v>
      </c>
      <c r="E178" s="16"/>
      <c r="F178" s="16"/>
      <c r="G178" s="11"/>
      <c r="H178" s="128"/>
      <c r="I178" s="16"/>
      <c r="J178" s="12" t="e">
        <f t="shared" si="4"/>
        <v>#N/A</v>
      </c>
      <c r="K178" s="7" t="e">
        <f>+VLOOKUP(A178,POA!$A$3:$AU$103,12,FALSE)</f>
        <v>#N/A</v>
      </c>
      <c r="L178" s="7" t="e">
        <f>+VLOOKUP(A178,POA!$A$3:$AU$103,14,FALSE)</f>
        <v>#N/A</v>
      </c>
      <c r="M178" s="1"/>
      <c r="N178" s="1"/>
      <c r="O178" s="1"/>
      <c r="P178" s="3"/>
      <c r="Q178" s="3"/>
      <c r="R178" s="3"/>
      <c r="S178" s="186"/>
      <c r="T178" s="2"/>
      <c r="U178" s="3"/>
      <c r="V178" s="3"/>
      <c r="W178" s="3"/>
      <c r="X178" s="3"/>
      <c r="Y178" s="3"/>
      <c r="Z178" s="3"/>
      <c r="AA178" s="3"/>
      <c r="AB178" s="3"/>
      <c r="AC178" s="3"/>
      <c r="AD178" s="3"/>
      <c r="AE178" s="3"/>
      <c r="AF178" s="3"/>
      <c r="AG178" s="39"/>
      <c r="AH178" s="13"/>
    </row>
    <row r="179" spans="1:34" ht="12.75" customHeight="1">
      <c r="A179" s="8"/>
      <c r="B179" s="9" t="e">
        <f>+VLOOKUP(A179,POA!$A$3:$AU$103,9,FALSE)</f>
        <v>#N/A</v>
      </c>
      <c r="C179" s="9" t="e">
        <f>+VLOOKUP(A179,POA!$A$3:$AU$103,7,FALSE)</f>
        <v>#N/A</v>
      </c>
      <c r="D179" s="10" t="e">
        <f>+VLOOKUP(A179,POA!$A$3:$AU$103,10,FALSE)</f>
        <v>#N/A</v>
      </c>
      <c r="E179" s="16"/>
      <c r="F179" s="16"/>
      <c r="G179" s="11"/>
      <c r="H179" s="128"/>
      <c r="I179" s="16"/>
      <c r="J179" s="12" t="e">
        <f t="shared" si="4"/>
        <v>#N/A</v>
      </c>
      <c r="K179" s="7" t="e">
        <f>+VLOOKUP(A179,POA!$A$3:$AU$103,12,FALSE)</f>
        <v>#N/A</v>
      </c>
      <c r="L179" s="7" t="e">
        <f>+VLOOKUP(A179,POA!$A$3:$AU$103,14,FALSE)</f>
        <v>#N/A</v>
      </c>
      <c r="M179" s="1"/>
      <c r="N179" s="1"/>
      <c r="O179" s="1"/>
      <c r="P179" s="3"/>
      <c r="Q179" s="3"/>
      <c r="R179" s="3"/>
      <c r="S179" s="186"/>
      <c r="T179" s="2"/>
      <c r="U179" s="3"/>
      <c r="V179" s="3"/>
      <c r="W179" s="3"/>
      <c r="X179" s="3"/>
      <c r="Y179" s="3"/>
      <c r="Z179" s="3"/>
      <c r="AA179" s="3"/>
      <c r="AB179" s="3"/>
      <c r="AC179" s="3"/>
      <c r="AD179" s="3"/>
      <c r="AE179" s="3"/>
      <c r="AF179" s="3"/>
      <c r="AG179" s="39"/>
      <c r="AH179" s="13"/>
    </row>
    <row r="180" spans="1:34" ht="12.75" customHeight="1">
      <c r="A180" s="8"/>
      <c r="B180" s="9" t="e">
        <f>+VLOOKUP(A180,POA!$A$3:$AU$103,9,FALSE)</f>
        <v>#N/A</v>
      </c>
      <c r="C180" s="9" t="e">
        <f>+VLOOKUP(A180,POA!$A$3:$AU$103,7,FALSE)</f>
        <v>#N/A</v>
      </c>
      <c r="D180" s="10" t="e">
        <f>+VLOOKUP(A180,POA!$A$3:$AU$103,10,FALSE)</f>
        <v>#N/A</v>
      </c>
      <c r="E180" s="16"/>
      <c r="F180" s="16"/>
      <c r="G180" s="11"/>
      <c r="H180" s="128"/>
      <c r="I180" s="16"/>
      <c r="J180" s="12" t="e">
        <f t="shared" si="4"/>
        <v>#N/A</v>
      </c>
      <c r="K180" s="7" t="e">
        <f>+VLOOKUP(A180,POA!$A$3:$AU$103,12,FALSE)</f>
        <v>#N/A</v>
      </c>
      <c r="L180" s="7" t="e">
        <f>+VLOOKUP(A180,POA!$A$3:$AU$103,14,FALSE)</f>
        <v>#N/A</v>
      </c>
      <c r="M180" s="1"/>
      <c r="N180" s="1"/>
      <c r="O180" s="1"/>
      <c r="P180" s="3"/>
      <c r="Q180" s="3"/>
      <c r="R180" s="3"/>
      <c r="S180" s="186"/>
      <c r="T180" s="2"/>
      <c r="U180" s="3"/>
      <c r="V180" s="3"/>
      <c r="W180" s="3"/>
      <c r="X180" s="3"/>
      <c r="Y180" s="3"/>
      <c r="Z180" s="3"/>
      <c r="AA180" s="3"/>
      <c r="AB180" s="3"/>
      <c r="AC180" s="3"/>
      <c r="AD180" s="3"/>
      <c r="AE180" s="3"/>
      <c r="AF180" s="3"/>
      <c r="AG180" s="39"/>
      <c r="AH180" s="13"/>
    </row>
    <row r="181" spans="1:34" ht="12.75" customHeight="1">
      <c r="A181" s="8"/>
      <c r="B181" s="9" t="e">
        <f>+VLOOKUP(A181,POA!$A$3:$AU$103,9,FALSE)</f>
        <v>#N/A</v>
      </c>
      <c r="C181" s="9" t="e">
        <f>+VLOOKUP(A181,POA!$A$3:$AU$103,7,FALSE)</f>
        <v>#N/A</v>
      </c>
      <c r="D181" s="10" t="e">
        <f>+VLOOKUP(A181,POA!$A$3:$AU$103,10,FALSE)</f>
        <v>#N/A</v>
      </c>
      <c r="E181" s="16"/>
      <c r="F181" s="16"/>
      <c r="G181" s="11"/>
      <c r="H181" s="128"/>
      <c r="I181" s="16"/>
      <c r="J181" s="12" t="e">
        <f t="shared" si="4"/>
        <v>#N/A</v>
      </c>
      <c r="K181" s="7" t="e">
        <f>+VLOOKUP(A181,POA!$A$3:$AU$103,12,FALSE)</f>
        <v>#N/A</v>
      </c>
      <c r="L181" s="7" t="e">
        <f>+VLOOKUP(A181,POA!$A$3:$AU$103,14,FALSE)</f>
        <v>#N/A</v>
      </c>
      <c r="M181" s="1"/>
      <c r="N181" s="1"/>
      <c r="O181" s="1"/>
      <c r="P181" s="3"/>
      <c r="Q181" s="3"/>
      <c r="R181" s="3"/>
      <c r="S181" s="186"/>
      <c r="T181" s="2"/>
      <c r="U181" s="3"/>
      <c r="V181" s="3"/>
      <c r="W181" s="3"/>
      <c r="X181" s="3"/>
      <c r="Y181" s="3"/>
      <c r="Z181" s="3"/>
      <c r="AA181" s="3"/>
      <c r="AB181" s="3"/>
      <c r="AC181" s="3"/>
      <c r="AD181" s="3"/>
      <c r="AE181" s="3"/>
      <c r="AF181" s="3"/>
      <c r="AG181" s="39"/>
      <c r="AH181" s="13"/>
    </row>
    <row r="182" spans="1:34" ht="12.75" customHeight="1">
      <c r="A182" s="8"/>
      <c r="B182" s="9" t="e">
        <f>+VLOOKUP(A182,POA!$A$3:$AU$103,9,FALSE)</f>
        <v>#N/A</v>
      </c>
      <c r="C182" s="9" t="e">
        <f>+VLOOKUP(A182,POA!$A$3:$AU$103,7,FALSE)</f>
        <v>#N/A</v>
      </c>
      <c r="D182" s="10" t="e">
        <f>+VLOOKUP(A182,POA!$A$3:$AU$103,10,FALSE)</f>
        <v>#N/A</v>
      </c>
      <c r="E182" s="16"/>
      <c r="F182" s="16"/>
      <c r="G182" s="11"/>
      <c r="H182" s="128"/>
      <c r="I182" s="16"/>
      <c r="J182" s="12" t="e">
        <f t="shared" si="4"/>
        <v>#N/A</v>
      </c>
      <c r="K182" s="7" t="e">
        <f>+VLOOKUP(A182,POA!$A$3:$AU$103,12,FALSE)</f>
        <v>#N/A</v>
      </c>
      <c r="L182" s="7" t="e">
        <f>+VLOOKUP(A182,POA!$A$3:$AU$103,14,FALSE)</f>
        <v>#N/A</v>
      </c>
      <c r="M182" s="1"/>
      <c r="N182" s="1"/>
      <c r="O182" s="1"/>
      <c r="P182" s="3"/>
      <c r="Q182" s="3"/>
      <c r="R182" s="3"/>
      <c r="S182" s="186"/>
      <c r="T182" s="2"/>
      <c r="U182" s="3"/>
      <c r="V182" s="3"/>
      <c r="W182" s="3"/>
      <c r="X182" s="3"/>
      <c r="Y182" s="3"/>
      <c r="Z182" s="3"/>
      <c r="AA182" s="3"/>
      <c r="AB182" s="3"/>
      <c r="AC182" s="3"/>
      <c r="AD182" s="3"/>
      <c r="AE182" s="3"/>
      <c r="AF182" s="3"/>
      <c r="AG182" s="39"/>
      <c r="AH182" s="13"/>
    </row>
    <row r="183" spans="1:34" ht="12.75" customHeight="1">
      <c r="A183" s="8"/>
      <c r="B183" s="9" t="e">
        <f>+VLOOKUP(A183,POA!$A$3:$AU$103,9,FALSE)</f>
        <v>#N/A</v>
      </c>
      <c r="C183" s="9" t="e">
        <f>+VLOOKUP(A183,POA!$A$3:$AU$103,7,FALSE)</f>
        <v>#N/A</v>
      </c>
      <c r="D183" s="10" t="e">
        <f>+VLOOKUP(A183,POA!$A$3:$AU$103,10,FALSE)</f>
        <v>#N/A</v>
      </c>
      <c r="E183" s="16"/>
      <c r="F183" s="16"/>
      <c r="G183" s="11"/>
      <c r="H183" s="128"/>
      <c r="I183" s="16"/>
      <c r="J183" s="12" t="e">
        <f t="shared" si="4"/>
        <v>#N/A</v>
      </c>
      <c r="K183" s="7" t="e">
        <f>+VLOOKUP(A183,POA!$A$3:$AU$103,12,FALSE)</f>
        <v>#N/A</v>
      </c>
      <c r="L183" s="7" t="e">
        <f>+VLOOKUP(A183,POA!$A$3:$AU$103,14,FALSE)</f>
        <v>#N/A</v>
      </c>
      <c r="M183" s="1"/>
      <c r="N183" s="1"/>
      <c r="O183" s="1"/>
      <c r="P183" s="3"/>
      <c r="Q183" s="3"/>
      <c r="R183" s="3"/>
      <c r="S183" s="186"/>
      <c r="T183" s="2"/>
      <c r="U183" s="3"/>
      <c r="V183" s="3"/>
      <c r="W183" s="3"/>
      <c r="X183" s="3"/>
      <c r="Y183" s="3"/>
      <c r="Z183" s="3"/>
      <c r="AA183" s="3"/>
      <c r="AB183" s="3"/>
      <c r="AC183" s="3"/>
      <c r="AD183" s="3"/>
      <c r="AE183" s="3"/>
      <c r="AF183" s="3"/>
      <c r="AG183" s="39"/>
      <c r="AH183" s="13"/>
    </row>
    <row r="184" spans="1:34" ht="12.75" customHeight="1">
      <c r="A184" s="8"/>
      <c r="B184" s="9" t="e">
        <f>+VLOOKUP(A184,POA!$A$3:$AU$103,9,FALSE)</f>
        <v>#N/A</v>
      </c>
      <c r="C184" s="9" t="e">
        <f>+VLOOKUP(A184,POA!$A$3:$AU$103,7,FALSE)</f>
        <v>#N/A</v>
      </c>
      <c r="D184" s="10" t="e">
        <f>+VLOOKUP(A184,POA!$A$3:$AU$103,10,FALSE)</f>
        <v>#N/A</v>
      </c>
      <c r="E184" s="16"/>
      <c r="F184" s="16"/>
      <c r="G184" s="11"/>
      <c r="H184" s="128"/>
      <c r="I184" s="16"/>
      <c r="J184" s="12" t="e">
        <f t="shared" si="4"/>
        <v>#N/A</v>
      </c>
      <c r="K184" s="7" t="e">
        <f>+VLOOKUP(A184,POA!$A$3:$AU$103,12,FALSE)</f>
        <v>#N/A</v>
      </c>
      <c r="L184" s="7" t="e">
        <f>+VLOOKUP(A184,POA!$A$3:$AU$103,14,FALSE)</f>
        <v>#N/A</v>
      </c>
      <c r="M184" s="1"/>
      <c r="N184" s="1"/>
      <c r="O184" s="1"/>
      <c r="P184" s="3"/>
      <c r="Q184" s="3"/>
      <c r="R184" s="3"/>
      <c r="S184" s="186"/>
      <c r="T184" s="2"/>
      <c r="U184" s="3"/>
      <c r="V184" s="3"/>
      <c r="W184" s="3"/>
      <c r="X184" s="3"/>
      <c r="Y184" s="3"/>
      <c r="Z184" s="3"/>
      <c r="AA184" s="3"/>
      <c r="AB184" s="3"/>
      <c r="AC184" s="3"/>
      <c r="AD184" s="3"/>
      <c r="AE184" s="3"/>
      <c r="AF184" s="3"/>
      <c r="AG184" s="39"/>
      <c r="AH184" s="13"/>
    </row>
    <row r="185" spans="1:34" ht="12.75" customHeight="1">
      <c r="A185" s="8"/>
      <c r="B185" s="9" t="e">
        <f>+VLOOKUP(A185,POA!$A$3:$AU$103,9,FALSE)</f>
        <v>#N/A</v>
      </c>
      <c r="C185" s="9" t="e">
        <f>+VLOOKUP(A185,POA!$A$3:$AU$103,7,FALSE)</f>
        <v>#N/A</v>
      </c>
      <c r="D185" s="10" t="e">
        <f>+VLOOKUP(A185,POA!$A$3:$AU$103,10,FALSE)</f>
        <v>#N/A</v>
      </c>
      <c r="E185" s="16"/>
      <c r="F185" s="16"/>
      <c r="G185" s="11"/>
      <c r="H185" s="128"/>
      <c r="I185" s="16"/>
      <c r="J185" s="12" t="e">
        <f t="shared" si="4"/>
        <v>#N/A</v>
      </c>
      <c r="K185" s="7" t="e">
        <f>+VLOOKUP(A185,POA!$A$3:$AU$103,12,FALSE)</f>
        <v>#N/A</v>
      </c>
      <c r="L185" s="7" t="e">
        <f>+VLOOKUP(A185,POA!$A$3:$AU$103,14,FALSE)</f>
        <v>#N/A</v>
      </c>
      <c r="M185" s="1"/>
      <c r="N185" s="1"/>
      <c r="O185" s="1"/>
      <c r="P185" s="3"/>
      <c r="Q185" s="3"/>
      <c r="R185" s="3"/>
      <c r="S185" s="186"/>
      <c r="T185" s="2"/>
      <c r="U185" s="3"/>
      <c r="V185" s="3"/>
      <c r="W185" s="3"/>
      <c r="X185" s="3"/>
      <c r="Y185" s="3"/>
      <c r="Z185" s="3"/>
      <c r="AA185" s="3"/>
      <c r="AB185" s="3"/>
      <c r="AC185" s="3"/>
      <c r="AD185" s="3"/>
      <c r="AE185" s="3"/>
      <c r="AF185" s="3"/>
      <c r="AG185" s="39"/>
      <c r="AH185" s="13"/>
    </row>
    <row r="186" spans="1:34" ht="12.75" customHeight="1">
      <c r="A186" s="8"/>
      <c r="B186" s="9" t="e">
        <f>+VLOOKUP(A186,POA!$A$3:$AU$103,9,FALSE)</f>
        <v>#N/A</v>
      </c>
      <c r="C186" s="9" t="e">
        <f>+VLOOKUP(A186,POA!$A$3:$AU$103,7,FALSE)</f>
        <v>#N/A</v>
      </c>
      <c r="D186" s="10" t="e">
        <f>+VLOOKUP(A186,POA!$A$3:$AU$103,10,FALSE)</f>
        <v>#N/A</v>
      </c>
      <c r="E186" s="16"/>
      <c r="F186" s="16"/>
      <c r="G186" s="11"/>
      <c r="H186" s="128"/>
      <c r="I186" s="16"/>
      <c r="J186" s="12" t="e">
        <f t="shared" si="4"/>
        <v>#N/A</v>
      </c>
      <c r="K186" s="7" t="e">
        <f>+VLOOKUP(A186,POA!$A$3:$AU$103,12,FALSE)</f>
        <v>#N/A</v>
      </c>
      <c r="L186" s="7" t="e">
        <f>+VLOOKUP(A186,POA!$A$3:$AU$103,14,FALSE)</f>
        <v>#N/A</v>
      </c>
      <c r="M186" s="1"/>
      <c r="N186" s="1"/>
      <c r="O186" s="1"/>
      <c r="P186" s="3"/>
      <c r="Q186" s="3"/>
      <c r="R186" s="3"/>
      <c r="S186" s="186"/>
      <c r="T186" s="2"/>
      <c r="U186" s="3"/>
      <c r="V186" s="3"/>
      <c r="W186" s="3"/>
      <c r="X186" s="3"/>
      <c r="Y186" s="3"/>
      <c r="Z186" s="3"/>
      <c r="AA186" s="3"/>
      <c r="AB186" s="3"/>
      <c r="AC186" s="3"/>
      <c r="AD186" s="3"/>
      <c r="AE186" s="3"/>
      <c r="AF186" s="3"/>
      <c r="AG186" s="39"/>
      <c r="AH186" s="13"/>
    </row>
    <row r="187" spans="1:34" ht="12.75" customHeight="1">
      <c r="A187" s="8"/>
      <c r="B187" s="9" t="e">
        <f>+VLOOKUP(A187,POA!$A$3:$AU$103,9,FALSE)</f>
        <v>#N/A</v>
      </c>
      <c r="C187" s="9" t="e">
        <f>+VLOOKUP(A187,POA!$A$3:$AU$103,7,FALSE)</f>
        <v>#N/A</v>
      </c>
      <c r="D187" s="10" t="e">
        <f>+VLOOKUP(A187,POA!$A$3:$AU$103,10,FALSE)</f>
        <v>#N/A</v>
      </c>
      <c r="E187" s="16"/>
      <c r="F187" s="16"/>
      <c r="G187" s="11"/>
      <c r="H187" s="128"/>
      <c r="I187" s="16"/>
      <c r="J187" s="12" t="e">
        <f t="shared" si="4"/>
        <v>#N/A</v>
      </c>
      <c r="K187" s="7" t="e">
        <f>+VLOOKUP(A187,POA!$A$3:$AU$103,12,FALSE)</f>
        <v>#N/A</v>
      </c>
      <c r="L187" s="7" t="e">
        <f>+VLOOKUP(A187,POA!$A$3:$AU$103,14,FALSE)</f>
        <v>#N/A</v>
      </c>
      <c r="M187" s="1"/>
      <c r="N187" s="1"/>
      <c r="O187" s="1"/>
      <c r="P187" s="3"/>
      <c r="Q187" s="3"/>
      <c r="R187" s="3"/>
      <c r="S187" s="186"/>
      <c r="T187" s="2"/>
      <c r="U187" s="3"/>
      <c r="V187" s="3"/>
      <c r="W187" s="3"/>
      <c r="X187" s="3"/>
      <c r="Y187" s="3"/>
      <c r="Z187" s="3"/>
      <c r="AA187" s="3"/>
      <c r="AB187" s="3"/>
      <c r="AC187" s="3"/>
      <c r="AD187" s="3"/>
      <c r="AE187" s="3"/>
      <c r="AF187" s="3"/>
      <c r="AG187" s="39"/>
      <c r="AH187" s="13"/>
    </row>
    <row r="188" spans="1:34" ht="12.75" customHeight="1">
      <c r="A188" s="8"/>
      <c r="B188" s="9" t="e">
        <f>+VLOOKUP(A188,POA!$A$3:$AU$103,9,FALSE)</f>
        <v>#N/A</v>
      </c>
      <c r="C188" s="9" t="e">
        <f>+VLOOKUP(A188,POA!$A$3:$AU$103,7,FALSE)</f>
        <v>#N/A</v>
      </c>
      <c r="D188" s="10" t="e">
        <f>+VLOOKUP(A188,POA!$A$3:$AU$103,10,FALSE)</f>
        <v>#N/A</v>
      </c>
      <c r="E188" s="16"/>
      <c r="F188" s="16"/>
      <c r="G188" s="11"/>
      <c r="H188" s="128"/>
      <c r="I188" s="16"/>
      <c r="J188" s="12" t="e">
        <f t="shared" si="4"/>
        <v>#N/A</v>
      </c>
      <c r="K188" s="7" t="e">
        <f>+VLOOKUP(A188,POA!$A$3:$AU$103,12,FALSE)</f>
        <v>#N/A</v>
      </c>
      <c r="L188" s="7" t="e">
        <f>+VLOOKUP(A188,POA!$A$3:$AU$103,14,FALSE)</f>
        <v>#N/A</v>
      </c>
      <c r="M188" s="1"/>
      <c r="N188" s="1"/>
      <c r="O188" s="1"/>
      <c r="P188" s="3"/>
      <c r="Q188" s="3"/>
      <c r="R188" s="3"/>
      <c r="S188" s="186"/>
      <c r="T188" s="2"/>
      <c r="U188" s="3"/>
      <c r="V188" s="3"/>
      <c r="W188" s="3"/>
      <c r="X188" s="3"/>
      <c r="Y188" s="3"/>
      <c r="Z188" s="3"/>
      <c r="AA188" s="3"/>
      <c r="AB188" s="3"/>
      <c r="AC188" s="3"/>
      <c r="AD188" s="3"/>
      <c r="AE188" s="3"/>
      <c r="AF188" s="3"/>
      <c r="AG188" s="39"/>
      <c r="AH188" s="13"/>
    </row>
    <row r="189" spans="1:34" ht="12.75" customHeight="1">
      <c r="A189" s="8"/>
      <c r="B189" s="9" t="e">
        <f>+VLOOKUP(A189,POA!$A$3:$AU$103,9,FALSE)</f>
        <v>#N/A</v>
      </c>
      <c r="C189" s="9" t="e">
        <f>+VLOOKUP(A189,POA!$A$3:$AU$103,7,FALSE)</f>
        <v>#N/A</v>
      </c>
      <c r="D189" s="10" t="e">
        <f>+VLOOKUP(A189,POA!$A$3:$AU$103,10,FALSE)</f>
        <v>#N/A</v>
      </c>
      <c r="E189" s="16"/>
      <c r="F189" s="16"/>
      <c r="G189" s="11"/>
      <c r="H189" s="128"/>
      <c r="I189" s="16"/>
      <c r="J189" s="12" t="e">
        <f t="shared" si="4"/>
        <v>#N/A</v>
      </c>
      <c r="K189" s="7" t="e">
        <f>+VLOOKUP(A189,POA!$A$3:$AU$103,12,FALSE)</f>
        <v>#N/A</v>
      </c>
      <c r="L189" s="7" t="e">
        <f>+VLOOKUP(A189,POA!$A$3:$AU$103,14,FALSE)</f>
        <v>#N/A</v>
      </c>
      <c r="M189" s="1"/>
      <c r="N189" s="1"/>
      <c r="O189" s="1"/>
      <c r="P189" s="3"/>
      <c r="Q189" s="3"/>
      <c r="R189" s="3"/>
      <c r="S189" s="186"/>
      <c r="T189" s="2"/>
      <c r="U189" s="3"/>
      <c r="V189" s="3"/>
      <c r="W189" s="3"/>
      <c r="X189" s="3"/>
      <c r="Y189" s="3"/>
      <c r="Z189" s="3"/>
      <c r="AA189" s="3"/>
      <c r="AB189" s="3"/>
      <c r="AC189" s="3"/>
      <c r="AD189" s="3"/>
      <c r="AE189" s="3"/>
      <c r="AF189" s="3"/>
      <c r="AG189" s="39"/>
      <c r="AH189" s="13"/>
    </row>
    <row r="190" spans="1:34" ht="12.75" customHeight="1">
      <c r="A190" s="8"/>
      <c r="B190" s="9" t="e">
        <f>+VLOOKUP(A190,POA!$A$3:$AU$103,9,FALSE)</f>
        <v>#N/A</v>
      </c>
      <c r="C190" s="9" t="e">
        <f>+VLOOKUP(A190,POA!$A$3:$AU$103,7,FALSE)</f>
        <v>#N/A</v>
      </c>
      <c r="D190" s="10" t="e">
        <f>+VLOOKUP(A190,POA!$A$3:$AU$103,10,FALSE)</f>
        <v>#N/A</v>
      </c>
      <c r="E190" s="16"/>
      <c r="F190" s="16"/>
      <c r="G190" s="11"/>
      <c r="H190" s="128"/>
      <c r="I190" s="16"/>
      <c r="J190" s="12" t="e">
        <f t="shared" si="4"/>
        <v>#N/A</v>
      </c>
      <c r="K190" s="7" t="e">
        <f>+VLOOKUP(A190,POA!$A$3:$AU$103,12,FALSE)</f>
        <v>#N/A</v>
      </c>
      <c r="L190" s="7" t="e">
        <f>+VLOOKUP(A190,POA!$A$3:$AU$103,14,FALSE)</f>
        <v>#N/A</v>
      </c>
      <c r="M190" s="1"/>
      <c r="N190" s="1"/>
      <c r="O190" s="1"/>
      <c r="P190" s="3"/>
      <c r="Q190" s="3"/>
      <c r="R190" s="3"/>
      <c r="S190" s="186"/>
      <c r="T190" s="2"/>
      <c r="U190" s="3"/>
      <c r="V190" s="3"/>
      <c r="W190" s="3"/>
      <c r="X190" s="3"/>
      <c r="Y190" s="3"/>
      <c r="Z190" s="3"/>
      <c r="AA190" s="3"/>
      <c r="AB190" s="3"/>
      <c r="AC190" s="3"/>
      <c r="AD190" s="3"/>
      <c r="AE190" s="3"/>
      <c r="AF190" s="3"/>
      <c r="AG190" s="39"/>
      <c r="AH190" s="13"/>
    </row>
    <row r="191" spans="1:34" ht="12.75" customHeight="1">
      <c r="A191" s="8"/>
      <c r="B191" s="9" t="e">
        <f>+VLOOKUP(A191,POA!$A$3:$AU$103,9,FALSE)</f>
        <v>#N/A</v>
      </c>
      <c r="C191" s="9" t="e">
        <f>+VLOOKUP(A191,POA!$A$3:$AU$103,7,FALSE)</f>
        <v>#N/A</v>
      </c>
      <c r="D191" s="10" t="e">
        <f>+VLOOKUP(A191,POA!$A$3:$AU$103,10,FALSE)</f>
        <v>#N/A</v>
      </c>
      <c r="E191" s="16"/>
      <c r="F191" s="16"/>
      <c r="G191" s="11"/>
      <c r="H191" s="128"/>
      <c r="I191" s="16"/>
      <c r="J191" s="12" t="e">
        <f t="shared" si="4"/>
        <v>#N/A</v>
      </c>
      <c r="K191" s="7" t="e">
        <f>+VLOOKUP(A191,POA!$A$3:$AU$103,12,FALSE)</f>
        <v>#N/A</v>
      </c>
      <c r="L191" s="7" t="e">
        <f>+VLOOKUP(A191,POA!$A$3:$AU$103,14,FALSE)</f>
        <v>#N/A</v>
      </c>
      <c r="M191" s="1"/>
      <c r="N191" s="1"/>
      <c r="O191" s="1"/>
      <c r="P191" s="3"/>
      <c r="Q191" s="3"/>
      <c r="R191" s="3"/>
      <c r="S191" s="186"/>
      <c r="T191" s="2"/>
      <c r="U191" s="3"/>
      <c r="V191" s="3"/>
      <c r="W191" s="3"/>
      <c r="X191" s="3"/>
      <c r="Y191" s="3"/>
      <c r="Z191" s="3"/>
      <c r="AA191" s="3"/>
      <c r="AB191" s="3"/>
      <c r="AC191" s="3"/>
      <c r="AD191" s="3"/>
      <c r="AE191" s="3"/>
      <c r="AF191" s="3"/>
      <c r="AG191" s="39"/>
      <c r="AH191" s="13"/>
    </row>
    <row r="192" spans="1:34" ht="12.75" customHeight="1">
      <c r="A192" s="8"/>
      <c r="B192" s="9" t="e">
        <f>+VLOOKUP(A192,POA!$A$3:$AU$103,9,FALSE)</f>
        <v>#N/A</v>
      </c>
      <c r="C192" s="9" t="e">
        <f>+VLOOKUP(A192,POA!$A$3:$AU$103,7,FALSE)</f>
        <v>#N/A</v>
      </c>
      <c r="D192" s="10" t="e">
        <f>+VLOOKUP(A192,POA!$A$3:$AU$103,10,FALSE)</f>
        <v>#N/A</v>
      </c>
      <c r="E192" s="16"/>
      <c r="F192" s="16"/>
      <c r="G192" s="11"/>
      <c r="H192" s="128"/>
      <c r="I192" s="16"/>
      <c r="J192" s="12" t="e">
        <f t="shared" si="4"/>
        <v>#N/A</v>
      </c>
      <c r="K192" s="7" t="e">
        <f>+VLOOKUP(A192,POA!$A$3:$AU$103,12,FALSE)</f>
        <v>#N/A</v>
      </c>
      <c r="L192" s="7" t="e">
        <f>+VLOOKUP(A192,POA!$A$3:$AU$103,14,FALSE)</f>
        <v>#N/A</v>
      </c>
      <c r="M192" s="1"/>
      <c r="N192" s="1"/>
      <c r="O192" s="1"/>
      <c r="P192" s="3"/>
      <c r="Q192" s="3"/>
      <c r="R192" s="3"/>
      <c r="S192" s="186"/>
      <c r="T192" s="2"/>
      <c r="U192" s="3"/>
      <c r="V192" s="3"/>
      <c r="W192" s="3"/>
      <c r="X192" s="3"/>
      <c r="Y192" s="3"/>
      <c r="Z192" s="3"/>
      <c r="AA192" s="3"/>
      <c r="AB192" s="3"/>
      <c r="AC192" s="3"/>
      <c r="AD192" s="3"/>
      <c r="AE192" s="3"/>
      <c r="AF192" s="3"/>
      <c r="AG192" s="39"/>
      <c r="AH192" s="13"/>
    </row>
    <row r="193" spans="1:34" ht="12.75" customHeight="1">
      <c r="A193" s="8"/>
      <c r="B193" s="9" t="e">
        <f>+VLOOKUP(A193,POA!$A$3:$AU$103,9,FALSE)</f>
        <v>#N/A</v>
      </c>
      <c r="C193" s="9" t="e">
        <f>+VLOOKUP(A193,POA!$A$3:$AU$103,7,FALSE)</f>
        <v>#N/A</v>
      </c>
      <c r="D193" s="10" t="e">
        <f>+VLOOKUP(A193,POA!$A$3:$AU$103,10,FALSE)</f>
        <v>#N/A</v>
      </c>
      <c r="E193" s="16"/>
      <c r="F193" s="16"/>
      <c r="G193" s="11"/>
      <c r="H193" s="128"/>
      <c r="I193" s="16"/>
      <c r="J193" s="12" t="e">
        <f t="shared" si="4"/>
        <v>#N/A</v>
      </c>
      <c r="K193" s="7" t="e">
        <f>+VLOOKUP(A193,POA!$A$3:$AU$103,12,FALSE)</f>
        <v>#N/A</v>
      </c>
      <c r="L193" s="7" t="e">
        <f>+VLOOKUP(A193,POA!$A$3:$AU$103,14,FALSE)</f>
        <v>#N/A</v>
      </c>
      <c r="M193" s="1"/>
      <c r="N193" s="1"/>
      <c r="O193" s="1"/>
      <c r="P193" s="3"/>
      <c r="Q193" s="3"/>
      <c r="R193" s="3"/>
      <c r="S193" s="186"/>
      <c r="T193" s="2"/>
      <c r="U193" s="3"/>
      <c r="V193" s="3"/>
      <c r="W193" s="3"/>
      <c r="X193" s="3"/>
      <c r="Y193" s="3"/>
      <c r="Z193" s="3"/>
      <c r="AA193" s="3"/>
      <c r="AB193" s="3"/>
      <c r="AC193" s="3"/>
      <c r="AD193" s="3"/>
      <c r="AE193" s="3"/>
      <c r="AF193" s="3"/>
      <c r="AG193" s="39"/>
      <c r="AH193" s="13"/>
    </row>
    <row r="194" spans="1:34" ht="12.75" customHeight="1">
      <c r="A194" s="8"/>
      <c r="B194" s="9" t="e">
        <f>+VLOOKUP(A194,POA!$A$3:$AU$103,9,FALSE)</f>
        <v>#N/A</v>
      </c>
      <c r="C194" s="9" t="e">
        <f>+VLOOKUP(A194,POA!$A$3:$AU$103,7,FALSE)</f>
        <v>#N/A</v>
      </c>
      <c r="D194" s="10" t="e">
        <f>+VLOOKUP(A194,POA!$A$3:$AU$103,10,FALSE)</f>
        <v>#N/A</v>
      </c>
      <c r="E194" s="16"/>
      <c r="F194" s="16"/>
      <c r="G194" s="11"/>
      <c r="H194" s="128"/>
      <c r="I194" s="16"/>
      <c r="J194" s="12" t="e">
        <f t="shared" si="4"/>
        <v>#N/A</v>
      </c>
      <c r="K194" s="7" t="e">
        <f>+VLOOKUP(A194,POA!$A$3:$AU$103,12,FALSE)</f>
        <v>#N/A</v>
      </c>
      <c r="L194" s="7" t="e">
        <f>+VLOOKUP(A194,POA!$A$3:$AU$103,14,FALSE)</f>
        <v>#N/A</v>
      </c>
      <c r="M194" s="1"/>
      <c r="N194" s="1"/>
      <c r="O194" s="1"/>
      <c r="P194" s="3"/>
      <c r="Q194" s="3"/>
      <c r="R194" s="3"/>
      <c r="S194" s="186"/>
      <c r="T194" s="2"/>
      <c r="U194" s="3"/>
      <c r="V194" s="3"/>
      <c r="W194" s="3"/>
      <c r="X194" s="3"/>
      <c r="Y194" s="3"/>
      <c r="Z194" s="3"/>
      <c r="AA194" s="3"/>
      <c r="AB194" s="3"/>
      <c r="AC194" s="3"/>
      <c r="AD194" s="3"/>
      <c r="AE194" s="3"/>
      <c r="AF194" s="3"/>
      <c r="AG194" s="39"/>
      <c r="AH194" s="13"/>
    </row>
    <row r="195" spans="1:34" ht="12.75" customHeight="1">
      <c r="A195" s="8"/>
      <c r="B195" s="9" t="e">
        <f>+VLOOKUP(A195,POA!$A$3:$AU$103,9,FALSE)</f>
        <v>#N/A</v>
      </c>
      <c r="C195" s="9" t="e">
        <f>+VLOOKUP(A195,POA!$A$3:$AU$103,7,FALSE)</f>
        <v>#N/A</v>
      </c>
      <c r="D195" s="10" t="e">
        <f>+VLOOKUP(A195,POA!$A$3:$AU$103,10,FALSE)</f>
        <v>#N/A</v>
      </c>
      <c r="E195" s="16"/>
      <c r="F195" s="16"/>
      <c r="G195" s="11"/>
      <c r="H195" s="128"/>
      <c r="I195" s="16"/>
      <c r="J195" s="12" t="e">
        <f t="shared" si="4"/>
        <v>#N/A</v>
      </c>
      <c r="K195" s="7" t="e">
        <f>+VLOOKUP(A195,POA!$A$3:$AU$103,12,FALSE)</f>
        <v>#N/A</v>
      </c>
      <c r="L195" s="7" t="e">
        <f>+VLOOKUP(A195,POA!$A$3:$AU$103,14,FALSE)</f>
        <v>#N/A</v>
      </c>
      <c r="M195" s="1"/>
      <c r="N195" s="1"/>
      <c r="O195" s="1"/>
      <c r="P195" s="3"/>
      <c r="Q195" s="3"/>
      <c r="R195" s="3"/>
      <c r="S195" s="186"/>
      <c r="T195" s="2"/>
      <c r="U195" s="3"/>
      <c r="V195" s="3"/>
      <c r="W195" s="3"/>
      <c r="X195" s="3"/>
      <c r="Y195" s="3"/>
      <c r="Z195" s="3"/>
      <c r="AA195" s="3"/>
      <c r="AB195" s="3"/>
      <c r="AC195" s="3"/>
      <c r="AD195" s="3"/>
      <c r="AE195" s="3"/>
      <c r="AF195" s="3"/>
      <c r="AG195" s="39"/>
      <c r="AH195" s="13"/>
    </row>
    <row r="196" spans="1:34" ht="12.75" customHeight="1">
      <c r="A196" s="8"/>
      <c r="B196" s="9" t="e">
        <f>+VLOOKUP(A196,POA!$A$3:$AU$103,9,FALSE)</f>
        <v>#N/A</v>
      </c>
      <c r="C196" s="9" t="e">
        <f>+VLOOKUP(A196,POA!$A$3:$AU$103,7,FALSE)</f>
        <v>#N/A</v>
      </c>
      <c r="D196" s="10" t="e">
        <f>+VLOOKUP(A196,POA!$A$3:$AU$103,10,FALSE)</f>
        <v>#N/A</v>
      </c>
      <c r="E196" s="16"/>
      <c r="F196" s="16"/>
      <c r="G196" s="11"/>
      <c r="H196" s="128"/>
      <c r="I196" s="16"/>
      <c r="J196" s="12" t="e">
        <f t="shared" si="4"/>
        <v>#N/A</v>
      </c>
      <c r="K196" s="7" t="e">
        <f>+VLOOKUP(A196,POA!$A$3:$AU$103,12,FALSE)</f>
        <v>#N/A</v>
      </c>
      <c r="L196" s="7" t="e">
        <f>+VLOOKUP(A196,POA!$A$3:$AU$103,14,FALSE)</f>
        <v>#N/A</v>
      </c>
      <c r="M196" s="1"/>
      <c r="N196" s="1"/>
      <c r="O196" s="1"/>
      <c r="P196" s="3"/>
      <c r="Q196" s="3"/>
      <c r="R196" s="3"/>
      <c r="S196" s="186"/>
      <c r="T196" s="2"/>
      <c r="U196" s="3"/>
      <c r="V196" s="3"/>
      <c r="W196" s="3"/>
      <c r="X196" s="3"/>
      <c r="Y196" s="3"/>
      <c r="Z196" s="3"/>
      <c r="AA196" s="3"/>
      <c r="AB196" s="3"/>
      <c r="AC196" s="3"/>
      <c r="AD196" s="3"/>
      <c r="AE196" s="3"/>
      <c r="AF196" s="3"/>
      <c r="AG196" s="39"/>
      <c r="AH196" s="13"/>
    </row>
    <row r="197" spans="1:34" ht="12.75" customHeight="1">
      <c r="A197" s="8"/>
      <c r="B197" s="9" t="e">
        <f>+VLOOKUP(A197,POA!$A$3:$AU$103,9,FALSE)</f>
        <v>#N/A</v>
      </c>
      <c r="C197" s="9" t="e">
        <f>+VLOOKUP(A197,POA!$A$3:$AU$103,7,FALSE)</f>
        <v>#N/A</v>
      </c>
      <c r="D197" s="10" t="e">
        <f>+VLOOKUP(A197,POA!$A$3:$AU$103,10,FALSE)</f>
        <v>#N/A</v>
      </c>
      <c r="E197" s="16"/>
      <c r="F197" s="16"/>
      <c r="G197" s="11"/>
      <c r="H197" s="128"/>
      <c r="I197" s="16"/>
      <c r="J197" s="12" t="e">
        <f t="shared" ref="J197:J247" si="5">+MID(K197,1,2)</f>
        <v>#N/A</v>
      </c>
      <c r="K197" s="7" t="e">
        <f>+VLOOKUP(A197,POA!$A$3:$AU$103,12,FALSE)</f>
        <v>#N/A</v>
      </c>
      <c r="L197" s="7" t="e">
        <f>+VLOOKUP(A197,POA!$A$3:$AU$103,14,FALSE)</f>
        <v>#N/A</v>
      </c>
      <c r="M197" s="1"/>
      <c r="N197" s="1"/>
      <c r="O197" s="1"/>
      <c r="P197" s="3"/>
      <c r="Q197" s="3"/>
      <c r="R197" s="3"/>
      <c r="S197" s="186"/>
      <c r="T197" s="2"/>
      <c r="U197" s="3"/>
      <c r="V197" s="3"/>
      <c r="W197" s="3"/>
      <c r="X197" s="3"/>
      <c r="Y197" s="3"/>
      <c r="Z197" s="3"/>
      <c r="AA197" s="3"/>
      <c r="AB197" s="3"/>
      <c r="AC197" s="3"/>
      <c r="AD197" s="3"/>
      <c r="AE197" s="3"/>
      <c r="AF197" s="3"/>
      <c r="AG197" s="39"/>
      <c r="AH197" s="13"/>
    </row>
    <row r="198" spans="1:34" ht="12.75" customHeight="1">
      <c r="A198" s="8"/>
      <c r="B198" s="9" t="e">
        <f>+VLOOKUP(A198,POA!$A$3:$AU$103,9,FALSE)</f>
        <v>#N/A</v>
      </c>
      <c r="C198" s="9" t="e">
        <f>+VLOOKUP(A198,POA!$A$3:$AU$103,7,FALSE)</f>
        <v>#N/A</v>
      </c>
      <c r="D198" s="10" t="e">
        <f>+VLOOKUP(A198,POA!$A$3:$AU$103,10,FALSE)</f>
        <v>#N/A</v>
      </c>
      <c r="E198" s="16"/>
      <c r="F198" s="16"/>
      <c r="G198" s="11"/>
      <c r="H198" s="128"/>
      <c r="I198" s="16"/>
      <c r="J198" s="12" t="e">
        <f t="shared" si="5"/>
        <v>#N/A</v>
      </c>
      <c r="K198" s="7" t="e">
        <f>+VLOOKUP(A198,POA!$A$3:$AU$103,12,FALSE)</f>
        <v>#N/A</v>
      </c>
      <c r="L198" s="7" t="e">
        <f>+VLOOKUP(A198,POA!$A$3:$AU$103,14,FALSE)</f>
        <v>#N/A</v>
      </c>
      <c r="M198" s="1"/>
      <c r="N198" s="1"/>
      <c r="O198" s="1"/>
      <c r="P198" s="3"/>
      <c r="Q198" s="3"/>
      <c r="R198" s="3"/>
      <c r="S198" s="186"/>
      <c r="T198" s="2"/>
      <c r="U198" s="3"/>
      <c r="V198" s="3"/>
      <c r="W198" s="3"/>
      <c r="X198" s="3"/>
      <c r="Y198" s="3"/>
      <c r="Z198" s="3"/>
      <c r="AA198" s="3"/>
      <c r="AB198" s="3"/>
      <c r="AC198" s="3"/>
      <c r="AD198" s="3"/>
      <c r="AE198" s="3"/>
      <c r="AF198" s="3"/>
      <c r="AG198" s="39"/>
      <c r="AH198" s="13"/>
    </row>
    <row r="199" spans="1:34" ht="12.75" customHeight="1">
      <c r="A199" s="8"/>
      <c r="B199" s="9" t="e">
        <f>+VLOOKUP(A199,POA!$A$3:$AU$103,9,FALSE)</f>
        <v>#N/A</v>
      </c>
      <c r="C199" s="9" t="e">
        <f>+VLOOKUP(A199,POA!$A$3:$AU$103,7,FALSE)</f>
        <v>#N/A</v>
      </c>
      <c r="D199" s="10" t="e">
        <f>+VLOOKUP(A199,POA!$A$3:$AU$103,10,FALSE)</f>
        <v>#N/A</v>
      </c>
      <c r="E199" s="16"/>
      <c r="F199" s="16"/>
      <c r="G199" s="11"/>
      <c r="H199" s="128"/>
      <c r="I199" s="16"/>
      <c r="J199" s="12" t="e">
        <f t="shared" si="5"/>
        <v>#N/A</v>
      </c>
      <c r="K199" s="7" t="e">
        <f>+VLOOKUP(A199,POA!$A$3:$AU$103,12,FALSE)</f>
        <v>#N/A</v>
      </c>
      <c r="L199" s="7" t="e">
        <f>+VLOOKUP(A199,POA!$A$3:$AU$103,14,FALSE)</f>
        <v>#N/A</v>
      </c>
      <c r="M199" s="1"/>
      <c r="N199" s="1"/>
      <c r="O199" s="1"/>
      <c r="P199" s="3"/>
      <c r="Q199" s="3"/>
      <c r="R199" s="3"/>
      <c r="S199" s="186"/>
      <c r="T199" s="2"/>
      <c r="U199" s="3"/>
      <c r="V199" s="3"/>
      <c r="W199" s="3"/>
      <c r="X199" s="3"/>
      <c r="Y199" s="3"/>
      <c r="Z199" s="3"/>
      <c r="AA199" s="3"/>
      <c r="AB199" s="3"/>
      <c r="AC199" s="3"/>
      <c r="AD199" s="3"/>
      <c r="AE199" s="3"/>
      <c r="AF199" s="3"/>
      <c r="AG199" s="39"/>
      <c r="AH199" s="13"/>
    </row>
    <row r="200" spans="1:34" ht="12.75" customHeight="1">
      <c r="A200" s="8"/>
      <c r="B200" s="9" t="e">
        <f>+VLOOKUP(A200,POA!$A$3:$AU$103,9,FALSE)</f>
        <v>#N/A</v>
      </c>
      <c r="C200" s="9" t="e">
        <f>+VLOOKUP(A200,POA!$A$3:$AU$103,7,FALSE)</f>
        <v>#N/A</v>
      </c>
      <c r="D200" s="10" t="e">
        <f>+VLOOKUP(A200,POA!$A$3:$AU$103,10,FALSE)</f>
        <v>#N/A</v>
      </c>
      <c r="E200" s="16"/>
      <c r="F200" s="16"/>
      <c r="G200" s="11"/>
      <c r="H200" s="128"/>
      <c r="I200" s="16"/>
      <c r="J200" s="12" t="e">
        <f t="shared" si="5"/>
        <v>#N/A</v>
      </c>
      <c r="K200" s="7" t="e">
        <f>+VLOOKUP(A200,POA!$A$3:$AU$103,12,FALSE)</f>
        <v>#N/A</v>
      </c>
      <c r="L200" s="7" t="e">
        <f>+VLOOKUP(A200,POA!$A$3:$AU$103,14,FALSE)</f>
        <v>#N/A</v>
      </c>
      <c r="M200" s="1"/>
      <c r="N200" s="1"/>
      <c r="O200" s="1"/>
      <c r="P200" s="3"/>
      <c r="Q200" s="3"/>
      <c r="R200" s="3"/>
      <c r="S200" s="186"/>
      <c r="T200" s="2"/>
      <c r="U200" s="3"/>
      <c r="V200" s="3"/>
      <c r="W200" s="3"/>
      <c r="X200" s="3"/>
      <c r="Y200" s="3"/>
      <c r="Z200" s="3"/>
      <c r="AA200" s="3"/>
      <c r="AB200" s="3"/>
      <c r="AC200" s="3"/>
      <c r="AD200" s="3"/>
      <c r="AE200" s="3"/>
      <c r="AF200" s="3"/>
      <c r="AG200" s="39"/>
      <c r="AH200" s="13"/>
    </row>
    <row r="201" spans="1:34" ht="12.75" customHeight="1">
      <c r="A201" s="8"/>
      <c r="B201" s="9" t="e">
        <f>+VLOOKUP(A201,POA!$A$3:$AU$103,9,FALSE)</f>
        <v>#N/A</v>
      </c>
      <c r="C201" s="9" t="e">
        <f>+VLOOKUP(A201,POA!$A$3:$AU$103,7,FALSE)</f>
        <v>#N/A</v>
      </c>
      <c r="D201" s="10" t="e">
        <f>+VLOOKUP(A201,POA!$A$3:$AU$103,10,FALSE)</f>
        <v>#N/A</v>
      </c>
      <c r="E201" s="16"/>
      <c r="F201" s="16"/>
      <c r="G201" s="11"/>
      <c r="H201" s="128"/>
      <c r="I201" s="16"/>
      <c r="J201" s="12" t="e">
        <f t="shared" si="5"/>
        <v>#N/A</v>
      </c>
      <c r="K201" s="7" t="e">
        <f>+VLOOKUP(A201,POA!$A$3:$AU$103,12,FALSE)</f>
        <v>#N/A</v>
      </c>
      <c r="L201" s="7" t="e">
        <f>+VLOOKUP(A201,POA!$A$3:$AU$103,14,FALSE)</f>
        <v>#N/A</v>
      </c>
      <c r="M201" s="1"/>
      <c r="N201" s="1"/>
      <c r="O201" s="1"/>
      <c r="P201" s="3"/>
      <c r="Q201" s="3"/>
      <c r="R201" s="3"/>
      <c r="S201" s="186"/>
      <c r="T201" s="2"/>
      <c r="U201" s="3"/>
      <c r="V201" s="3"/>
      <c r="W201" s="3"/>
      <c r="X201" s="3"/>
      <c r="Y201" s="3"/>
      <c r="Z201" s="3"/>
      <c r="AA201" s="3"/>
      <c r="AB201" s="3"/>
      <c r="AC201" s="3"/>
      <c r="AD201" s="3"/>
      <c r="AE201" s="3"/>
      <c r="AF201" s="3"/>
      <c r="AG201" s="39"/>
      <c r="AH201" s="13"/>
    </row>
    <row r="202" spans="1:34" ht="12.75" customHeight="1">
      <c r="A202" s="8"/>
      <c r="B202" s="9" t="e">
        <f>+VLOOKUP(A202,POA!$A$3:$AU$103,9,FALSE)</f>
        <v>#N/A</v>
      </c>
      <c r="C202" s="9" t="e">
        <f>+VLOOKUP(A202,POA!$A$3:$AU$103,7,FALSE)</f>
        <v>#N/A</v>
      </c>
      <c r="D202" s="10" t="e">
        <f>+VLOOKUP(A202,POA!$A$3:$AU$103,10,FALSE)</f>
        <v>#N/A</v>
      </c>
      <c r="E202" s="16"/>
      <c r="F202" s="16"/>
      <c r="G202" s="11"/>
      <c r="H202" s="128"/>
      <c r="I202" s="16"/>
      <c r="J202" s="12" t="e">
        <f t="shared" si="5"/>
        <v>#N/A</v>
      </c>
      <c r="K202" s="7" t="e">
        <f>+VLOOKUP(A202,POA!$A$3:$AU$103,12,FALSE)</f>
        <v>#N/A</v>
      </c>
      <c r="L202" s="7" t="e">
        <f>+VLOOKUP(A202,POA!$A$3:$AU$103,14,FALSE)</f>
        <v>#N/A</v>
      </c>
      <c r="M202" s="1"/>
      <c r="N202" s="1"/>
      <c r="O202" s="1"/>
      <c r="P202" s="3"/>
      <c r="Q202" s="3"/>
      <c r="R202" s="3"/>
      <c r="S202" s="186"/>
      <c r="T202" s="2"/>
      <c r="U202" s="3"/>
      <c r="V202" s="3"/>
      <c r="W202" s="3"/>
      <c r="X202" s="3"/>
      <c r="Y202" s="3"/>
      <c r="Z202" s="3"/>
      <c r="AA202" s="3"/>
      <c r="AB202" s="3"/>
      <c r="AC202" s="3"/>
      <c r="AD202" s="3"/>
      <c r="AE202" s="3"/>
      <c r="AF202" s="3"/>
      <c r="AG202" s="39"/>
      <c r="AH202" s="13"/>
    </row>
    <row r="203" spans="1:34" ht="12.75" customHeight="1">
      <c r="A203" s="8"/>
      <c r="B203" s="9" t="e">
        <f>+VLOOKUP(A203,POA!$A$3:$AU$103,9,FALSE)</f>
        <v>#N/A</v>
      </c>
      <c r="C203" s="9" t="e">
        <f>+VLOOKUP(A203,POA!$A$3:$AU$103,7,FALSE)</f>
        <v>#N/A</v>
      </c>
      <c r="D203" s="10" t="e">
        <f>+VLOOKUP(A203,POA!$A$3:$AU$103,10,FALSE)</f>
        <v>#N/A</v>
      </c>
      <c r="E203" s="16"/>
      <c r="F203" s="16"/>
      <c r="G203" s="11"/>
      <c r="H203" s="128"/>
      <c r="I203" s="16"/>
      <c r="J203" s="12" t="e">
        <f t="shared" si="5"/>
        <v>#N/A</v>
      </c>
      <c r="K203" s="7" t="e">
        <f>+VLOOKUP(A203,POA!$A$3:$AU$103,12,FALSE)</f>
        <v>#N/A</v>
      </c>
      <c r="L203" s="7" t="e">
        <f>+VLOOKUP(A203,POA!$A$3:$AU$103,14,FALSE)</f>
        <v>#N/A</v>
      </c>
      <c r="M203" s="1"/>
      <c r="N203" s="1"/>
      <c r="O203" s="1"/>
      <c r="P203" s="3"/>
      <c r="Q203" s="3"/>
      <c r="R203" s="3"/>
      <c r="S203" s="186"/>
      <c r="T203" s="2"/>
      <c r="U203" s="3"/>
      <c r="V203" s="3"/>
      <c r="W203" s="3"/>
      <c r="X203" s="3"/>
      <c r="Y203" s="3"/>
      <c r="Z203" s="3"/>
      <c r="AA203" s="3"/>
      <c r="AB203" s="3"/>
      <c r="AC203" s="3"/>
      <c r="AD203" s="3"/>
      <c r="AE203" s="3"/>
      <c r="AF203" s="3"/>
      <c r="AG203" s="39"/>
      <c r="AH203" s="13"/>
    </row>
    <row r="204" spans="1:34" ht="12.75" customHeight="1">
      <c r="A204" s="8"/>
      <c r="B204" s="9" t="e">
        <f>+VLOOKUP(A204,POA!$A$3:$AU$103,9,FALSE)</f>
        <v>#N/A</v>
      </c>
      <c r="C204" s="9" t="e">
        <f>+VLOOKUP(A204,POA!$A$3:$AU$103,7,FALSE)</f>
        <v>#N/A</v>
      </c>
      <c r="D204" s="10" t="e">
        <f>+VLOOKUP(A204,POA!$A$3:$AU$103,10,FALSE)</f>
        <v>#N/A</v>
      </c>
      <c r="E204" s="16"/>
      <c r="F204" s="16"/>
      <c r="G204" s="11"/>
      <c r="H204" s="128"/>
      <c r="I204" s="16"/>
      <c r="J204" s="12" t="e">
        <f t="shared" si="5"/>
        <v>#N/A</v>
      </c>
      <c r="K204" s="7" t="e">
        <f>+VLOOKUP(A204,POA!$A$3:$AU$103,12,FALSE)</f>
        <v>#N/A</v>
      </c>
      <c r="L204" s="7" t="e">
        <f>+VLOOKUP(A204,POA!$A$3:$AU$103,14,FALSE)</f>
        <v>#N/A</v>
      </c>
      <c r="M204" s="1"/>
      <c r="N204" s="1"/>
      <c r="O204" s="1"/>
      <c r="P204" s="3"/>
      <c r="Q204" s="3"/>
      <c r="R204" s="3"/>
      <c r="S204" s="186"/>
      <c r="T204" s="2"/>
      <c r="U204" s="3"/>
      <c r="V204" s="3"/>
      <c r="W204" s="3"/>
      <c r="X204" s="3"/>
      <c r="Y204" s="3"/>
      <c r="Z204" s="3"/>
      <c r="AA204" s="3"/>
      <c r="AB204" s="3"/>
      <c r="AC204" s="3"/>
      <c r="AD204" s="3"/>
      <c r="AE204" s="3"/>
      <c r="AF204" s="3"/>
      <c r="AG204" s="39"/>
      <c r="AH204" s="13"/>
    </row>
    <row r="205" spans="1:34" ht="12.75" customHeight="1">
      <c r="A205" s="8"/>
      <c r="B205" s="9" t="e">
        <f>+VLOOKUP(A205,POA!$A$3:$AU$103,9,FALSE)</f>
        <v>#N/A</v>
      </c>
      <c r="C205" s="9" t="e">
        <f>+VLOOKUP(A205,POA!$A$3:$AU$103,7,FALSE)</f>
        <v>#N/A</v>
      </c>
      <c r="D205" s="10" t="e">
        <f>+VLOOKUP(A205,POA!$A$3:$AU$103,10,FALSE)</f>
        <v>#N/A</v>
      </c>
      <c r="E205" s="16"/>
      <c r="F205" s="16"/>
      <c r="G205" s="11"/>
      <c r="H205" s="128"/>
      <c r="I205" s="16"/>
      <c r="J205" s="12" t="e">
        <f t="shared" si="5"/>
        <v>#N/A</v>
      </c>
      <c r="K205" s="7" t="e">
        <f>+VLOOKUP(A205,POA!$A$3:$AU$103,12,FALSE)</f>
        <v>#N/A</v>
      </c>
      <c r="L205" s="7" t="e">
        <f>+VLOOKUP(A205,POA!$A$3:$AU$103,14,FALSE)</f>
        <v>#N/A</v>
      </c>
      <c r="M205" s="1"/>
      <c r="N205" s="1"/>
      <c r="O205" s="1"/>
      <c r="P205" s="3"/>
      <c r="Q205" s="3"/>
      <c r="R205" s="3"/>
      <c r="S205" s="186"/>
      <c r="T205" s="2"/>
      <c r="U205" s="3"/>
      <c r="V205" s="3"/>
      <c r="W205" s="3"/>
      <c r="X205" s="3"/>
      <c r="Y205" s="3"/>
      <c r="Z205" s="3"/>
      <c r="AA205" s="3"/>
      <c r="AB205" s="3"/>
      <c r="AC205" s="3"/>
      <c r="AD205" s="3"/>
      <c r="AE205" s="3"/>
      <c r="AF205" s="3"/>
      <c r="AG205" s="39"/>
      <c r="AH205" s="13"/>
    </row>
    <row r="206" spans="1:34" ht="12.75" customHeight="1">
      <c r="A206" s="8"/>
      <c r="B206" s="9" t="e">
        <f>+VLOOKUP(A206,POA!$A$3:$AU$103,9,FALSE)</f>
        <v>#N/A</v>
      </c>
      <c r="C206" s="9" t="e">
        <f>+VLOOKUP(A206,POA!$A$3:$AU$103,7,FALSE)</f>
        <v>#N/A</v>
      </c>
      <c r="D206" s="10" t="e">
        <f>+VLOOKUP(A206,POA!$A$3:$AU$103,10,FALSE)</f>
        <v>#N/A</v>
      </c>
      <c r="E206" s="16"/>
      <c r="F206" s="16"/>
      <c r="G206" s="11"/>
      <c r="H206" s="128"/>
      <c r="I206" s="16"/>
      <c r="J206" s="12" t="e">
        <f t="shared" si="5"/>
        <v>#N/A</v>
      </c>
      <c r="K206" s="7" t="e">
        <f>+VLOOKUP(A206,POA!$A$3:$AU$103,12,FALSE)</f>
        <v>#N/A</v>
      </c>
      <c r="L206" s="7" t="e">
        <f>+VLOOKUP(A206,POA!$A$3:$AU$103,14,FALSE)</f>
        <v>#N/A</v>
      </c>
      <c r="M206" s="1"/>
      <c r="N206" s="1"/>
      <c r="O206" s="1"/>
      <c r="P206" s="3"/>
      <c r="Q206" s="3"/>
      <c r="R206" s="3"/>
      <c r="S206" s="186"/>
      <c r="T206" s="2"/>
      <c r="U206" s="3"/>
      <c r="V206" s="3"/>
      <c r="W206" s="3"/>
      <c r="X206" s="3"/>
      <c r="Y206" s="3"/>
      <c r="Z206" s="3"/>
      <c r="AA206" s="3"/>
      <c r="AB206" s="3"/>
      <c r="AC206" s="3"/>
      <c r="AD206" s="3"/>
      <c r="AE206" s="3"/>
      <c r="AF206" s="3"/>
      <c r="AG206" s="39"/>
      <c r="AH206" s="13"/>
    </row>
    <row r="207" spans="1:34" ht="12.75" customHeight="1">
      <c r="A207" s="8"/>
      <c r="B207" s="9" t="e">
        <f>+VLOOKUP(A207,POA!$A$3:$AU$103,9,FALSE)</f>
        <v>#N/A</v>
      </c>
      <c r="C207" s="9" t="e">
        <f>+VLOOKUP(A207,POA!$A$3:$AU$103,7,FALSE)</f>
        <v>#N/A</v>
      </c>
      <c r="D207" s="10" t="e">
        <f>+VLOOKUP(A207,POA!$A$3:$AU$103,10,FALSE)</f>
        <v>#N/A</v>
      </c>
      <c r="E207" s="16"/>
      <c r="F207" s="16"/>
      <c r="G207" s="11"/>
      <c r="H207" s="128"/>
      <c r="I207" s="16"/>
      <c r="J207" s="12" t="e">
        <f t="shared" si="5"/>
        <v>#N/A</v>
      </c>
      <c r="K207" s="7" t="e">
        <f>+VLOOKUP(A207,POA!$A$3:$AU$103,12,FALSE)</f>
        <v>#N/A</v>
      </c>
      <c r="L207" s="7" t="e">
        <f>+VLOOKUP(A207,POA!$A$3:$AU$103,14,FALSE)</f>
        <v>#N/A</v>
      </c>
      <c r="M207" s="1"/>
      <c r="N207" s="1"/>
      <c r="O207" s="1"/>
      <c r="P207" s="3"/>
      <c r="Q207" s="3"/>
      <c r="R207" s="3"/>
      <c r="S207" s="186"/>
      <c r="T207" s="2"/>
      <c r="U207" s="3"/>
      <c r="V207" s="3"/>
      <c r="W207" s="3"/>
      <c r="X207" s="3"/>
      <c r="Y207" s="3"/>
      <c r="Z207" s="3"/>
      <c r="AA207" s="3"/>
      <c r="AB207" s="3"/>
      <c r="AC207" s="3"/>
      <c r="AD207" s="3"/>
      <c r="AE207" s="3"/>
      <c r="AF207" s="3"/>
      <c r="AG207" s="39"/>
      <c r="AH207" s="13"/>
    </row>
    <row r="208" spans="1:34" ht="12.75" customHeight="1">
      <c r="A208" s="8"/>
      <c r="B208" s="9" t="e">
        <f>+VLOOKUP(A208,POA!$A$3:$AU$103,9,FALSE)</f>
        <v>#N/A</v>
      </c>
      <c r="C208" s="9" t="e">
        <f>+VLOOKUP(A208,POA!$A$3:$AU$103,7,FALSE)</f>
        <v>#N/A</v>
      </c>
      <c r="D208" s="10" t="e">
        <f>+VLOOKUP(A208,POA!$A$3:$AU$103,10,FALSE)</f>
        <v>#N/A</v>
      </c>
      <c r="E208" s="16"/>
      <c r="F208" s="16"/>
      <c r="G208" s="11"/>
      <c r="H208" s="128"/>
      <c r="I208" s="16"/>
      <c r="J208" s="12" t="e">
        <f t="shared" si="5"/>
        <v>#N/A</v>
      </c>
      <c r="K208" s="7" t="e">
        <f>+VLOOKUP(A208,POA!$A$3:$AU$103,12,FALSE)</f>
        <v>#N/A</v>
      </c>
      <c r="L208" s="7" t="e">
        <f>+VLOOKUP(A208,POA!$A$3:$AU$103,14,FALSE)</f>
        <v>#N/A</v>
      </c>
      <c r="M208" s="1"/>
      <c r="N208" s="1"/>
      <c r="O208" s="1"/>
      <c r="P208" s="3"/>
      <c r="Q208" s="3"/>
      <c r="R208" s="3"/>
      <c r="S208" s="186"/>
      <c r="T208" s="2"/>
      <c r="U208" s="3"/>
      <c r="V208" s="3"/>
      <c r="W208" s="3"/>
      <c r="X208" s="3"/>
      <c r="Y208" s="3"/>
      <c r="Z208" s="3"/>
      <c r="AA208" s="3"/>
      <c r="AB208" s="3"/>
      <c r="AC208" s="3"/>
      <c r="AD208" s="3"/>
      <c r="AE208" s="3"/>
      <c r="AF208" s="3"/>
      <c r="AG208" s="39"/>
      <c r="AH208" s="13"/>
    </row>
    <row r="209" spans="1:34" ht="12.75" customHeight="1">
      <c r="A209" s="8"/>
      <c r="B209" s="9" t="e">
        <f>+VLOOKUP(A209,POA!$A$3:$AU$103,9,FALSE)</f>
        <v>#N/A</v>
      </c>
      <c r="C209" s="9" t="e">
        <f>+VLOOKUP(A209,POA!$A$3:$AU$103,7,FALSE)</f>
        <v>#N/A</v>
      </c>
      <c r="D209" s="10" t="e">
        <f>+VLOOKUP(A209,POA!$A$3:$AU$103,10,FALSE)</f>
        <v>#N/A</v>
      </c>
      <c r="E209" s="16"/>
      <c r="F209" s="16"/>
      <c r="G209" s="11"/>
      <c r="H209" s="128"/>
      <c r="I209" s="16"/>
      <c r="J209" s="12" t="e">
        <f t="shared" si="5"/>
        <v>#N/A</v>
      </c>
      <c r="K209" s="7" t="e">
        <f>+VLOOKUP(A209,POA!$A$3:$AU$103,12,FALSE)</f>
        <v>#N/A</v>
      </c>
      <c r="L209" s="7" t="e">
        <f>+VLOOKUP(A209,POA!$A$3:$AU$103,14,FALSE)</f>
        <v>#N/A</v>
      </c>
      <c r="M209" s="1"/>
      <c r="N209" s="1"/>
      <c r="O209" s="1"/>
      <c r="P209" s="3"/>
      <c r="Q209" s="3"/>
      <c r="R209" s="3"/>
      <c r="S209" s="186"/>
      <c r="T209" s="2"/>
      <c r="U209" s="3"/>
      <c r="V209" s="3"/>
      <c r="W209" s="3"/>
      <c r="X209" s="3"/>
      <c r="Y209" s="3"/>
      <c r="Z209" s="3"/>
      <c r="AA209" s="3"/>
      <c r="AB209" s="3"/>
      <c r="AC209" s="3"/>
      <c r="AD209" s="3"/>
      <c r="AE209" s="3"/>
      <c r="AF209" s="3"/>
      <c r="AG209" s="39"/>
      <c r="AH209" s="13"/>
    </row>
    <row r="210" spans="1:34" ht="12.75" customHeight="1">
      <c r="A210" s="8"/>
      <c r="B210" s="9" t="e">
        <f>+VLOOKUP(A210,POA!$A$3:$AU$103,9,FALSE)</f>
        <v>#N/A</v>
      </c>
      <c r="C210" s="9" t="e">
        <f>+VLOOKUP(A210,POA!$A$3:$AU$103,7,FALSE)</f>
        <v>#N/A</v>
      </c>
      <c r="D210" s="10" t="e">
        <f>+VLOOKUP(A210,POA!$A$3:$AU$103,10,FALSE)</f>
        <v>#N/A</v>
      </c>
      <c r="E210" s="16"/>
      <c r="F210" s="16"/>
      <c r="G210" s="11"/>
      <c r="H210" s="128"/>
      <c r="I210" s="16"/>
      <c r="J210" s="12" t="e">
        <f t="shared" si="5"/>
        <v>#N/A</v>
      </c>
      <c r="K210" s="7" t="e">
        <f>+VLOOKUP(A210,POA!$A$3:$AU$103,12,FALSE)</f>
        <v>#N/A</v>
      </c>
      <c r="L210" s="7" t="e">
        <f>+VLOOKUP(A210,POA!$A$3:$AU$103,14,FALSE)</f>
        <v>#N/A</v>
      </c>
      <c r="M210" s="1"/>
      <c r="N210" s="1"/>
      <c r="O210" s="1"/>
      <c r="P210" s="3"/>
      <c r="Q210" s="3"/>
      <c r="R210" s="3"/>
      <c r="S210" s="186"/>
      <c r="T210" s="2"/>
      <c r="U210" s="3"/>
      <c r="V210" s="3"/>
      <c r="W210" s="3"/>
      <c r="X210" s="3"/>
      <c r="Y210" s="3"/>
      <c r="Z210" s="3"/>
      <c r="AA210" s="3"/>
      <c r="AB210" s="3"/>
      <c r="AC210" s="3"/>
      <c r="AD210" s="3"/>
      <c r="AE210" s="3"/>
      <c r="AF210" s="3"/>
      <c r="AG210" s="39"/>
      <c r="AH210" s="13"/>
    </row>
    <row r="211" spans="1:34" ht="12.75" customHeight="1">
      <c r="A211" s="8"/>
      <c r="B211" s="9" t="e">
        <f>+VLOOKUP(A211,POA!$A$3:$AU$103,9,FALSE)</f>
        <v>#N/A</v>
      </c>
      <c r="C211" s="9" t="e">
        <f>+VLOOKUP(A211,POA!$A$3:$AU$103,7,FALSE)</f>
        <v>#N/A</v>
      </c>
      <c r="D211" s="10" t="e">
        <f>+VLOOKUP(A211,POA!$A$3:$AU$103,10,FALSE)</f>
        <v>#N/A</v>
      </c>
      <c r="E211" s="16"/>
      <c r="F211" s="16"/>
      <c r="G211" s="11"/>
      <c r="H211" s="128"/>
      <c r="I211" s="16"/>
      <c r="J211" s="12" t="e">
        <f t="shared" si="5"/>
        <v>#N/A</v>
      </c>
      <c r="K211" s="7" t="e">
        <f>+VLOOKUP(A211,POA!$A$3:$AU$103,12,FALSE)</f>
        <v>#N/A</v>
      </c>
      <c r="L211" s="7" t="e">
        <f>+VLOOKUP(A211,POA!$A$3:$AU$103,14,FALSE)</f>
        <v>#N/A</v>
      </c>
      <c r="M211" s="1"/>
      <c r="N211" s="1"/>
      <c r="O211" s="1"/>
      <c r="P211" s="3"/>
      <c r="Q211" s="3"/>
      <c r="R211" s="3"/>
      <c r="S211" s="186"/>
      <c r="T211" s="2"/>
      <c r="U211" s="3"/>
      <c r="V211" s="3"/>
      <c r="W211" s="3"/>
      <c r="X211" s="3"/>
      <c r="Y211" s="3"/>
      <c r="Z211" s="3"/>
      <c r="AA211" s="3"/>
      <c r="AB211" s="3"/>
      <c r="AC211" s="3"/>
      <c r="AD211" s="3"/>
      <c r="AE211" s="3"/>
      <c r="AF211" s="3"/>
      <c r="AG211" s="39"/>
      <c r="AH211" s="13"/>
    </row>
    <row r="212" spans="1:34" ht="12.75" customHeight="1">
      <c r="A212" s="8"/>
      <c r="B212" s="9" t="e">
        <f>+VLOOKUP(A212,POA!$A$3:$AU$103,9,FALSE)</f>
        <v>#N/A</v>
      </c>
      <c r="C212" s="9" t="e">
        <f>+VLOOKUP(A212,POA!$A$3:$AU$103,7,FALSE)</f>
        <v>#N/A</v>
      </c>
      <c r="D212" s="10" t="e">
        <f>+VLOOKUP(A212,POA!$A$3:$AU$103,10,FALSE)</f>
        <v>#N/A</v>
      </c>
      <c r="E212" s="16"/>
      <c r="F212" s="16"/>
      <c r="G212" s="11"/>
      <c r="H212" s="128"/>
      <c r="I212" s="16"/>
      <c r="J212" s="12" t="e">
        <f t="shared" si="5"/>
        <v>#N/A</v>
      </c>
      <c r="K212" s="7" t="e">
        <f>+VLOOKUP(A212,POA!$A$3:$AU$103,12,FALSE)</f>
        <v>#N/A</v>
      </c>
      <c r="L212" s="7" t="e">
        <f>+VLOOKUP(A212,POA!$A$3:$AU$103,14,FALSE)</f>
        <v>#N/A</v>
      </c>
      <c r="M212" s="1"/>
      <c r="N212" s="1"/>
      <c r="O212" s="1"/>
      <c r="P212" s="3"/>
      <c r="Q212" s="3"/>
      <c r="R212" s="3"/>
      <c r="S212" s="186"/>
      <c r="T212" s="2"/>
      <c r="U212" s="3"/>
      <c r="V212" s="3"/>
      <c r="W212" s="3"/>
      <c r="X212" s="3"/>
      <c r="Y212" s="3"/>
      <c r="Z212" s="3"/>
      <c r="AA212" s="3"/>
      <c r="AB212" s="3"/>
      <c r="AC212" s="3"/>
      <c r="AD212" s="3"/>
      <c r="AE212" s="3"/>
      <c r="AF212" s="3"/>
      <c r="AG212" s="39"/>
      <c r="AH212" s="13"/>
    </row>
    <row r="213" spans="1:34" ht="12.75" customHeight="1">
      <c r="A213" s="8"/>
      <c r="B213" s="9" t="e">
        <f>+VLOOKUP(A213,POA!$A$3:$AU$103,9,FALSE)</f>
        <v>#N/A</v>
      </c>
      <c r="C213" s="9" t="e">
        <f>+VLOOKUP(A213,POA!$A$3:$AU$103,7,FALSE)</f>
        <v>#N/A</v>
      </c>
      <c r="D213" s="10" t="e">
        <f>+VLOOKUP(A213,POA!$A$3:$AU$103,10,FALSE)</f>
        <v>#N/A</v>
      </c>
      <c r="E213" s="16"/>
      <c r="F213" s="16"/>
      <c r="G213" s="11"/>
      <c r="H213" s="128"/>
      <c r="I213" s="16"/>
      <c r="J213" s="12" t="e">
        <f t="shared" si="5"/>
        <v>#N/A</v>
      </c>
      <c r="K213" s="7" t="e">
        <f>+VLOOKUP(A213,POA!$A$3:$AU$103,12,FALSE)</f>
        <v>#N/A</v>
      </c>
      <c r="L213" s="7" t="e">
        <f>+VLOOKUP(A213,POA!$A$3:$AU$103,14,FALSE)</f>
        <v>#N/A</v>
      </c>
      <c r="M213" s="1"/>
      <c r="N213" s="1"/>
      <c r="O213" s="1"/>
      <c r="P213" s="3"/>
      <c r="Q213" s="3"/>
      <c r="R213" s="3"/>
      <c r="S213" s="186"/>
      <c r="T213" s="2"/>
      <c r="U213" s="3"/>
      <c r="V213" s="3"/>
      <c r="W213" s="3"/>
      <c r="X213" s="3"/>
      <c r="Y213" s="3"/>
      <c r="Z213" s="3"/>
      <c r="AA213" s="3"/>
      <c r="AB213" s="3"/>
      <c r="AC213" s="3"/>
      <c r="AD213" s="3"/>
      <c r="AE213" s="3"/>
      <c r="AF213" s="3"/>
      <c r="AG213" s="39"/>
      <c r="AH213" s="13"/>
    </row>
    <row r="214" spans="1:34" ht="12.75" customHeight="1">
      <c r="A214" s="8"/>
      <c r="B214" s="9" t="e">
        <f>+VLOOKUP(A214,POA!$A$3:$AU$103,9,FALSE)</f>
        <v>#N/A</v>
      </c>
      <c r="C214" s="9" t="e">
        <f>+VLOOKUP(A214,POA!$A$3:$AU$103,7,FALSE)</f>
        <v>#N/A</v>
      </c>
      <c r="D214" s="10" t="e">
        <f>+VLOOKUP(A214,POA!$A$3:$AU$103,10,FALSE)</f>
        <v>#N/A</v>
      </c>
      <c r="E214" s="16"/>
      <c r="F214" s="16"/>
      <c r="G214" s="11"/>
      <c r="H214" s="128"/>
      <c r="I214" s="16"/>
      <c r="J214" s="12" t="e">
        <f t="shared" si="5"/>
        <v>#N/A</v>
      </c>
      <c r="K214" s="7" t="e">
        <f>+VLOOKUP(A214,POA!$A$3:$AU$103,12,FALSE)</f>
        <v>#N/A</v>
      </c>
      <c r="L214" s="7" t="e">
        <f>+VLOOKUP(A214,POA!$A$3:$AU$103,14,FALSE)</f>
        <v>#N/A</v>
      </c>
      <c r="M214" s="1"/>
      <c r="N214" s="1"/>
      <c r="O214" s="1"/>
      <c r="P214" s="3"/>
      <c r="Q214" s="3"/>
      <c r="R214" s="3"/>
      <c r="S214" s="186"/>
      <c r="T214" s="2"/>
      <c r="U214" s="3"/>
      <c r="V214" s="3"/>
      <c r="W214" s="3"/>
      <c r="X214" s="3"/>
      <c r="Y214" s="3"/>
      <c r="Z214" s="3"/>
      <c r="AA214" s="3"/>
      <c r="AB214" s="3"/>
      <c r="AC214" s="3"/>
      <c r="AD214" s="3"/>
      <c r="AE214" s="3"/>
      <c r="AF214" s="3"/>
      <c r="AG214" s="39"/>
      <c r="AH214" s="13"/>
    </row>
    <row r="215" spans="1:34" ht="12.75" customHeight="1">
      <c r="A215" s="8"/>
      <c r="B215" s="9" t="e">
        <f>+VLOOKUP(A215,POA!$A$3:$AU$103,9,FALSE)</f>
        <v>#N/A</v>
      </c>
      <c r="C215" s="9" t="e">
        <f>+VLOOKUP(A215,POA!$A$3:$AU$103,7,FALSE)</f>
        <v>#N/A</v>
      </c>
      <c r="D215" s="10" t="e">
        <f>+VLOOKUP(A215,POA!$A$3:$AU$103,10,FALSE)</f>
        <v>#N/A</v>
      </c>
      <c r="E215" s="16"/>
      <c r="F215" s="16"/>
      <c r="G215" s="11"/>
      <c r="H215" s="128"/>
      <c r="I215" s="16"/>
      <c r="J215" s="12" t="e">
        <f t="shared" si="5"/>
        <v>#N/A</v>
      </c>
      <c r="K215" s="7" t="e">
        <f>+VLOOKUP(A215,POA!$A$3:$AU$103,12,FALSE)</f>
        <v>#N/A</v>
      </c>
      <c r="L215" s="7" t="e">
        <f>+VLOOKUP(A215,POA!$A$3:$AU$103,14,FALSE)</f>
        <v>#N/A</v>
      </c>
      <c r="M215" s="1"/>
      <c r="N215" s="1"/>
      <c r="O215" s="1"/>
      <c r="P215" s="3"/>
      <c r="Q215" s="3"/>
      <c r="R215" s="3"/>
      <c r="S215" s="186"/>
      <c r="T215" s="2"/>
      <c r="U215" s="3"/>
      <c r="V215" s="3"/>
      <c r="W215" s="3"/>
      <c r="X215" s="3"/>
      <c r="Y215" s="3"/>
      <c r="Z215" s="3"/>
      <c r="AA215" s="3"/>
      <c r="AB215" s="3"/>
      <c r="AC215" s="3"/>
      <c r="AD215" s="3"/>
      <c r="AE215" s="3"/>
      <c r="AF215" s="3"/>
      <c r="AG215" s="39"/>
      <c r="AH215" s="13"/>
    </row>
    <row r="216" spans="1:34" ht="12.75" customHeight="1">
      <c r="A216" s="8"/>
      <c r="B216" s="9" t="e">
        <f>+VLOOKUP(A216,POA!$A$3:$AU$103,9,FALSE)</f>
        <v>#N/A</v>
      </c>
      <c r="C216" s="9" t="e">
        <f>+VLOOKUP(A216,POA!$A$3:$AU$103,7,FALSE)</f>
        <v>#N/A</v>
      </c>
      <c r="D216" s="10" t="e">
        <f>+VLOOKUP(A216,POA!$A$3:$AU$103,10,FALSE)</f>
        <v>#N/A</v>
      </c>
      <c r="E216" s="16"/>
      <c r="F216" s="16"/>
      <c r="G216" s="11"/>
      <c r="H216" s="128"/>
      <c r="I216" s="16"/>
      <c r="J216" s="12" t="e">
        <f t="shared" si="5"/>
        <v>#N/A</v>
      </c>
      <c r="K216" s="7" t="e">
        <f>+VLOOKUP(A216,POA!$A$3:$AU$103,12,FALSE)</f>
        <v>#N/A</v>
      </c>
      <c r="L216" s="7" t="e">
        <f>+VLOOKUP(A216,POA!$A$3:$AU$103,14,FALSE)</f>
        <v>#N/A</v>
      </c>
      <c r="M216" s="1"/>
      <c r="N216" s="1"/>
      <c r="O216" s="1"/>
      <c r="P216" s="3"/>
      <c r="Q216" s="3"/>
      <c r="R216" s="3"/>
      <c r="S216" s="186"/>
      <c r="T216" s="2"/>
      <c r="U216" s="3"/>
      <c r="V216" s="3"/>
      <c r="W216" s="3"/>
      <c r="X216" s="3"/>
      <c r="Y216" s="3"/>
      <c r="Z216" s="3"/>
      <c r="AA216" s="3"/>
      <c r="AB216" s="3"/>
      <c r="AC216" s="3"/>
      <c r="AD216" s="3"/>
      <c r="AE216" s="3"/>
      <c r="AF216" s="3"/>
      <c r="AG216" s="39"/>
      <c r="AH216" s="13"/>
    </row>
    <row r="217" spans="1:34" ht="12.75" customHeight="1">
      <c r="A217" s="8"/>
      <c r="B217" s="9" t="e">
        <f>+VLOOKUP(A217,POA!$A$3:$AU$103,9,FALSE)</f>
        <v>#N/A</v>
      </c>
      <c r="C217" s="9" t="e">
        <f>+VLOOKUP(A217,POA!$A$3:$AU$103,7,FALSE)</f>
        <v>#N/A</v>
      </c>
      <c r="D217" s="10" t="e">
        <f>+VLOOKUP(A217,POA!$A$3:$AU$103,10,FALSE)</f>
        <v>#N/A</v>
      </c>
      <c r="E217" s="16"/>
      <c r="F217" s="16"/>
      <c r="G217" s="11"/>
      <c r="H217" s="128"/>
      <c r="I217" s="16"/>
      <c r="J217" s="12" t="e">
        <f t="shared" si="5"/>
        <v>#N/A</v>
      </c>
      <c r="K217" s="7" t="e">
        <f>+VLOOKUP(A217,POA!$A$3:$AU$103,12,FALSE)</f>
        <v>#N/A</v>
      </c>
      <c r="L217" s="7" t="e">
        <f>+VLOOKUP(A217,POA!$A$3:$AU$103,14,FALSE)</f>
        <v>#N/A</v>
      </c>
      <c r="M217" s="1"/>
      <c r="N217" s="1"/>
      <c r="O217" s="1"/>
      <c r="P217" s="3"/>
      <c r="Q217" s="3"/>
      <c r="R217" s="3"/>
      <c r="S217" s="186"/>
      <c r="T217" s="2"/>
      <c r="U217" s="3"/>
      <c r="V217" s="3"/>
      <c r="W217" s="3"/>
      <c r="X217" s="3"/>
      <c r="Y217" s="3"/>
      <c r="Z217" s="3"/>
      <c r="AA217" s="3"/>
      <c r="AB217" s="3"/>
      <c r="AC217" s="3"/>
      <c r="AD217" s="3"/>
      <c r="AE217" s="3"/>
      <c r="AF217" s="3"/>
      <c r="AG217" s="39"/>
      <c r="AH217" s="13"/>
    </row>
    <row r="218" spans="1:34" ht="12.75" customHeight="1">
      <c r="A218" s="8"/>
      <c r="B218" s="9" t="e">
        <f>+VLOOKUP(A218,POA!$A$3:$AU$103,9,FALSE)</f>
        <v>#N/A</v>
      </c>
      <c r="C218" s="9" t="e">
        <f>+VLOOKUP(A218,POA!$A$3:$AU$103,7,FALSE)</f>
        <v>#N/A</v>
      </c>
      <c r="D218" s="10" t="e">
        <f>+VLOOKUP(A218,POA!$A$3:$AU$103,10,FALSE)</f>
        <v>#N/A</v>
      </c>
      <c r="E218" s="16"/>
      <c r="F218" s="16"/>
      <c r="G218" s="11"/>
      <c r="H218" s="128"/>
      <c r="I218" s="16"/>
      <c r="J218" s="12" t="e">
        <f t="shared" si="5"/>
        <v>#N/A</v>
      </c>
      <c r="K218" s="7" t="e">
        <f>+VLOOKUP(A218,POA!$A$3:$AU$103,12,FALSE)</f>
        <v>#N/A</v>
      </c>
      <c r="L218" s="7" t="e">
        <f>+VLOOKUP(A218,POA!$A$3:$AU$103,14,FALSE)</f>
        <v>#N/A</v>
      </c>
      <c r="M218" s="1"/>
      <c r="N218" s="1"/>
      <c r="O218" s="1"/>
      <c r="P218" s="3"/>
      <c r="Q218" s="3"/>
      <c r="R218" s="3"/>
      <c r="S218" s="186"/>
      <c r="T218" s="2"/>
      <c r="U218" s="3"/>
      <c r="V218" s="3"/>
      <c r="W218" s="3"/>
      <c r="X218" s="3"/>
      <c r="Y218" s="3"/>
      <c r="Z218" s="3"/>
      <c r="AA218" s="3"/>
      <c r="AB218" s="3"/>
      <c r="AC218" s="3"/>
      <c r="AD218" s="3"/>
      <c r="AE218" s="3"/>
      <c r="AF218" s="3"/>
      <c r="AG218" s="39"/>
      <c r="AH218" s="13"/>
    </row>
    <row r="219" spans="1:34" ht="12.75" customHeight="1">
      <c r="A219" s="8"/>
      <c r="B219" s="9" t="e">
        <f>+VLOOKUP(A219,POA!$A$3:$AU$103,9,FALSE)</f>
        <v>#N/A</v>
      </c>
      <c r="C219" s="9" t="e">
        <f>+VLOOKUP(A219,POA!$A$3:$AU$103,7,FALSE)</f>
        <v>#N/A</v>
      </c>
      <c r="D219" s="10" t="e">
        <f>+VLOOKUP(A219,POA!$A$3:$AU$103,10,FALSE)</f>
        <v>#N/A</v>
      </c>
      <c r="E219" s="16"/>
      <c r="F219" s="16"/>
      <c r="G219" s="11"/>
      <c r="H219" s="128"/>
      <c r="I219" s="16"/>
      <c r="J219" s="12" t="e">
        <f t="shared" si="5"/>
        <v>#N/A</v>
      </c>
      <c r="K219" s="7" t="e">
        <f>+VLOOKUP(A219,POA!$A$3:$AU$103,12,FALSE)</f>
        <v>#N/A</v>
      </c>
      <c r="L219" s="7" t="e">
        <f>+VLOOKUP(A219,POA!$A$3:$AU$103,14,FALSE)</f>
        <v>#N/A</v>
      </c>
      <c r="M219" s="1"/>
      <c r="N219" s="1"/>
      <c r="O219" s="1"/>
      <c r="P219" s="3"/>
      <c r="Q219" s="3"/>
      <c r="R219" s="3"/>
      <c r="S219" s="186"/>
      <c r="T219" s="2"/>
      <c r="U219" s="3"/>
      <c r="V219" s="3"/>
      <c r="W219" s="3"/>
      <c r="X219" s="3"/>
      <c r="Y219" s="3"/>
      <c r="Z219" s="3"/>
      <c r="AA219" s="3"/>
      <c r="AB219" s="3"/>
      <c r="AC219" s="3"/>
      <c r="AD219" s="3"/>
      <c r="AE219" s="3"/>
      <c r="AF219" s="3"/>
      <c r="AG219" s="39"/>
      <c r="AH219" s="13"/>
    </row>
    <row r="220" spans="1:34" ht="12.75" customHeight="1">
      <c r="A220" s="8"/>
      <c r="B220" s="9" t="e">
        <f>+VLOOKUP(A220,POA!$A$3:$AU$103,9,FALSE)</f>
        <v>#N/A</v>
      </c>
      <c r="C220" s="9" t="e">
        <f>+VLOOKUP(A220,POA!$A$3:$AU$103,7,FALSE)</f>
        <v>#N/A</v>
      </c>
      <c r="D220" s="10" t="e">
        <f>+VLOOKUP(A220,POA!$A$3:$AU$103,10,FALSE)</f>
        <v>#N/A</v>
      </c>
      <c r="E220" s="16"/>
      <c r="F220" s="16"/>
      <c r="G220" s="11"/>
      <c r="H220" s="128"/>
      <c r="I220" s="16"/>
      <c r="J220" s="12" t="e">
        <f t="shared" si="5"/>
        <v>#N/A</v>
      </c>
      <c r="K220" s="7" t="e">
        <f>+VLOOKUP(A220,POA!$A$3:$AU$103,12,FALSE)</f>
        <v>#N/A</v>
      </c>
      <c r="L220" s="7" t="e">
        <f>+VLOOKUP(A220,POA!$A$3:$AU$103,14,FALSE)</f>
        <v>#N/A</v>
      </c>
      <c r="M220" s="1"/>
      <c r="N220" s="1"/>
      <c r="O220" s="1"/>
      <c r="P220" s="3"/>
      <c r="Q220" s="3"/>
      <c r="R220" s="3"/>
      <c r="S220" s="186"/>
      <c r="T220" s="2"/>
      <c r="U220" s="3"/>
      <c r="V220" s="3"/>
      <c r="W220" s="3"/>
      <c r="X220" s="3"/>
      <c r="Y220" s="3"/>
      <c r="Z220" s="3"/>
      <c r="AA220" s="3"/>
      <c r="AB220" s="3"/>
      <c r="AC220" s="3"/>
      <c r="AD220" s="3"/>
      <c r="AE220" s="3"/>
      <c r="AF220" s="3"/>
      <c r="AG220" s="39"/>
      <c r="AH220" s="13"/>
    </row>
    <row r="221" spans="1:34" ht="12.75" customHeight="1">
      <c r="A221" s="8"/>
      <c r="B221" s="9" t="e">
        <f>+VLOOKUP(A221,POA!$A$3:$AU$103,9,FALSE)</f>
        <v>#N/A</v>
      </c>
      <c r="C221" s="9" t="e">
        <f>+VLOOKUP(A221,POA!$A$3:$AU$103,7,FALSE)</f>
        <v>#N/A</v>
      </c>
      <c r="D221" s="10" t="e">
        <f>+VLOOKUP(A221,POA!$A$3:$AU$103,10,FALSE)</f>
        <v>#N/A</v>
      </c>
      <c r="E221" s="16"/>
      <c r="F221" s="16"/>
      <c r="G221" s="11"/>
      <c r="H221" s="128"/>
      <c r="I221" s="16"/>
      <c r="J221" s="12" t="e">
        <f t="shared" si="5"/>
        <v>#N/A</v>
      </c>
      <c r="K221" s="7" t="e">
        <f>+VLOOKUP(A221,POA!$A$3:$AU$103,12,FALSE)</f>
        <v>#N/A</v>
      </c>
      <c r="L221" s="7" t="e">
        <f>+VLOOKUP(A221,POA!$A$3:$AU$103,14,FALSE)</f>
        <v>#N/A</v>
      </c>
      <c r="M221" s="1"/>
      <c r="N221" s="1"/>
      <c r="O221" s="1"/>
      <c r="P221" s="3"/>
      <c r="Q221" s="3"/>
      <c r="R221" s="3"/>
      <c r="S221" s="186"/>
      <c r="T221" s="2"/>
      <c r="U221" s="3"/>
      <c r="V221" s="3"/>
      <c r="W221" s="3"/>
      <c r="X221" s="3"/>
      <c r="Y221" s="3"/>
      <c r="Z221" s="3"/>
      <c r="AA221" s="3"/>
      <c r="AB221" s="3"/>
      <c r="AC221" s="3"/>
      <c r="AD221" s="3"/>
      <c r="AE221" s="3"/>
      <c r="AF221" s="3"/>
      <c r="AG221" s="39"/>
      <c r="AH221" s="13"/>
    </row>
    <row r="222" spans="1:34" ht="12.75" customHeight="1">
      <c r="A222" s="8"/>
      <c r="B222" s="9" t="e">
        <f>+VLOOKUP(A222,POA!$A$3:$AU$103,9,FALSE)</f>
        <v>#N/A</v>
      </c>
      <c r="C222" s="9" t="e">
        <f>+VLOOKUP(A222,POA!$A$3:$AU$103,7,FALSE)</f>
        <v>#N/A</v>
      </c>
      <c r="D222" s="10" t="e">
        <f>+VLOOKUP(A222,POA!$A$3:$AU$103,10,FALSE)</f>
        <v>#N/A</v>
      </c>
      <c r="E222" s="16"/>
      <c r="F222" s="16"/>
      <c r="G222" s="11"/>
      <c r="H222" s="128"/>
      <c r="I222" s="16"/>
      <c r="J222" s="12" t="e">
        <f t="shared" si="5"/>
        <v>#N/A</v>
      </c>
      <c r="K222" s="7" t="e">
        <f>+VLOOKUP(A222,POA!$A$3:$AU$103,12,FALSE)</f>
        <v>#N/A</v>
      </c>
      <c r="L222" s="7" t="e">
        <f>+VLOOKUP(A222,POA!$A$3:$AU$103,14,FALSE)</f>
        <v>#N/A</v>
      </c>
      <c r="M222" s="1"/>
      <c r="N222" s="1"/>
      <c r="O222" s="1"/>
      <c r="P222" s="3"/>
      <c r="Q222" s="3"/>
      <c r="R222" s="3"/>
      <c r="S222" s="186"/>
      <c r="T222" s="2"/>
      <c r="U222" s="3"/>
      <c r="V222" s="3"/>
      <c r="W222" s="3"/>
      <c r="X222" s="3"/>
      <c r="Y222" s="3"/>
      <c r="Z222" s="3"/>
      <c r="AA222" s="3"/>
      <c r="AB222" s="3"/>
      <c r="AC222" s="3"/>
      <c r="AD222" s="3"/>
      <c r="AE222" s="3"/>
      <c r="AF222" s="3"/>
      <c r="AG222" s="39"/>
      <c r="AH222" s="13"/>
    </row>
    <row r="223" spans="1:34" ht="12.75" customHeight="1">
      <c r="A223" s="8"/>
      <c r="B223" s="9" t="e">
        <f>+VLOOKUP(A223,POA!$A$3:$AU$103,9,FALSE)</f>
        <v>#N/A</v>
      </c>
      <c r="C223" s="9" t="e">
        <f>+VLOOKUP(A223,POA!$A$3:$AU$103,7,FALSE)</f>
        <v>#N/A</v>
      </c>
      <c r="D223" s="10" t="e">
        <f>+VLOOKUP(A223,POA!$A$3:$AU$103,10,FALSE)</f>
        <v>#N/A</v>
      </c>
      <c r="E223" s="16"/>
      <c r="F223" s="16"/>
      <c r="G223" s="11"/>
      <c r="H223" s="128"/>
      <c r="I223" s="16"/>
      <c r="J223" s="12" t="e">
        <f t="shared" si="5"/>
        <v>#N/A</v>
      </c>
      <c r="K223" s="7" t="e">
        <f>+VLOOKUP(A223,POA!$A$3:$AU$103,12,FALSE)</f>
        <v>#N/A</v>
      </c>
      <c r="L223" s="7" t="e">
        <f>+VLOOKUP(A223,POA!$A$3:$AU$103,14,FALSE)</f>
        <v>#N/A</v>
      </c>
      <c r="M223" s="1"/>
      <c r="N223" s="1"/>
      <c r="O223" s="1"/>
      <c r="P223" s="3"/>
      <c r="Q223" s="3"/>
      <c r="R223" s="3"/>
      <c r="S223" s="186"/>
      <c r="T223" s="2"/>
      <c r="U223" s="3"/>
      <c r="V223" s="3"/>
      <c r="W223" s="3"/>
      <c r="X223" s="3"/>
      <c r="Y223" s="3"/>
      <c r="Z223" s="3"/>
      <c r="AA223" s="3"/>
      <c r="AB223" s="3"/>
      <c r="AC223" s="3"/>
      <c r="AD223" s="3"/>
      <c r="AE223" s="3"/>
      <c r="AF223" s="3"/>
      <c r="AG223" s="39"/>
      <c r="AH223" s="13"/>
    </row>
    <row r="224" spans="1:34" ht="12.75" customHeight="1">
      <c r="A224" s="8"/>
      <c r="B224" s="9" t="e">
        <f>+VLOOKUP(A224,POA!$A$3:$AU$103,9,FALSE)</f>
        <v>#N/A</v>
      </c>
      <c r="C224" s="9" t="e">
        <f>+VLOOKUP(A224,POA!$A$3:$AU$103,7,FALSE)</f>
        <v>#N/A</v>
      </c>
      <c r="D224" s="10" t="e">
        <f>+VLOOKUP(A224,POA!$A$3:$AU$103,10,FALSE)</f>
        <v>#N/A</v>
      </c>
      <c r="E224" s="16"/>
      <c r="F224" s="16"/>
      <c r="G224" s="11"/>
      <c r="H224" s="128"/>
      <c r="I224" s="16"/>
      <c r="J224" s="12" t="e">
        <f t="shared" si="5"/>
        <v>#N/A</v>
      </c>
      <c r="K224" s="7" t="e">
        <f>+VLOOKUP(A224,POA!$A$3:$AU$103,12,FALSE)</f>
        <v>#N/A</v>
      </c>
      <c r="L224" s="7" t="e">
        <f>+VLOOKUP(A224,POA!$A$3:$AU$103,14,FALSE)</f>
        <v>#N/A</v>
      </c>
      <c r="M224" s="1"/>
      <c r="N224" s="1"/>
      <c r="O224" s="1"/>
      <c r="P224" s="3"/>
      <c r="Q224" s="3"/>
      <c r="R224" s="3"/>
      <c r="S224" s="186"/>
      <c r="T224" s="2"/>
      <c r="U224" s="3"/>
      <c r="V224" s="3"/>
      <c r="W224" s="3"/>
      <c r="X224" s="3"/>
      <c r="Y224" s="3"/>
      <c r="Z224" s="3"/>
      <c r="AA224" s="3"/>
      <c r="AB224" s="3"/>
      <c r="AC224" s="3"/>
      <c r="AD224" s="3"/>
      <c r="AE224" s="3"/>
      <c r="AF224" s="3"/>
      <c r="AG224" s="39"/>
      <c r="AH224" s="13"/>
    </row>
    <row r="225" spans="1:34" ht="12.75" customHeight="1">
      <c r="A225" s="8"/>
      <c r="B225" s="9" t="e">
        <f>+VLOOKUP(A225,POA!$A$3:$AU$103,9,FALSE)</f>
        <v>#N/A</v>
      </c>
      <c r="C225" s="9" t="e">
        <f>+VLOOKUP(A225,POA!$A$3:$AU$103,7,FALSE)</f>
        <v>#N/A</v>
      </c>
      <c r="D225" s="10" t="e">
        <f>+VLOOKUP(A225,POA!$A$3:$AU$103,10,FALSE)</f>
        <v>#N/A</v>
      </c>
      <c r="E225" s="16"/>
      <c r="F225" s="16"/>
      <c r="G225" s="11"/>
      <c r="H225" s="128"/>
      <c r="I225" s="16"/>
      <c r="J225" s="12" t="e">
        <f t="shared" si="5"/>
        <v>#N/A</v>
      </c>
      <c r="K225" s="7" t="e">
        <f>+VLOOKUP(A225,POA!$A$3:$AU$103,12,FALSE)</f>
        <v>#N/A</v>
      </c>
      <c r="L225" s="7" t="e">
        <f>+VLOOKUP(A225,POA!$A$3:$AU$103,14,FALSE)</f>
        <v>#N/A</v>
      </c>
      <c r="M225" s="1"/>
      <c r="N225" s="1"/>
      <c r="O225" s="1"/>
      <c r="P225" s="3"/>
      <c r="Q225" s="3"/>
      <c r="R225" s="3"/>
      <c r="S225" s="186"/>
      <c r="T225" s="2"/>
      <c r="U225" s="3"/>
      <c r="V225" s="3"/>
      <c r="W225" s="3"/>
      <c r="X225" s="3"/>
      <c r="Y225" s="3"/>
      <c r="Z225" s="3"/>
      <c r="AA225" s="3"/>
      <c r="AB225" s="3"/>
      <c r="AC225" s="3"/>
      <c r="AD225" s="3"/>
      <c r="AE225" s="3"/>
      <c r="AF225" s="3"/>
      <c r="AG225" s="39"/>
      <c r="AH225" s="13"/>
    </row>
    <row r="226" spans="1:34" ht="12.75" customHeight="1">
      <c r="A226" s="8"/>
      <c r="B226" s="9" t="e">
        <f>+VLOOKUP(A226,POA!$A$3:$AU$103,9,FALSE)</f>
        <v>#N/A</v>
      </c>
      <c r="C226" s="9" t="e">
        <f>+VLOOKUP(A226,POA!$A$3:$AU$103,7,FALSE)</f>
        <v>#N/A</v>
      </c>
      <c r="D226" s="10" t="e">
        <f>+VLOOKUP(A226,POA!$A$3:$AU$103,10,FALSE)</f>
        <v>#N/A</v>
      </c>
      <c r="E226" s="16"/>
      <c r="F226" s="16"/>
      <c r="G226" s="11"/>
      <c r="H226" s="128"/>
      <c r="I226" s="16"/>
      <c r="J226" s="12" t="e">
        <f t="shared" si="5"/>
        <v>#N/A</v>
      </c>
      <c r="K226" s="7" t="e">
        <f>+VLOOKUP(A226,POA!$A$3:$AU$103,12,FALSE)</f>
        <v>#N/A</v>
      </c>
      <c r="L226" s="7" t="e">
        <f>+VLOOKUP(A226,POA!$A$3:$AU$103,14,FALSE)</f>
        <v>#N/A</v>
      </c>
      <c r="M226" s="1"/>
      <c r="N226" s="1"/>
      <c r="O226" s="1"/>
      <c r="P226" s="3"/>
      <c r="Q226" s="3"/>
      <c r="R226" s="3"/>
      <c r="S226" s="186"/>
      <c r="T226" s="2"/>
      <c r="U226" s="3"/>
      <c r="V226" s="3"/>
      <c r="W226" s="3"/>
      <c r="X226" s="3"/>
      <c r="Y226" s="3"/>
      <c r="Z226" s="3"/>
      <c r="AA226" s="3"/>
      <c r="AB226" s="3"/>
      <c r="AC226" s="3"/>
      <c r="AD226" s="3"/>
      <c r="AE226" s="3"/>
      <c r="AF226" s="3"/>
      <c r="AG226" s="39"/>
      <c r="AH226" s="13"/>
    </row>
    <row r="227" spans="1:34" ht="12.75" customHeight="1">
      <c r="A227" s="8"/>
      <c r="B227" s="9" t="e">
        <f>+VLOOKUP(A227,POA!$A$3:$AU$103,9,FALSE)</f>
        <v>#N/A</v>
      </c>
      <c r="C227" s="9" t="e">
        <f>+VLOOKUP(A227,POA!$A$3:$AU$103,7,FALSE)</f>
        <v>#N/A</v>
      </c>
      <c r="D227" s="10" t="e">
        <f>+VLOOKUP(A227,POA!$A$3:$AU$103,10,FALSE)</f>
        <v>#N/A</v>
      </c>
      <c r="E227" s="16"/>
      <c r="F227" s="16"/>
      <c r="G227" s="11"/>
      <c r="H227" s="128"/>
      <c r="I227" s="16"/>
      <c r="J227" s="12" t="e">
        <f t="shared" si="5"/>
        <v>#N/A</v>
      </c>
      <c r="K227" s="7" t="e">
        <f>+VLOOKUP(A227,POA!$A$3:$AU$103,12,FALSE)</f>
        <v>#N/A</v>
      </c>
      <c r="L227" s="7" t="e">
        <f>+VLOOKUP(A227,POA!$A$3:$AU$103,14,FALSE)</f>
        <v>#N/A</v>
      </c>
      <c r="M227" s="1"/>
      <c r="N227" s="1"/>
      <c r="O227" s="1"/>
      <c r="P227" s="3"/>
      <c r="Q227" s="3"/>
      <c r="R227" s="3"/>
      <c r="S227" s="186"/>
      <c r="T227" s="2"/>
      <c r="U227" s="3"/>
      <c r="V227" s="3"/>
      <c r="W227" s="3"/>
      <c r="X227" s="3"/>
      <c r="Y227" s="3"/>
      <c r="Z227" s="3"/>
      <c r="AA227" s="3"/>
      <c r="AB227" s="3"/>
      <c r="AC227" s="3"/>
      <c r="AD227" s="3"/>
      <c r="AE227" s="3"/>
      <c r="AF227" s="3"/>
      <c r="AG227" s="39"/>
      <c r="AH227" s="13"/>
    </row>
    <row r="228" spans="1:34" ht="12.75" customHeight="1">
      <c r="A228" s="8"/>
      <c r="B228" s="9" t="e">
        <f>+VLOOKUP(A228,POA!$A$3:$AU$103,9,FALSE)</f>
        <v>#N/A</v>
      </c>
      <c r="C228" s="9" t="e">
        <f>+VLOOKUP(A228,POA!$A$3:$AU$103,7,FALSE)</f>
        <v>#N/A</v>
      </c>
      <c r="D228" s="10" t="e">
        <f>+VLOOKUP(A228,POA!$A$3:$AU$103,10,FALSE)</f>
        <v>#N/A</v>
      </c>
      <c r="E228" s="16"/>
      <c r="F228" s="16"/>
      <c r="G228" s="11"/>
      <c r="H228" s="128"/>
      <c r="I228" s="16"/>
      <c r="J228" s="12" t="e">
        <f t="shared" si="5"/>
        <v>#N/A</v>
      </c>
      <c r="K228" s="7" t="e">
        <f>+VLOOKUP(A228,POA!$A$3:$AU$103,12,FALSE)</f>
        <v>#N/A</v>
      </c>
      <c r="L228" s="7" t="e">
        <f>+VLOOKUP(A228,POA!$A$3:$AU$103,14,FALSE)</f>
        <v>#N/A</v>
      </c>
      <c r="M228" s="1"/>
      <c r="N228" s="1"/>
      <c r="O228" s="1"/>
      <c r="P228" s="3"/>
      <c r="Q228" s="3"/>
      <c r="R228" s="3"/>
      <c r="S228" s="186"/>
      <c r="T228" s="2"/>
      <c r="U228" s="3"/>
      <c r="V228" s="3"/>
      <c r="W228" s="3"/>
      <c r="X228" s="3"/>
      <c r="Y228" s="3"/>
      <c r="Z228" s="3"/>
      <c r="AA228" s="3"/>
      <c r="AB228" s="3"/>
      <c r="AC228" s="3"/>
      <c r="AD228" s="3"/>
      <c r="AE228" s="3"/>
      <c r="AF228" s="3"/>
      <c r="AG228" s="39"/>
      <c r="AH228" s="13"/>
    </row>
    <row r="229" spans="1:34" ht="12.75" customHeight="1">
      <c r="A229" s="8"/>
      <c r="B229" s="9" t="e">
        <f>+VLOOKUP(A229,POA!$A$3:$AU$103,9,FALSE)</f>
        <v>#N/A</v>
      </c>
      <c r="C229" s="9" t="e">
        <f>+VLOOKUP(A229,POA!$A$3:$AU$103,7,FALSE)</f>
        <v>#N/A</v>
      </c>
      <c r="D229" s="10" t="e">
        <f>+VLOOKUP(A229,POA!$A$3:$AU$103,10,FALSE)</f>
        <v>#N/A</v>
      </c>
      <c r="E229" s="16"/>
      <c r="F229" s="16"/>
      <c r="G229" s="11"/>
      <c r="H229" s="128"/>
      <c r="I229" s="16"/>
      <c r="J229" s="12" t="e">
        <f t="shared" si="5"/>
        <v>#N/A</v>
      </c>
      <c r="K229" s="7" t="e">
        <f>+VLOOKUP(A229,POA!$A$3:$AU$103,12,FALSE)</f>
        <v>#N/A</v>
      </c>
      <c r="L229" s="7" t="e">
        <f>+VLOOKUP(A229,POA!$A$3:$AU$103,14,FALSE)</f>
        <v>#N/A</v>
      </c>
      <c r="M229" s="1"/>
      <c r="N229" s="1"/>
      <c r="O229" s="1"/>
      <c r="P229" s="3"/>
      <c r="Q229" s="3"/>
      <c r="R229" s="3"/>
      <c r="S229" s="186"/>
      <c r="T229" s="2"/>
      <c r="U229" s="3"/>
      <c r="V229" s="3"/>
      <c r="W229" s="3"/>
      <c r="X229" s="3"/>
      <c r="Y229" s="3"/>
      <c r="Z229" s="3"/>
      <c r="AA229" s="3"/>
      <c r="AB229" s="3"/>
      <c r="AC229" s="3"/>
      <c r="AD229" s="3"/>
      <c r="AE229" s="3"/>
      <c r="AF229" s="3"/>
      <c r="AG229" s="39"/>
      <c r="AH229" s="13"/>
    </row>
    <row r="230" spans="1:34" ht="12.75" customHeight="1">
      <c r="A230" s="8"/>
      <c r="B230" s="9" t="e">
        <f>+VLOOKUP(A230,POA!$A$3:$AU$103,9,FALSE)</f>
        <v>#N/A</v>
      </c>
      <c r="C230" s="9" t="e">
        <f>+VLOOKUP(A230,POA!$A$3:$AU$103,7,FALSE)</f>
        <v>#N/A</v>
      </c>
      <c r="D230" s="10" t="e">
        <f>+VLOOKUP(A230,POA!$A$3:$AU$103,10,FALSE)</f>
        <v>#N/A</v>
      </c>
      <c r="E230" s="16"/>
      <c r="F230" s="16"/>
      <c r="G230" s="11"/>
      <c r="H230" s="128"/>
      <c r="I230" s="16"/>
      <c r="J230" s="12" t="e">
        <f t="shared" si="5"/>
        <v>#N/A</v>
      </c>
      <c r="K230" s="7" t="e">
        <f>+VLOOKUP(A230,POA!$A$3:$AU$103,12,FALSE)</f>
        <v>#N/A</v>
      </c>
      <c r="L230" s="7" t="e">
        <f>+VLOOKUP(A230,POA!$A$3:$AU$103,14,FALSE)</f>
        <v>#N/A</v>
      </c>
      <c r="M230" s="1"/>
      <c r="N230" s="1"/>
      <c r="O230" s="1"/>
      <c r="P230" s="3"/>
      <c r="Q230" s="3"/>
      <c r="R230" s="3"/>
      <c r="S230" s="186"/>
      <c r="T230" s="2"/>
      <c r="U230" s="3"/>
      <c r="V230" s="3"/>
      <c r="W230" s="3"/>
      <c r="X230" s="3"/>
      <c r="Y230" s="3"/>
      <c r="Z230" s="3"/>
      <c r="AA230" s="3"/>
      <c r="AB230" s="3"/>
      <c r="AC230" s="3"/>
      <c r="AD230" s="3"/>
      <c r="AE230" s="3"/>
      <c r="AF230" s="3"/>
      <c r="AG230" s="39"/>
      <c r="AH230" s="13"/>
    </row>
    <row r="231" spans="1:34" ht="12.75" customHeight="1">
      <c r="A231" s="8"/>
      <c r="B231" s="9" t="e">
        <f>+VLOOKUP(A231,POA!$A$3:$AU$103,9,FALSE)</f>
        <v>#N/A</v>
      </c>
      <c r="C231" s="9" t="e">
        <f>+VLOOKUP(A231,POA!$A$3:$AU$103,7,FALSE)</f>
        <v>#N/A</v>
      </c>
      <c r="D231" s="10" t="e">
        <f>+VLOOKUP(A231,POA!$A$3:$AU$103,10,FALSE)</f>
        <v>#N/A</v>
      </c>
      <c r="E231" s="16"/>
      <c r="F231" s="16"/>
      <c r="G231" s="11"/>
      <c r="H231" s="128"/>
      <c r="I231" s="16"/>
      <c r="J231" s="12" t="e">
        <f t="shared" si="5"/>
        <v>#N/A</v>
      </c>
      <c r="K231" s="7" t="e">
        <f>+VLOOKUP(A231,POA!$A$3:$AU$103,12,FALSE)</f>
        <v>#N/A</v>
      </c>
      <c r="L231" s="7" t="e">
        <f>+VLOOKUP(A231,POA!$A$3:$AU$103,14,FALSE)</f>
        <v>#N/A</v>
      </c>
      <c r="M231" s="1"/>
      <c r="N231" s="1"/>
      <c r="O231" s="1"/>
      <c r="P231" s="3"/>
      <c r="Q231" s="3"/>
      <c r="R231" s="3"/>
      <c r="S231" s="186"/>
      <c r="T231" s="2"/>
      <c r="U231" s="3"/>
      <c r="V231" s="3"/>
      <c r="W231" s="3"/>
      <c r="X231" s="3"/>
      <c r="Y231" s="3"/>
      <c r="Z231" s="3"/>
      <c r="AA231" s="3"/>
      <c r="AB231" s="3"/>
      <c r="AC231" s="3"/>
      <c r="AD231" s="3"/>
      <c r="AE231" s="3"/>
      <c r="AF231" s="3"/>
      <c r="AG231" s="39"/>
      <c r="AH231" s="13"/>
    </row>
    <row r="232" spans="1:34" ht="12.75" customHeight="1">
      <c r="A232" s="8"/>
      <c r="B232" s="9" t="e">
        <f>+VLOOKUP(A232,POA!$A$3:$AU$103,9,FALSE)</f>
        <v>#N/A</v>
      </c>
      <c r="C232" s="9" t="e">
        <f>+VLOOKUP(A232,POA!$A$3:$AU$103,7,FALSE)</f>
        <v>#N/A</v>
      </c>
      <c r="D232" s="10" t="e">
        <f>+VLOOKUP(A232,POA!$A$3:$AU$103,10,FALSE)</f>
        <v>#N/A</v>
      </c>
      <c r="E232" s="16"/>
      <c r="F232" s="16"/>
      <c r="G232" s="11"/>
      <c r="H232" s="128"/>
      <c r="I232" s="16"/>
      <c r="J232" s="12" t="e">
        <f t="shared" si="5"/>
        <v>#N/A</v>
      </c>
      <c r="K232" s="7" t="e">
        <f>+VLOOKUP(A232,POA!$A$3:$AU$103,12,FALSE)</f>
        <v>#N/A</v>
      </c>
      <c r="L232" s="7" t="e">
        <f>+VLOOKUP(A232,POA!$A$3:$AU$103,14,FALSE)</f>
        <v>#N/A</v>
      </c>
      <c r="M232" s="1"/>
      <c r="N232" s="1"/>
      <c r="O232" s="1"/>
      <c r="P232" s="3"/>
      <c r="Q232" s="3"/>
      <c r="R232" s="3"/>
      <c r="S232" s="186"/>
      <c r="T232" s="2"/>
      <c r="U232" s="3"/>
      <c r="V232" s="3"/>
      <c r="W232" s="3"/>
      <c r="X232" s="3"/>
      <c r="Y232" s="3"/>
      <c r="Z232" s="3"/>
      <c r="AA232" s="3"/>
      <c r="AB232" s="3"/>
      <c r="AC232" s="3"/>
      <c r="AD232" s="3"/>
      <c r="AE232" s="3"/>
      <c r="AF232" s="3"/>
      <c r="AG232" s="39"/>
      <c r="AH232" s="13"/>
    </row>
    <row r="233" spans="1:34" ht="12.75" customHeight="1">
      <c r="A233" s="8"/>
      <c r="B233" s="9" t="e">
        <f>+VLOOKUP(A233,POA!$A$3:$AU$103,9,FALSE)</f>
        <v>#N/A</v>
      </c>
      <c r="C233" s="9" t="e">
        <f>+VLOOKUP(A233,POA!$A$3:$AU$103,7,FALSE)</f>
        <v>#N/A</v>
      </c>
      <c r="D233" s="10" t="e">
        <f>+VLOOKUP(A233,POA!$A$3:$AU$103,10,FALSE)</f>
        <v>#N/A</v>
      </c>
      <c r="E233" s="16"/>
      <c r="F233" s="16"/>
      <c r="G233" s="11"/>
      <c r="H233" s="128"/>
      <c r="I233" s="16"/>
      <c r="J233" s="12" t="e">
        <f t="shared" si="5"/>
        <v>#N/A</v>
      </c>
      <c r="K233" s="7" t="e">
        <f>+VLOOKUP(A233,POA!$A$3:$AU$103,12,FALSE)</f>
        <v>#N/A</v>
      </c>
      <c r="L233" s="7" t="e">
        <f>+VLOOKUP(A233,POA!$A$3:$AU$103,14,FALSE)</f>
        <v>#N/A</v>
      </c>
      <c r="M233" s="1"/>
      <c r="N233" s="1"/>
      <c r="O233" s="1"/>
      <c r="P233" s="3"/>
      <c r="Q233" s="3"/>
      <c r="R233" s="3"/>
      <c r="S233" s="186"/>
      <c r="T233" s="2"/>
      <c r="U233" s="3"/>
      <c r="V233" s="3"/>
      <c r="W233" s="3"/>
      <c r="X233" s="3"/>
      <c r="Y233" s="3"/>
      <c r="Z233" s="3"/>
      <c r="AA233" s="3"/>
      <c r="AB233" s="3"/>
      <c r="AC233" s="3"/>
      <c r="AD233" s="3"/>
      <c r="AE233" s="3"/>
      <c r="AF233" s="3"/>
      <c r="AG233" s="39"/>
      <c r="AH233" s="13"/>
    </row>
    <row r="234" spans="1:34" ht="12.75" customHeight="1">
      <c r="A234" s="8"/>
      <c r="B234" s="9" t="e">
        <f>+VLOOKUP(A234,POA!$A$3:$AU$103,9,FALSE)</f>
        <v>#N/A</v>
      </c>
      <c r="C234" s="9" t="e">
        <f>+VLOOKUP(A234,POA!$A$3:$AU$103,7,FALSE)</f>
        <v>#N/A</v>
      </c>
      <c r="D234" s="10" t="e">
        <f>+VLOOKUP(A234,POA!$A$3:$AU$103,10,FALSE)</f>
        <v>#N/A</v>
      </c>
      <c r="E234" s="16"/>
      <c r="F234" s="16"/>
      <c r="G234" s="11"/>
      <c r="H234" s="128"/>
      <c r="I234" s="16"/>
      <c r="J234" s="12" t="e">
        <f t="shared" si="5"/>
        <v>#N/A</v>
      </c>
      <c r="K234" s="7" t="e">
        <f>+VLOOKUP(A234,POA!$A$3:$AU$103,12,FALSE)</f>
        <v>#N/A</v>
      </c>
      <c r="L234" s="7" t="e">
        <f>+VLOOKUP(A234,POA!$A$3:$AU$103,14,FALSE)</f>
        <v>#N/A</v>
      </c>
      <c r="M234" s="1"/>
      <c r="N234" s="1"/>
      <c r="O234" s="1"/>
      <c r="P234" s="3"/>
      <c r="Q234" s="3"/>
      <c r="R234" s="3"/>
      <c r="S234" s="186"/>
      <c r="T234" s="2"/>
      <c r="U234" s="3"/>
      <c r="V234" s="3"/>
      <c r="W234" s="3"/>
      <c r="X234" s="3"/>
      <c r="Y234" s="3"/>
      <c r="Z234" s="3"/>
      <c r="AA234" s="3"/>
      <c r="AB234" s="3"/>
      <c r="AC234" s="3"/>
      <c r="AD234" s="3"/>
      <c r="AE234" s="3"/>
      <c r="AF234" s="3"/>
      <c r="AG234" s="39"/>
      <c r="AH234" s="13"/>
    </row>
    <row r="235" spans="1:34" ht="12.75" customHeight="1">
      <c r="A235" s="8"/>
      <c r="B235" s="9" t="e">
        <f>+VLOOKUP(A235,POA!$A$3:$AU$103,9,FALSE)</f>
        <v>#N/A</v>
      </c>
      <c r="C235" s="9" t="e">
        <f>+VLOOKUP(A235,POA!$A$3:$AU$103,7,FALSE)</f>
        <v>#N/A</v>
      </c>
      <c r="D235" s="10" t="e">
        <f>+VLOOKUP(A235,POA!$A$3:$AU$103,10,FALSE)</f>
        <v>#N/A</v>
      </c>
      <c r="E235" s="16"/>
      <c r="F235" s="16"/>
      <c r="G235" s="11"/>
      <c r="H235" s="128"/>
      <c r="I235" s="16"/>
      <c r="J235" s="12" t="e">
        <f t="shared" si="5"/>
        <v>#N/A</v>
      </c>
      <c r="K235" s="7" t="e">
        <f>+VLOOKUP(A235,POA!$A$3:$AU$103,12,FALSE)</f>
        <v>#N/A</v>
      </c>
      <c r="L235" s="7" t="e">
        <f>+VLOOKUP(A235,POA!$A$3:$AU$103,14,FALSE)</f>
        <v>#N/A</v>
      </c>
      <c r="M235" s="1"/>
      <c r="N235" s="1"/>
      <c r="O235" s="1"/>
      <c r="P235" s="3"/>
      <c r="Q235" s="3"/>
      <c r="R235" s="3"/>
      <c r="S235" s="186"/>
      <c r="T235" s="2"/>
      <c r="U235" s="3"/>
      <c r="V235" s="3"/>
      <c r="W235" s="3"/>
      <c r="X235" s="3"/>
      <c r="Y235" s="3"/>
      <c r="Z235" s="3"/>
      <c r="AA235" s="3"/>
      <c r="AB235" s="3"/>
      <c r="AC235" s="3"/>
      <c r="AD235" s="3"/>
      <c r="AE235" s="3"/>
      <c r="AF235" s="3"/>
      <c r="AG235" s="39"/>
      <c r="AH235" s="13"/>
    </row>
    <row r="236" spans="1:34" ht="12.75" customHeight="1">
      <c r="A236" s="8"/>
      <c r="B236" s="9" t="e">
        <f>+VLOOKUP(A236,POA!$A$3:$AU$103,9,FALSE)</f>
        <v>#N/A</v>
      </c>
      <c r="C236" s="9" t="e">
        <f>+VLOOKUP(A236,POA!$A$3:$AU$103,7,FALSE)</f>
        <v>#N/A</v>
      </c>
      <c r="D236" s="10" t="e">
        <f>+VLOOKUP(A236,POA!$A$3:$AU$103,10,FALSE)</f>
        <v>#N/A</v>
      </c>
      <c r="E236" s="16"/>
      <c r="F236" s="16"/>
      <c r="G236" s="11"/>
      <c r="H236" s="128"/>
      <c r="I236" s="16"/>
      <c r="J236" s="12" t="e">
        <f t="shared" si="5"/>
        <v>#N/A</v>
      </c>
      <c r="K236" s="7" t="e">
        <f>+VLOOKUP(A236,POA!$A$3:$AU$103,12,FALSE)</f>
        <v>#N/A</v>
      </c>
      <c r="L236" s="7" t="e">
        <f>+VLOOKUP(A236,POA!$A$3:$AU$103,14,FALSE)</f>
        <v>#N/A</v>
      </c>
      <c r="M236" s="1"/>
      <c r="N236" s="1"/>
      <c r="O236" s="1"/>
      <c r="P236" s="3"/>
      <c r="Q236" s="3"/>
      <c r="R236" s="3"/>
      <c r="S236" s="186"/>
      <c r="T236" s="2"/>
      <c r="U236" s="3"/>
      <c r="V236" s="3"/>
      <c r="W236" s="3"/>
      <c r="X236" s="3"/>
      <c r="Y236" s="3"/>
      <c r="Z236" s="3"/>
      <c r="AA236" s="3"/>
      <c r="AB236" s="3"/>
      <c r="AC236" s="3"/>
      <c r="AD236" s="3"/>
      <c r="AE236" s="3"/>
      <c r="AF236" s="3"/>
      <c r="AG236" s="39"/>
      <c r="AH236" s="13"/>
    </row>
    <row r="237" spans="1:34" ht="12.75" customHeight="1">
      <c r="A237" s="8"/>
      <c r="B237" s="9" t="e">
        <f>+VLOOKUP(A237,POA!$A$3:$AU$103,9,FALSE)</f>
        <v>#N/A</v>
      </c>
      <c r="C237" s="9" t="e">
        <f>+VLOOKUP(A237,POA!$A$3:$AU$103,7,FALSE)</f>
        <v>#N/A</v>
      </c>
      <c r="D237" s="10" t="e">
        <f>+VLOOKUP(A237,POA!$A$3:$AU$103,10,FALSE)</f>
        <v>#N/A</v>
      </c>
      <c r="E237" s="16"/>
      <c r="F237" s="16"/>
      <c r="G237" s="11"/>
      <c r="H237" s="128"/>
      <c r="I237" s="16"/>
      <c r="J237" s="12" t="e">
        <f t="shared" si="5"/>
        <v>#N/A</v>
      </c>
      <c r="K237" s="7" t="e">
        <f>+VLOOKUP(A237,POA!$A$3:$AU$103,12,FALSE)</f>
        <v>#N/A</v>
      </c>
      <c r="L237" s="7" t="e">
        <f>+VLOOKUP(A237,POA!$A$3:$AU$103,14,FALSE)</f>
        <v>#N/A</v>
      </c>
      <c r="M237" s="1"/>
      <c r="N237" s="1"/>
      <c r="O237" s="1"/>
      <c r="P237" s="3"/>
      <c r="Q237" s="3"/>
      <c r="R237" s="3"/>
      <c r="S237" s="186"/>
      <c r="T237" s="2"/>
      <c r="U237" s="3"/>
      <c r="V237" s="3"/>
      <c r="W237" s="3"/>
      <c r="X237" s="3"/>
      <c r="Y237" s="3"/>
      <c r="Z237" s="3"/>
      <c r="AA237" s="3"/>
      <c r="AB237" s="3"/>
      <c r="AC237" s="3"/>
      <c r="AD237" s="3"/>
      <c r="AE237" s="3"/>
      <c r="AF237" s="3"/>
      <c r="AG237" s="39"/>
      <c r="AH237" s="13"/>
    </row>
    <row r="238" spans="1:34" ht="12.75" customHeight="1">
      <c r="A238" s="8"/>
      <c r="B238" s="9" t="e">
        <f>+VLOOKUP(A238,POA!$A$3:$AU$103,9,FALSE)</f>
        <v>#N/A</v>
      </c>
      <c r="C238" s="9" t="e">
        <f>+VLOOKUP(A238,POA!$A$3:$AU$103,7,FALSE)</f>
        <v>#N/A</v>
      </c>
      <c r="D238" s="10" t="e">
        <f>+VLOOKUP(A238,POA!$A$3:$AU$103,10,FALSE)</f>
        <v>#N/A</v>
      </c>
      <c r="E238" s="16"/>
      <c r="F238" s="16"/>
      <c r="G238" s="11"/>
      <c r="H238" s="128"/>
      <c r="I238" s="16"/>
      <c r="J238" s="12" t="e">
        <f t="shared" si="5"/>
        <v>#N/A</v>
      </c>
      <c r="K238" s="7" t="e">
        <f>+VLOOKUP(A238,POA!$A$3:$AU$103,12,FALSE)</f>
        <v>#N/A</v>
      </c>
      <c r="L238" s="7" t="e">
        <f>+VLOOKUP(A238,POA!$A$3:$AU$103,14,FALSE)</f>
        <v>#N/A</v>
      </c>
      <c r="M238" s="1"/>
      <c r="N238" s="1"/>
      <c r="O238" s="1"/>
      <c r="P238" s="3"/>
      <c r="Q238" s="3"/>
      <c r="R238" s="3"/>
      <c r="S238" s="186"/>
      <c r="T238" s="2"/>
      <c r="U238" s="3"/>
      <c r="V238" s="3"/>
      <c r="W238" s="3"/>
      <c r="X238" s="3"/>
      <c r="Y238" s="3"/>
      <c r="Z238" s="3"/>
      <c r="AA238" s="3"/>
      <c r="AB238" s="3"/>
      <c r="AC238" s="3"/>
      <c r="AD238" s="3"/>
      <c r="AE238" s="3"/>
      <c r="AF238" s="3"/>
      <c r="AG238" s="39"/>
      <c r="AH238" s="13"/>
    </row>
    <row r="239" spans="1:34" ht="12.75" customHeight="1">
      <c r="A239" s="8"/>
      <c r="B239" s="9" t="e">
        <f>+VLOOKUP(A239,POA!$A$3:$AU$103,9,FALSE)</f>
        <v>#N/A</v>
      </c>
      <c r="C239" s="9" t="e">
        <f>+VLOOKUP(A239,POA!$A$3:$AU$103,7,FALSE)</f>
        <v>#N/A</v>
      </c>
      <c r="D239" s="10" t="e">
        <f>+VLOOKUP(A239,POA!$A$3:$AU$103,10,FALSE)</f>
        <v>#N/A</v>
      </c>
      <c r="E239" s="16"/>
      <c r="F239" s="16"/>
      <c r="G239" s="11"/>
      <c r="H239" s="128"/>
      <c r="I239" s="16"/>
      <c r="J239" s="12" t="e">
        <f t="shared" si="5"/>
        <v>#N/A</v>
      </c>
      <c r="K239" s="7" t="e">
        <f>+VLOOKUP(A239,POA!$A$3:$AU$103,12,FALSE)</f>
        <v>#N/A</v>
      </c>
      <c r="L239" s="7" t="e">
        <f>+VLOOKUP(A239,POA!$A$3:$AU$103,14,FALSE)</f>
        <v>#N/A</v>
      </c>
      <c r="M239" s="1"/>
      <c r="N239" s="1"/>
      <c r="O239" s="1"/>
      <c r="P239" s="3"/>
      <c r="Q239" s="3"/>
      <c r="R239" s="3"/>
      <c r="S239" s="186"/>
      <c r="T239" s="2"/>
      <c r="U239" s="3"/>
      <c r="V239" s="3"/>
      <c r="W239" s="3"/>
      <c r="X239" s="3"/>
      <c r="Y239" s="3"/>
      <c r="Z239" s="3"/>
      <c r="AA239" s="3"/>
      <c r="AB239" s="3"/>
      <c r="AC239" s="3"/>
      <c r="AD239" s="3"/>
      <c r="AE239" s="3"/>
      <c r="AF239" s="3"/>
      <c r="AG239" s="39"/>
      <c r="AH239" s="13"/>
    </row>
    <row r="240" spans="1:34" ht="12.75" customHeight="1">
      <c r="A240" s="8"/>
      <c r="B240" s="9" t="e">
        <f>+VLOOKUP(A240,POA!$A$3:$AU$103,9,FALSE)</f>
        <v>#N/A</v>
      </c>
      <c r="C240" s="9" t="e">
        <f>+VLOOKUP(A240,POA!$A$3:$AU$103,7,FALSE)</f>
        <v>#N/A</v>
      </c>
      <c r="D240" s="10" t="e">
        <f>+VLOOKUP(A240,POA!$A$3:$AU$103,10,FALSE)</f>
        <v>#N/A</v>
      </c>
      <c r="E240" s="16"/>
      <c r="F240" s="16"/>
      <c r="G240" s="11"/>
      <c r="H240" s="128"/>
      <c r="I240" s="16"/>
      <c r="J240" s="12" t="e">
        <f t="shared" si="5"/>
        <v>#N/A</v>
      </c>
      <c r="K240" s="7" t="e">
        <f>+VLOOKUP(A240,POA!$A$3:$AU$103,12,FALSE)</f>
        <v>#N/A</v>
      </c>
      <c r="L240" s="7" t="e">
        <f>+VLOOKUP(A240,POA!$A$3:$AU$103,14,FALSE)</f>
        <v>#N/A</v>
      </c>
      <c r="M240" s="1"/>
      <c r="N240" s="1"/>
      <c r="O240" s="1"/>
      <c r="P240" s="3"/>
      <c r="Q240" s="3"/>
      <c r="R240" s="3"/>
      <c r="S240" s="186"/>
      <c r="T240" s="2"/>
      <c r="U240" s="3"/>
      <c r="V240" s="3"/>
      <c r="W240" s="3"/>
      <c r="X240" s="3"/>
      <c r="Y240" s="3"/>
      <c r="Z240" s="3"/>
      <c r="AA240" s="3"/>
      <c r="AB240" s="3"/>
      <c r="AC240" s="3"/>
      <c r="AD240" s="3"/>
      <c r="AE240" s="3"/>
      <c r="AF240" s="3"/>
      <c r="AG240" s="39"/>
      <c r="AH240" s="13"/>
    </row>
    <row r="241" spans="1:34" ht="12.75" customHeight="1">
      <c r="A241" s="8"/>
      <c r="B241" s="9" t="e">
        <f>+VLOOKUP(A241,POA!$A$3:$AU$103,9,FALSE)</f>
        <v>#N/A</v>
      </c>
      <c r="C241" s="9" t="e">
        <f>+VLOOKUP(A241,POA!$A$3:$AU$103,7,FALSE)</f>
        <v>#N/A</v>
      </c>
      <c r="D241" s="10" t="e">
        <f>+VLOOKUP(A241,POA!$A$3:$AU$103,10,FALSE)</f>
        <v>#N/A</v>
      </c>
      <c r="E241" s="16"/>
      <c r="F241" s="16"/>
      <c r="G241" s="11"/>
      <c r="H241" s="128"/>
      <c r="I241" s="16"/>
      <c r="J241" s="12" t="e">
        <f t="shared" si="5"/>
        <v>#N/A</v>
      </c>
      <c r="K241" s="7" t="e">
        <f>+VLOOKUP(A241,POA!$A$3:$AU$103,12,FALSE)</f>
        <v>#N/A</v>
      </c>
      <c r="L241" s="7" t="e">
        <f>+VLOOKUP(A241,POA!$A$3:$AU$103,14,FALSE)</f>
        <v>#N/A</v>
      </c>
      <c r="M241" s="1"/>
      <c r="N241" s="1"/>
      <c r="O241" s="1"/>
      <c r="P241" s="3"/>
      <c r="Q241" s="3"/>
      <c r="R241" s="3"/>
      <c r="S241" s="186"/>
      <c r="T241" s="2"/>
      <c r="U241" s="3"/>
      <c r="V241" s="3"/>
      <c r="W241" s="3"/>
      <c r="X241" s="3"/>
      <c r="Y241" s="3"/>
      <c r="Z241" s="3"/>
      <c r="AA241" s="3"/>
      <c r="AB241" s="3"/>
      <c r="AC241" s="3"/>
      <c r="AD241" s="3"/>
      <c r="AE241" s="3"/>
      <c r="AF241" s="3"/>
      <c r="AG241" s="39"/>
      <c r="AH241" s="13"/>
    </row>
    <row r="242" spans="1:34" ht="12.75" customHeight="1">
      <c r="A242" s="8"/>
      <c r="B242" s="9" t="e">
        <f>+VLOOKUP(A242,POA!$A$3:$AU$103,9,FALSE)</f>
        <v>#N/A</v>
      </c>
      <c r="C242" s="9" t="e">
        <f>+VLOOKUP(A242,POA!$A$3:$AU$103,7,FALSE)</f>
        <v>#N/A</v>
      </c>
      <c r="D242" s="10" t="e">
        <f>+VLOOKUP(A242,POA!$A$3:$AU$103,10,FALSE)</f>
        <v>#N/A</v>
      </c>
      <c r="E242" s="16"/>
      <c r="F242" s="16"/>
      <c r="G242" s="11"/>
      <c r="H242" s="128"/>
      <c r="I242" s="16"/>
      <c r="J242" s="12" t="e">
        <f t="shared" si="5"/>
        <v>#N/A</v>
      </c>
      <c r="K242" s="7" t="e">
        <f>+VLOOKUP(A242,POA!$A$3:$AU$103,12,FALSE)</f>
        <v>#N/A</v>
      </c>
      <c r="L242" s="7" t="e">
        <f>+VLOOKUP(A242,POA!$A$3:$AU$103,14,FALSE)</f>
        <v>#N/A</v>
      </c>
      <c r="M242" s="1"/>
      <c r="N242" s="1"/>
      <c r="O242" s="1"/>
      <c r="P242" s="3"/>
      <c r="Q242" s="3"/>
      <c r="R242" s="3"/>
      <c r="S242" s="186"/>
      <c r="T242" s="2"/>
      <c r="U242" s="3"/>
      <c r="V242" s="3"/>
      <c r="W242" s="3"/>
      <c r="X242" s="3"/>
      <c r="Y242" s="3"/>
      <c r="Z242" s="3"/>
      <c r="AA242" s="3"/>
      <c r="AB242" s="3"/>
      <c r="AC242" s="3"/>
      <c r="AD242" s="3"/>
      <c r="AE242" s="3"/>
      <c r="AF242" s="3"/>
      <c r="AG242" s="39"/>
      <c r="AH242" s="13"/>
    </row>
    <row r="243" spans="1:34" ht="12.75" customHeight="1">
      <c r="A243" s="8"/>
      <c r="B243" s="9" t="e">
        <f>+VLOOKUP(A243,POA!$A$3:$AU$103,9,FALSE)</f>
        <v>#N/A</v>
      </c>
      <c r="C243" s="9" t="e">
        <f>+VLOOKUP(A243,POA!$A$3:$AU$103,7,FALSE)</f>
        <v>#N/A</v>
      </c>
      <c r="D243" s="10" t="e">
        <f>+VLOOKUP(A243,POA!$A$3:$AU$103,10,FALSE)</f>
        <v>#N/A</v>
      </c>
      <c r="E243" s="16"/>
      <c r="F243" s="16"/>
      <c r="G243" s="11"/>
      <c r="H243" s="128"/>
      <c r="I243" s="16"/>
      <c r="J243" s="12" t="e">
        <f t="shared" si="5"/>
        <v>#N/A</v>
      </c>
      <c r="K243" s="7" t="e">
        <f>+VLOOKUP(A243,POA!$A$3:$AU$103,12,FALSE)</f>
        <v>#N/A</v>
      </c>
      <c r="L243" s="7" t="e">
        <f>+VLOOKUP(A243,POA!$A$3:$AU$103,14,FALSE)</f>
        <v>#N/A</v>
      </c>
      <c r="M243" s="1"/>
      <c r="N243" s="1"/>
      <c r="O243" s="1"/>
      <c r="P243" s="3"/>
      <c r="Q243" s="3"/>
      <c r="R243" s="3"/>
      <c r="S243" s="186"/>
      <c r="T243" s="2"/>
      <c r="U243" s="3"/>
      <c r="V243" s="3"/>
      <c r="W243" s="3"/>
      <c r="X243" s="3"/>
      <c r="Y243" s="3"/>
      <c r="Z243" s="3"/>
      <c r="AA243" s="3"/>
      <c r="AB243" s="3"/>
      <c r="AC243" s="3"/>
      <c r="AD243" s="3"/>
      <c r="AE243" s="3"/>
      <c r="AF243" s="3"/>
      <c r="AG243" s="39"/>
      <c r="AH243" s="13"/>
    </row>
    <row r="244" spans="1:34" ht="12.75" customHeight="1">
      <c r="A244" s="8"/>
      <c r="B244" s="9" t="e">
        <f>+VLOOKUP(A244,POA!$A$3:$AU$103,9,FALSE)</f>
        <v>#N/A</v>
      </c>
      <c r="C244" s="9" t="e">
        <f>+VLOOKUP(A244,POA!$A$3:$AU$103,7,FALSE)</f>
        <v>#N/A</v>
      </c>
      <c r="D244" s="10" t="e">
        <f>+VLOOKUP(A244,POA!$A$3:$AU$103,10,FALSE)</f>
        <v>#N/A</v>
      </c>
      <c r="E244" s="16"/>
      <c r="F244" s="16"/>
      <c r="G244" s="11"/>
      <c r="H244" s="128"/>
      <c r="I244" s="16"/>
      <c r="J244" s="12" t="e">
        <f t="shared" si="5"/>
        <v>#N/A</v>
      </c>
      <c r="K244" s="7" t="e">
        <f>+VLOOKUP(A244,POA!$A$3:$AU$103,12,FALSE)</f>
        <v>#N/A</v>
      </c>
      <c r="L244" s="7" t="e">
        <f>+VLOOKUP(A244,POA!$A$3:$AU$103,14,FALSE)</f>
        <v>#N/A</v>
      </c>
      <c r="M244" s="1"/>
      <c r="N244" s="1"/>
      <c r="O244" s="1"/>
      <c r="P244" s="3"/>
      <c r="Q244" s="3"/>
      <c r="R244" s="3"/>
      <c r="S244" s="186"/>
      <c r="T244" s="2"/>
      <c r="U244" s="3"/>
      <c r="V244" s="3"/>
      <c r="W244" s="3"/>
      <c r="X244" s="3"/>
      <c r="Y244" s="3"/>
      <c r="Z244" s="3"/>
      <c r="AA244" s="3"/>
      <c r="AB244" s="3"/>
      <c r="AC244" s="3"/>
      <c r="AD244" s="3"/>
      <c r="AE244" s="3"/>
      <c r="AF244" s="3"/>
      <c r="AG244" s="39"/>
      <c r="AH244" s="13"/>
    </row>
    <row r="245" spans="1:34" ht="12.75" customHeight="1">
      <c r="A245" s="8"/>
      <c r="B245" s="9" t="e">
        <f>+VLOOKUP(A245,POA!$A$3:$AU$103,9,FALSE)</f>
        <v>#N/A</v>
      </c>
      <c r="C245" s="9" t="e">
        <f>+VLOOKUP(A245,POA!$A$3:$AU$103,7,FALSE)</f>
        <v>#N/A</v>
      </c>
      <c r="D245" s="10" t="e">
        <f>+VLOOKUP(A245,POA!$A$3:$AU$103,10,FALSE)</f>
        <v>#N/A</v>
      </c>
      <c r="E245" s="16"/>
      <c r="F245" s="16"/>
      <c r="G245" s="11"/>
      <c r="H245" s="128"/>
      <c r="I245" s="16"/>
      <c r="J245" s="12" t="e">
        <f t="shared" si="5"/>
        <v>#N/A</v>
      </c>
      <c r="K245" s="7" t="e">
        <f>+VLOOKUP(A245,POA!$A$3:$AU$103,12,FALSE)</f>
        <v>#N/A</v>
      </c>
      <c r="L245" s="7" t="e">
        <f>+VLOOKUP(A245,POA!$A$3:$AU$103,14,FALSE)</f>
        <v>#N/A</v>
      </c>
      <c r="M245" s="1"/>
      <c r="N245" s="1"/>
      <c r="O245" s="1"/>
      <c r="P245" s="3"/>
      <c r="Q245" s="3"/>
      <c r="R245" s="3"/>
      <c r="S245" s="186"/>
      <c r="T245" s="2"/>
      <c r="U245" s="3"/>
      <c r="V245" s="3"/>
      <c r="W245" s="3"/>
      <c r="X245" s="3"/>
      <c r="Y245" s="3"/>
      <c r="Z245" s="3"/>
      <c r="AA245" s="3"/>
      <c r="AB245" s="3"/>
      <c r="AC245" s="3"/>
      <c r="AD245" s="3"/>
      <c r="AE245" s="3"/>
      <c r="AF245" s="3"/>
      <c r="AG245" s="39"/>
      <c r="AH245" s="13"/>
    </row>
    <row r="246" spans="1:34" ht="12.75" customHeight="1">
      <c r="A246" s="8"/>
      <c r="B246" s="9" t="e">
        <f>+VLOOKUP(A246,POA!$A$3:$AU$103,9,FALSE)</f>
        <v>#N/A</v>
      </c>
      <c r="C246" s="9" t="e">
        <f>+VLOOKUP(A246,POA!$A$3:$AU$103,7,FALSE)</f>
        <v>#N/A</v>
      </c>
      <c r="D246" s="10" t="e">
        <f>+VLOOKUP(A246,POA!$A$3:$AU$103,10,FALSE)</f>
        <v>#N/A</v>
      </c>
      <c r="E246" s="16"/>
      <c r="F246" s="16"/>
      <c r="G246" s="11"/>
      <c r="H246" s="128"/>
      <c r="I246" s="16"/>
      <c r="J246" s="12" t="e">
        <f t="shared" si="5"/>
        <v>#N/A</v>
      </c>
      <c r="K246" s="7" t="e">
        <f>+VLOOKUP(A246,POA!$A$3:$AU$103,12,FALSE)</f>
        <v>#N/A</v>
      </c>
      <c r="L246" s="7" t="e">
        <f>+VLOOKUP(A246,POA!$A$3:$AU$103,14,FALSE)</f>
        <v>#N/A</v>
      </c>
      <c r="M246" s="1"/>
      <c r="N246" s="1"/>
      <c r="O246" s="1"/>
      <c r="P246" s="3"/>
      <c r="Q246" s="3"/>
      <c r="R246" s="3"/>
      <c r="S246" s="186"/>
      <c r="T246" s="2"/>
      <c r="U246" s="3"/>
      <c r="V246" s="3"/>
      <c r="W246" s="3"/>
      <c r="X246" s="3"/>
      <c r="Y246" s="3"/>
      <c r="Z246" s="3"/>
      <c r="AA246" s="3"/>
      <c r="AB246" s="3"/>
      <c r="AC246" s="3"/>
      <c r="AD246" s="3"/>
      <c r="AE246" s="3"/>
      <c r="AF246" s="3"/>
      <c r="AG246" s="39"/>
      <c r="AH246" s="13"/>
    </row>
    <row r="247" spans="1:34" ht="12.75" customHeight="1">
      <c r="A247" s="8"/>
      <c r="B247" s="9" t="e">
        <f>+VLOOKUP(A247,POA!$A$3:$AU$103,9,FALSE)</f>
        <v>#N/A</v>
      </c>
      <c r="C247" s="9" t="e">
        <f>+VLOOKUP(A247,POA!$A$3:$AU$103,7,FALSE)</f>
        <v>#N/A</v>
      </c>
      <c r="D247" s="10" t="e">
        <f>+VLOOKUP(A247,POA!$A$3:$AU$103,10,FALSE)</f>
        <v>#N/A</v>
      </c>
      <c r="E247" s="16"/>
      <c r="F247" s="16"/>
      <c r="G247" s="11"/>
      <c r="H247" s="128"/>
      <c r="I247" s="16"/>
      <c r="J247" s="12" t="e">
        <f t="shared" si="5"/>
        <v>#N/A</v>
      </c>
      <c r="K247" s="7" t="e">
        <f>+VLOOKUP(A247,POA!$A$3:$AU$103,12,FALSE)</f>
        <v>#N/A</v>
      </c>
      <c r="L247" s="7" t="e">
        <f>+VLOOKUP(A247,POA!$A$3:$AU$103,14,FALSE)</f>
        <v>#N/A</v>
      </c>
      <c r="M247" s="1"/>
      <c r="N247" s="1"/>
      <c r="O247" s="1"/>
      <c r="P247" s="3"/>
      <c r="Q247" s="3"/>
      <c r="R247" s="3"/>
      <c r="S247" s="186"/>
      <c r="T247" s="2"/>
      <c r="U247" s="3"/>
      <c r="V247" s="3"/>
      <c r="W247" s="3"/>
      <c r="X247" s="3"/>
      <c r="Y247" s="3"/>
      <c r="Z247" s="3"/>
      <c r="AA247" s="3"/>
      <c r="AB247" s="3"/>
      <c r="AC247" s="3"/>
      <c r="AD247" s="3"/>
      <c r="AE247" s="3"/>
      <c r="AF247" s="3"/>
      <c r="AG247" s="39"/>
      <c r="AH247" s="13"/>
    </row>
    <row r="249" spans="1:34" ht="15" customHeight="1">
      <c r="R249" s="191"/>
    </row>
    <row r="251" spans="1:34" ht="15" customHeight="1">
      <c r="B251" t="s">
        <v>271</v>
      </c>
      <c r="E251" s="15" t="s">
        <v>272</v>
      </c>
    </row>
    <row r="254" spans="1:34" ht="15" customHeight="1">
      <c r="H254" s="43">
        <v>627</v>
      </c>
    </row>
    <row r="255" spans="1:34" ht="15" customHeight="1">
      <c r="H255" s="43">
        <v>501.6</v>
      </c>
    </row>
    <row r="258" spans="2:5" ht="15" customHeight="1">
      <c r="B258" t="s">
        <v>277</v>
      </c>
      <c r="E258" s="15" t="s">
        <v>273</v>
      </c>
    </row>
    <row r="259" spans="2:5" ht="15" customHeight="1">
      <c r="B259" t="s">
        <v>276</v>
      </c>
      <c r="E259" s="15" t="s">
        <v>275</v>
      </c>
    </row>
    <row r="260" spans="2:5" ht="15" customHeight="1">
      <c r="B260" t="s">
        <v>274</v>
      </c>
      <c r="E260" s="15" t="s">
        <v>274</v>
      </c>
    </row>
  </sheetData>
  <phoneticPr fontId="29" type="noConversion"/>
  <dataValidations xWindow="1218" yWindow="322" count="1">
    <dataValidation type="list" allowBlank="1" showInputMessage="1" showErrorMessage="1" prompt=" - " sqref="I3:I247" xr:uid="{2AD54840-DCC2-4815-A37F-8258504FCD91}">
      <formula1>$E$1:$H$1</formula1>
    </dataValidation>
  </dataValidations>
  <pageMargins left="0.7" right="0.7" top="0.75" bottom="0.75" header="0" footer="0"/>
  <pageSetup scale="47"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33BB-9A5D-4845-B51D-10E5285B8344}">
  <sheetPr>
    <tabColor rgb="FF92D050"/>
  </sheetPr>
  <dimension ref="A1:J20"/>
  <sheetViews>
    <sheetView workbookViewId="0">
      <selection activeCell="F15" sqref="F15:J20"/>
    </sheetView>
  </sheetViews>
  <sheetFormatPr baseColWidth="10" defaultRowHeight="14.4"/>
  <cols>
    <col min="1" max="1" width="27.6640625" bestFit="1" customWidth="1"/>
    <col min="2" max="2" width="32.5546875" bestFit="1" customWidth="1"/>
    <col min="3" max="3" width="35.109375" bestFit="1" customWidth="1"/>
    <col min="6" max="6" width="28.5546875" customWidth="1"/>
    <col min="8" max="8" width="16.88671875" customWidth="1"/>
    <col min="9" max="9" width="12.5546875" bestFit="1" customWidth="1"/>
    <col min="10" max="10" width="14" customWidth="1"/>
  </cols>
  <sheetData>
    <row r="1" spans="1:10">
      <c r="A1" s="221" t="s">
        <v>106</v>
      </c>
      <c r="B1" s="222">
        <v>11</v>
      </c>
    </row>
    <row r="2" spans="1:10" ht="15" thickBot="1">
      <c r="A2" s="221" t="s">
        <v>6</v>
      </c>
      <c r="B2" s="223">
        <v>1</v>
      </c>
    </row>
    <row r="3" spans="1:10" ht="28.2" thickBot="1">
      <c r="F3" s="224" t="s">
        <v>528</v>
      </c>
      <c r="G3" s="225" t="s">
        <v>6</v>
      </c>
      <c r="H3" s="225" t="s">
        <v>529</v>
      </c>
      <c r="I3" s="225" t="s">
        <v>530</v>
      </c>
      <c r="J3" s="225" t="s">
        <v>531</v>
      </c>
    </row>
    <row r="4" spans="1:10" ht="15" thickBot="1">
      <c r="A4" s="221" t="s">
        <v>4</v>
      </c>
      <c r="B4" s="221" t="s">
        <v>1</v>
      </c>
      <c r="C4" t="s">
        <v>532</v>
      </c>
      <c r="F4" s="267" t="s">
        <v>139</v>
      </c>
      <c r="G4" s="226" t="s">
        <v>533</v>
      </c>
      <c r="H4" s="227">
        <v>530606</v>
      </c>
      <c r="I4" s="238">
        <v>-400</v>
      </c>
      <c r="J4" s="239"/>
    </row>
    <row r="5" spans="1:10" ht="15" thickBot="1">
      <c r="A5">
        <v>510513</v>
      </c>
      <c r="B5" t="s">
        <v>111</v>
      </c>
      <c r="C5">
        <v>-1500</v>
      </c>
      <c r="F5" s="268"/>
      <c r="G5" s="229" t="s">
        <v>533</v>
      </c>
      <c r="H5" s="230">
        <v>570219</v>
      </c>
      <c r="I5" s="240"/>
      <c r="J5" s="241">
        <v>400</v>
      </c>
    </row>
    <row r="6" spans="1:10" ht="15" thickBot="1">
      <c r="A6">
        <v>510707</v>
      </c>
      <c r="B6" t="s">
        <v>111</v>
      </c>
      <c r="C6">
        <v>1500</v>
      </c>
      <c r="F6" s="264" t="s">
        <v>534</v>
      </c>
      <c r="G6" s="265"/>
      <c r="H6" s="266"/>
      <c r="I6" s="242">
        <f>SUM(I4:I5)</f>
        <v>-400</v>
      </c>
      <c r="J6" s="242">
        <f>SUM(J4:J5)</f>
        <v>400</v>
      </c>
    </row>
    <row r="7" spans="1:10">
      <c r="A7">
        <v>530104</v>
      </c>
      <c r="B7" s="235" t="s">
        <v>111</v>
      </c>
      <c r="C7">
        <v>2500</v>
      </c>
    </row>
    <row r="8" spans="1:10" ht="15" thickBot="1">
      <c r="A8">
        <v>530208</v>
      </c>
      <c r="B8" t="s">
        <v>139</v>
      </c>
      <c r="C8">
        <v>38000</v>
      </c>
    </row>
    <row r="9" spans="1:10" ht="28.2" thickBot="1">
      <c r="A9">
        <v>530209</v>
      </c>
      <c r="B9" s="235" t="s">
        <v>111</v>
      </c>
      <c r="C9">
        <v>23000</v>
      </c>
      <c r="F9" s="224" t="s">
        <v>528</v>
      </c>
      <c r="G9" s="225" t="s">
        <v>6</v>
      </c>
      <c r="H9" s="225" t="s">
        <v>529</v>
      </c>
      <c r="I9" s="225" t="s">
        <v>530</v>
      </c>
      <c r="J9" s="225" t="s">
        <v>531</v>
      </c>
    </row>
    <row r="10" spans="1:10" ht="15" thickBot="1">
      <c r="A10">
        <v>840107</v>
      </c>
      <c r="B10" s="235" t="s">
        <v>111</v>
      </c>
      <c r="C10">
        <v>-63500</v>
      </c>
      <c r="F10" s="269" t="s">
        <v>111</v>
      </c>
      <c r="G10" s="231" t="s">
        <v>516</v>
      </c>
      <c r="H10" s="227">
        <v>510513</v>
      </c>
      <c r="I10" s="247">
        <v>-1500</v>
      </c>
      <c r="J10" s="248"/>
    </row>
    <row r="11" spans="1:10" ht="15" thickBot="1">
      <c r="A11" t="s">
        <v>527</v>
      </c>
      <c r="C11">
        <v>0</v>
      </c>
      <c r="F11" s="270"/>
      <c r="G11" s="232" t="s">
        <v>516</v>
      </c>
      <c r="H11" s="228">
        <v>510707</v>
      </c>
      <c r="I11" s="249"/>
      <c r="J11" s="247">
        <v>1500</v>
      </c>
    </row>
    <row r="12" spans="1:10" ht="15" thickBot="1">
      <c r="F12" s="264" t="s">
        <v>534</v>
      </c>
      <c r="G12" s="265"/>
      <c r="H12" s="266"/>
      <c r="I12" s="242">
        <f>SUM(I10:I11)</f>
        <v>-1500</v>
      </c>
      <c r="J12" s="242">
        <f>SUM(J10:J11)</f>
        <v>1500</v>
      </c>
    </row>
    <row r="13" spans="1:10">
      <c r="F13" s="233"/>
      <c r="G13" s="233"/>
      <c r="H13" s="233"/>
    </row>
    <row r="14" spans="1:10" ht="15" thickBot="1"/>
    <row r="15" spans="1:10" ht="27.6">
      <c r="F15" s="224" t="s">
        <v>528</v>
      </c>
      <c r="G15" s="225" t="s">
        <v>6</v>
      </c>
      <c r="H15" s="225" t="s">
        <v>529</v>
      </c>
      <c r="I15" s="225" t="s">
        <v>530</v>
      </c>
      <c r="J15" s="225" t="s">
        <v>531</v>
      </c>
    </row>
    <row r="16" spans="1:10" ht="15" thickBot="1">
      <c r="F16" s="271" t="s">
        <v>111</v>
      </c>
      <c r="G16" s="234" t="s">
        <v>516</v>
      </c>
      <c r="H16" s="230">
        <v>840107</v>
      </c>
      <c r="I16" s="245">
        <v>-63500</v>
      </c>
      <c r="J16" s="244"/>
    </row>
    <row r="17" spans="6:10" ht="15" thickBot="1">
      <c r="F17" s="272"/>
      <c r="G17" s="231" t="s">
        <v>516</v>
      </c>
      <c r="H17" s="227">
        <v>530104</v>
      </c>
      <c r="I17" s="243"/>
      <c r="J17" s="246">
        <v>2500</v>
      </c>
    </row>
    <row r="18" spans="6:10" ht="15" thickBot="1">
      <c r="F18" s="273"/>
      <c r="G18" s="236" t="s">
        <v>516</v>
      </c>
      <c r="H18" s="227">
        <v>530209</v>
      </c>
      <c r="I18" s="244"/>
      <c r="J18" s="243">
        <v>23000</v>
      </c>
    </row>
    <row r="19" spans="6:10" ht="29.4" thickBot="1">
      <c r="F19" s="237" t="s">
        <v>139</v>
      </c>
      <c r="G19" s="231" t="s">
        <v>516</v>
      </c>
      <c r="H19" s="227">
        <v>530208</v>
      </c>
      <c r="I19" s="243"/>
      <c r="J19" s="243">
        <v>38000</v>
      </c>
    </row>
    <row r="20" spans="6:10" ht="15" thickBot="1">
      <c r="F20" s="264" t="s">
        <v>534</v>
      </c>
      <c r="G20" s="265"/>
      <c r="H20" s="266"/>
      <c r="I20" s="250">
        <f>SUM(I16:I19)</f>
        <v>-63500</v>
      </c>
      <c r="J20" s="250">
        <f>SUM(J17:J19)</f>
        <v>63500</v>
      </c>
    </row>
  </sheetData>
  <mergeCells count="6">
    <mergeCell ref="F6:H6"/>
    <mergeCell ref="F4:F5"/>
    <mergeCell ref="F12:H12"/>
    <mergeCell ref="F10:F11"/>
    <mergeCell ref="F20:H20"/>
    <mergeCell ref="F16:F18"/>
  </mergeCells>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41C74FE4A5A543B057FE2E3487ADA1" ma:contentTypeVersion="13" ma:contentTypeDescription="Crear nuevo documento." ma:contentTypeScope="" ma:versionID="20844b0833ddbc7edb9b060b747f205f">
  <xsd:schema xmlns:xsd="http://www.w3.org/2001/XMLSchema" xmlns:xs="http://www.w3.org/2001/XMLSchema" xmlns:p="http://schemas.microsoft.com/office/2006/metadata/properties" xmlns:ns1="http://schemas.microsoft.com/sharepoint/v3" xmlns:ns3="193748b8-c0a3-49a2-9c5b-945430e88971" targetNamespace="http://schemas.microsoft.com/office/2006/metadata/properties" ma:root="true" ma:fieldsID="1bdfde8984eb662c24fbfbaa8fdc7ee5" ns1:_="" ns3:_="">
    <xsd:import namespace="http://schemas.microsoft.com/sharepoint/v3"/>
    <xsd:import namespace="193748b8-c0a3-49a2-9c5b-945430e88971"/>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3748b8-c0a3-49a2-9c5b-945430e8897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193748b8-c0a3-49a2-9c5b-945430e88971"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9A7941A-8774-40EA-A001-B12E58A36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3748b8-c0a3-49a2-9c5b-945430e88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F5F0E-7C2B-4BBA-A042-077A280F3974}">
  <ds:schemaRefs>
    <ds:schemaRef ds:uri="http://schemas.microsoft.com/sharepoint/v3/contenttype/forms"/>
  </ds:schemaRefs>
</ds:datastoreItem>
</file>

<file path=customXml/itemProps3.xml><?xml version="1.0" encoding="utf-8"?>
<ds:datastoreItem xmlns:ds="http://schemas.openxmlformats.org/officeDocument/2006/customXml" ds:itemID="{CFFE9B86-7451-4DFE-A823-CB87902DEE0C}">
  <ds:schemaRefs>
    <ds:schemaRef ds:uri="http://schemas.microsoft.com/office/2006/metadata/properties"/>
    <ds:schemaRef ds:uri="http://schemas.microsoft.com/office/infopath/2007/PartnerControls"/>
    <ds:schemaRef ds:uri="http://schemas.microsoft.com/sharepoint/v3"/>
    <ds:schemaRef ds:uri="193748b8-c0a3-49a2-9c5b-945430e889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POA</vt:lpstr>
      <vt:lpstr>MODIFICACIONES</vt:lpstr>
      <vt:lpstr>CERTIFICACIONES</vt:lpstr>
      <vt:lpstr>Hoja1</vt:lpstr>
      <vt:lpstr>MODIFICACIONES!Área_de_impresión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Jadira Vasquez Baque</dc:creator>
  <cp:lastModifiedBy>EDWIN ANDRES ARMAS CANGAHUAMIN</cp:lastModifiedBy>
  <cp:lastPrinted>2025-09-09T20:13:16Z</cp:lastPrinted>
  <dcterms:created xsi:type="dcterms:W3CDTF">2017-09-08T16:10:42Z</dcterms:created>
  <dcterms:modified xsi:type="dcterms:W3CDTF">2025-09-17T19:32:14Z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0x0101007F41C74FE4A5A543B057FE2E3487ADA1</vt:lpwstr>
  </property>
  <property fmtid="{D5CDD505-2E9C-101B-9397-08002B2CF9AE}" pid="3" name="MSIP_Label_defa4170-0d19-0005-0004-bc88714345d2_Enabled">
    <vt:lpwstr>true</vt:lpwstr>
  </property>
  <property fmtid="{D5CDD505-2E9C-101B-9397-08002B2CF9AE}" pid="4" name="MSIP_Label_defa4170-0d19-0005-0004-bc88714345d2_SetDate">
    <vt:lpwstr>2025-06-13T20:07:57Z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85ee3626-f423-4bc5-b3f4-acc4372dbd3f</vt:lpwstr>
  </property>
  <property fmtid="{D5CDD505-2E9C-101B-9397-08002B2CF9AE}" pid="8" name="MSIP_Label_defa4170-0d19-0005-0004-bc88714345d2_ActionId">
    <vt:lpwstr>794054bc-2aa0-4c20-946b-8d422fa5c060</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