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PLAN ANUAL DE COMPRAS" sheetId="1" r:id="rId1"/>
    <sheet name="DATA" sheetId="2" r:id="rId2"/>
  </sheets>
  <definedNames>
    <definedName name="_xlnm._FilterDatabase" localSheetId="0" hidden="1">'PLAN ANUAL DE COMPRAS'!$A$5:$AI$72</definedName>
    <definedName name="Excel_BuiltIn__FilterDatabase" localSheetId="0">'PLAN ANUAL DE COMPRAS'!$A$5:$AI$73</definedName>
  </definedNames>
  <calcPr fullCalcOnLoad="1"/>
</workbook>
</file>

<file path=xl/comments1.xml><?xml version="1.0" encoding="utf-8"?>
<comments xmlns="http://schemas.openxmlformats.org/spreadsheetml/2006/main">
  <authors>
    <author>Lorena Cortez</author>
  </authors>
  <commentList>
    <comment ref="U54" authorId="0">
      <text>
        <r>
          <rPr>
            <b/>
            <sz val="9"/>
            <rFont val="Tahoma"/>
            <family val="0"/>
          </rPr>
          <t>Lorena Cortez:</t>
        </r>
        <r>
          <rPr>
            <sz val="9"/>
            <rFont val="Tahoma"/>
            <family val="0"/>
          </rPr>
          <t xml:space="preserve">
3500 para inclusiones</t>
        </r>
      </text>
    </comment>
  </commentList>
</comments>
</file>

<file path=xl/sharedStrings.xml><?xml version="1.0" encoding="utf-8"?>
<sst xmlns="http://schemas.openxmlformats.org/spreadsheetml/2006/main" count="2008" uniqueCount="365">
  <si>
    <t>PLAN ANUAL DE COMPRAS</t>
  </si>
  <si>
    <t>Por favor no modifique la estructura del archivo para subir al sistema Módulo Facilitador de la Contratación Pública</t>
  </si>
  <si>
    <t>RUC_ENTIDAD</t>
  </si>
  <si>
    <t>1768192190001</t>
  </si>
  <si>
    <t>INFORMACIÓN DE LA PARTIDA PRESUPUESTARIA</t>
  </si>
  <si>
    <t>INFORMACIÓN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</si>
  <si>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</si>
  <si>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</si>
  <si>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</si>
  <si>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</si>
  <si>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</si>
  <si>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</si>
  <si>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</si>
  <si>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</si>
  <si>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</si>
  <si>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GEOGRÁFICO</t>
  </si>
  <si>
    <t>RENGLÓN</t>
  </si>
  <si>
    <t>RENGLÓN AUXILIAR</t>
  </si>
  <si>
    <t>FUENTE</t>
  </si>
  <si>
    <t>ORGANISMO</t>
  </si>
  <si>
    <t>CORRELATIVO</t>
  </si>
  <si>
    <t>CÓDIGO CATEGORÍA CPC A NIVEL 9</t>
  </si>
  <si>
    <t>TIPO COMPRA (Bien, obras, servicio o consultoría)</t>
  </si>
  <si>
    <t>DETALLE DEL PRODUCTO (Descripción de la contratación)</t>
  </si>
  <si>
    <t>Catálogo Electrónico</t>
  </si>
  <si>
    <t>CANTIDAD ANUAL</t>
  </si>
  <si>
    <t>UNIDAD (metro, litro etc)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</si>
  <si>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</si>
  <si>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</si>
  <si>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</si>
  <si>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</si>
  <si>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</si>
  <si>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</si>
  <si>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</si>
  <si>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</si>
  <si>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</si>
  <si>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</si>
  <si>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</si>
  <si>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Total</t>
  </si>
  <si>
    <t>Área responsable</t>
  </si>
  <si>
    <t>Observaciones</t>
  </si>
  <si>
    <t xml:space="preserve">Servicio </t>
  </si>
  <si>
    <t>Contratación del servicio de mantenimiento de generadores del edificio Prometeo de la Universidad Intercultural de las Nacionalidades y Pueblos Indígenas Amawtay Wasi</t>
  </si>
  <si>
    <t>Unidad</t>
  </si>
  <si>
    <t>S</t>
  </si>
  <si>
    <t>Normalizado</t>
  </si>
  <si>
    <t>no</t>
  </si>
  <si>
    <t>ínfima Cuantía</t>
  </si>
  <si>
    <t>-</t>
  </si>
  <si>
    <t>Común</t>
  </si>
  <si>
    <t>Gasto corriente</t>
  </si>
  <si>
    <t>Dirección Administrativa</t>
  </si>
  <si>
    <t>Contratación del servicio de mantenimiento de bombas y cisternas del edificio Prometeo de la Universidad Intercultural de las Nacionalidades y Pueblos Indígenas Amawtay Wasi</t>
  </si>
  <si>
    <t>Contratación del servicio de mantenimiento del ascensor del edificio Prometeo de la Universidad Intercultural de las Nacionalidades y Pueblos Indígenas Amawtay Wasi</t>
  </si>
  <si>
    <t>Contratación de servicio de recarga de extintores para la Universidad Intercultural de las Nacionalidades y Pueblos Indígenas Amawtay Wasi</t>
  </si>
  <si>
    <t>Bien</t>
  </si>
  <si>
    <t>Adquisición de extintores para la Universidad Intercultural de las Nacionalidades y Pueblos Indígenas Amawtay Wasi</t>
  </si>
  <si>
    <t>Consultoría</t>
  </si>
  <si>
    <t>Contratación del servicio de auditoria externa para la Universidad Intercultural de las Nacionalidades y Pueblos Indígenas Amawtay Wasi</t>
  </si>
  <si>
    <t>No aplica</t>
  </si>
  <si>
    <t>Contratación Directa</t>
  </si>
  <si>
    <t>Dirección Financiera</t>
  </si>
  <si>
    <t>Contratación de seguro de fidelidad para el personal de la Universidad Intercultural de las Nacionalidades y Pueblos Indígenas Amawtay Wasi</t>
  </si>
  <si>
    <t>No normalizado</t>
  </si>
  <si>
    <t>Dirección de Talento Humano</t>
  </si>
  <si>
    <t>si</t>
  </si>
  <si>
    <t>Proyecto de Inversión</t>
  </si>
  <si>
    <t>Vicerrectorado Académico</t>
  </si>
  <si>
    <t>Dirección de Tecnologías para la Educación</t>
  </si>
  <si>
    <t xml:space="preserve">no </t>
  </si>
  <si>
    <t>Subasta Inversa Electrónica</t>
  </si>
  <si>
    <t>Menor Cuantía</t>
  </si>
  <si>
    <t>Contratación del servicio de impresión y publicación del libro de la Universidad Intercultural de las Nacionalidades y Pueblos Indígenas Amawtay Wasi .</t>
  </si>
  <si>
    <t>Vicerrectorado de Investigación</t>
  </si>
  <si>
    <t>Adquisición de software de realidad ampliada para laboratorios multimedia de la Universidad Intercultural de las Nacionalidades y Pueblos Indígenas Amawtay Wasi</t>
  </si>
  <si>
    <t>Adquisición de mobiliario no catalogado para la Universidad Intercultural de las Nacionalidades y Pueblos Indígenas Amawtay Wasi</t>
  </si>
  <si>
    <t>Adquisición de materiales didácticos para el laboratorio de desarrollo intelectual, sensorial, psico motriz de la Universidad Intercultural de las Nacionalidades y Pueblos Indígenas Amawtay Wasi</t>
  </si>
  <si>
    <t>Contratación de servicio de consultoría para el diseño y gestión de carreras de tercer nivel técnicas tecnológicas para la Universidad Intercultural de las Nacionalidades y Pueblos Indígenas Amawtay Wasi</t>
  </si>
  <si>
    <t>Contratación del servicio de suscripción a bibliotecas digitales para estudiantes y  docentes de la Universidad Intercultural de las Nacionalidades y Pueblos Indígenas Amawtay Wasi</t>
  </si>
  <si>
    <t xml:space="preserve">No aplica </t>
  </si>
  <si>
    <t>Régimen Especial</t>
  </si>
  <si>
    <t>Adquisición de libros para las bibliotecas para estudiantes y  docentes de la Universidad Intercultural de las Nacionalidades y Pueblos Indígenas Amawtay Wasi</t>
  </si>
  <si>
    <t>Contratación de póliza de seguro para estudiantes de la Universidad Intercultural de las Nacionalidades y Pueblos Indígenas Amawtay Wasi</t>
  </si>
  <si>
    <t>Licitación</t>
  </si>
  <si>
    <t>Adquisición de equipos informáticos para los estudiantes de la Universidad Intercultural de las Nacionalidades y Pueblos Indígenas Amawtay Wasi</t>
  </si>
  <si>
    <t>Contratación de servicio de Internet para los estudiantes de la Universidad Intercultural de las Nacionalidades y Pueblos Indígenas Amawtay Wasi</t>
  </si>
  <si>
    <t>Contratación del servicio de adecuación de la sala de radio y tv para la  implementación del Centro de Producción Audiovisual de la Universidad Intercultural de las Nacionalidades y Pueblos Indígenas Amawtay Wasi</t>
  </si>
  <si>
    <t xml:space="preserve">Adquisición de insumos, materiales, suministros y bienes para proyectos de investigación </t>
  </si>
  <si>
    <t xml:space="preserve">Adquisición de equipos de investigación </t>
  </si>
  <si>
    <t xml:space="preserve">Contratación de servicio de logística para eventos especializados </t>
  </si>
  <si>
    <t xml:space="preserve">Adquisición de Impresora Multicolor de alta calidad para impresión de certificados y material de impresión </t>
  </si>
  <si>
    <t>Adquisición de equipos tecnológicos para los Centros Universitarios Comunitarios de la Universidad Intercultural de las Nacionalidades y Pueblos Indígenas Amawtay Wasi</t>
  </si>
  <si>
    <t>Adquisición de equipos para la infraestructura informática del Data Center de la Universidad Intercultural de las Nacionalidades y Pueblos Indígenas Amawtay Wasi</t>
  </si>
  <si>
    <t>Contratación del servicio de acceso a la red avanzada de investigación y academia para la Universidad Intercultural de las Nacionalidades y Pueblos Indígenas Amawtay Wasi</t>
  </si>
  <si>
    <t>Contratación del servicio de consulta web de normativa legal para la Universidad Intercultural de las Nacionalidades y Pueblos
Indígenas Amawtay Wasi</t>
  </si>
  <si>
    <t>Jurídico</t>
  </si>
  <si>
    <t>Contratación del servicio de seguridad y vigilancia para el Edificio Prometeo de la Universidad Intercultural de las Nacionalidades y Pueblos Indígenas Amawtay Wasi</t>
  </si>
  <si>
    <t xml:space="preserve">No normalizado </t>
  </si>
  <si>
    <t>Contratación del servicio de mantenimiento del parque automotor de la Universidad Intercultural de las Nacionalidades y Pueblos Indígenas Amawtay Wasi.</t>
  </si>
  <si>
    <t xml:space="preserve">Adquisición de materiales de oficina no catalogados para la Universidad Intercultural de las Nacionalidades y Pueblos Indígenas Amawtay Wasi </t>
  </si>
  <si>
    <t xml:space="preserve">Adquisición de materiales de aseo catalogados  para la Universidad Intercultural de las Nacionalidades y Pueblos Indígenas Amawtay Wasi </t>
  </si>
  <si>
    <t xml:space="preserve">Adquisición de materiales de aseo no catalogados para la Universidad Intercultural de las Nacionalidades y Pueblos Indígenas Amawtay Wasi </t>
  </si>
  <si>
    <t>Adquisición de mobiliario catalogado para la Universidad Intercultural de las Nacionalidades y Pueblos Indígenas Amawtay Wasi</t>
  </si>
  <si>
    <t>Adquisición de un generador de la Universidad Intercultural de las Nacionalidades y Pueblos Indígenas Amawtay Wasi</t>
  </si>
  <si>
    <t>Contratación de consultoría para estudios de prefactibilidad para la construcción del edificio de la sede matriz de la Universidad Intercultural de las Nacionalidades y Pueblos Indígenas Amawtay Wasi</t>
  </si>
  <si>
    <t>Lista Corta</t>
  </si>
  <si>
    <t>Contratación de consultoría para estudios de factibilidad para la construcción del edificio de la sede matriz de la Universidad Intercultural de las Nacionalidades y Pueblos Indígenas Amawtay Wasi</t>
  </si>
  <si>
    <t>Adquisición de Pararrayos para el Edificio Prometeo de la Universidad Intercultural de las Nacionalidades y Pueblos Indígenas Amawtay Wasi</t>
  </si>
  <si>
    <t xml:space="preserve">Adquisición de cajas de herramientas para reparaciones y trabajos menores del parque automotor de la Universidad Intercultural de las Nacionalidades y Pueblos Indígenas Amawtay Wasi </t>
  </si>
  <si>
    <t>Procedimiento Especial</t>
  </si>
  <si>
    <t>Pago por arriendo de oficinas en territorio para los Centros Universitarios Interculturales</t>
  </si>
  <si>
    <t xml:space="preserve">Adquisición de sistemas de seguridad para las oficinas de los Centros Universitarios Interculturales </t>
  </si>
  <si>
    <t>Ínfima Cuantía</t>
  </si>
  <si>
    <t>AMPERIO</t>
  </si>
  <si>
    <t>ARRENDAMIENTO DE BIENES INMUEBLES</t>
  </si>
  <si>
    <t>AMPERIO POR METRO</t>
  </si>
  <si>
    <t>ARRENDAMIENTO DE BIENES MUEBLES</t>
  </si>
  <si>
    <t>AMPERIO POR METRO CUADRADO</t>
  </si>
  <si>
    <t>ASESORIA Y PATROCINIO JURIDICO</t>
  </si>
  <si>
    <t>ÁNGSTROM</t>
  </si>
  <si>
    <t>ASESORIA Y PATROCINIO JURIDICO CONSULTAS PUNTUALES Y ESPECIFICAS</t>
  </si>
  <si>
    <t>BAR</t>
  </si>
  <si>
    <t>BIENES Y SERVICIOS UNICOS</t>
  </si>
  <si>
    <t>BARRIL</t>
  </si>
  <si>
    <t>CATALOGO ELECTRONICO</t>
  </si>
  <si>
    <t>BECQUEREL</t>
  </si>
  <si>
    <t>COMUNICACION SOCIAL CONTRATACION DIRECTA</t>
  </si>
  <si>
    <t>CAMPAMENTO PROVISIONAL DE OBRAS</t>
  </si>
  <si>
    <t>COMUNICACION SOCIAL PROCESO DE SELECCION</t>
  </si>
  <si>
    <t>CANDELA</t>
  </si>
  <si>
    <t>CONCURSO PUBLICO</t>
  </si>
  <si>
    <t>CANDELA POR METRO CUADRADO</t>
  </si>
  <si>
    <t>CONCURSO PUBLICO POR CONTRATACION DIRECTA DESIERTA</t>
  </si>
  <si>
    <t>CENTÍGRAMO</t>
  </si>
  <si>
    <t>CONCURSO PUBLICO POR LISTA CORTA DESIERTA</t>
  </si>
  <si>
    <t>CENTÍMETRO</t>
  </si>
  <si>
    <t>CONTRATACION DIRECTA</t>
  </si>
  <si>
    <t>CENTÍMETRO CUADRADO</t>
  </si>
  <si>
    <t>CONTRATACIONES CON EMPRESAS PUBLICAS INTERNACIONALES</t>
  </si>
  <si>
    <t>CENTÍMETRO CÚBICO</t>
  </si>
  <si>
    <t>CONTRATACIONES DE INSTITUCIONES FINANCIERAS Y SEGUROS DEL ESTADO</t>
  </si>
  <si>
    <t>CULOMBIO</t>
  </si>
  <si>
    <t>CONTRATACION INTEGRAL POR PRECIO FIJO</t>
  </si>
  <si>
    <t>DÍA</t>
  </si>
  <si>
    <t>CONTRATOS ENTRE ENTIDADES PUBLICAS O SUBSIDIARIAS</t>
  </si>
  <si>
    <t>DINA</t>
  </si>
  <si>
    <t>COTIZACION</t>
  </si>
  <si>
    <t>ELECTRONVOLTIO</t>
  </si>
  <si>
    <t>EMPRESAS PUBLICAS MERCANTILES Y SUBSIDIARIAS</t>
  </si>
  <si>
    <t>ERGIO</t>
  </si>
  <si>
    <t>FERIAS INCLUSIVAS</t>
  </si>
  <si>
    <t>ESTEREORRADIÁN</t>
  </si>
  <si>
    <t>INFIMA CUANTIA</t>
  </si>
  <si>
    <t>FARADIO</t>
  </si>
  <si>
    <t>LICITACION</t>
  </si>
  <si>
    <t>GALÓN (UK)</t>
  </si>
  <si>
    <t>LICITACION DE SEGUROS</t>
  </si>
  <si>
    <t>GALÓN (US)</t>
  </si>
  <si>
    <t>LISTA CORTA</t>
  </si>
  <si>
    <t>GLOBAL</t>
  </si>
  <si>
    <t>LISTA CORTA POR CONTRATACION DIRECTA DESIERTA</t>
  </si>
  <si>
    <t>GRADO CELSIUS</t>
  </si>
  <si>
    <t>MENOR CUANTIA</t>
  </si>
  <si>
    <t>GRAMO</t>
  </si>
  <si>
    <t>OBRA ARTISTICA LITERARIA O CIENTIFICA</t>
  </si>
  <si>
    <t>GRAMO SOBRE CENTÍMETRO CÚBICO</t>
  </si>
  <si>
    <t>REPUESTOS O ACCESORIOS</t>
  </si>
  <si>
    <t>GRAY</t>
  </si>
  <si>
    <t>SECTORES ESTRATEGICOS</t>
  </si>
  <si>
    <t>HECTÁREA</t>
  </si>
  <si>
    <t>SEGUROS</t>
  </si>
  <si>
    <t>HENRIO</t>
  </si>
  <si>
    <t>SUBASTA INVERSA ELECTRONICA</t>
  </si>
  <si>
    <t>HERTZIO</t>
  </si>
  <si>
    <t>TRANSPORTE DE CORREO INTERNO O INTERNACIONAL</t>
  </si>
  <si>
    <t>HORA</t>
  </si>
  <si>
    <t>JULIO</t>
  </si>
  <si>
    <t>KATAL</t>
  </si>
  <si>
    <t>KELVIN</t>
  </si>
  <si>
    <t>KILOGRAMO</t>
  </si>
  <si>
    <t>KILOGRAMO POR METRO CUADRADO</t>
  </si>
  <si>
    <t>KILOGRAMO POR METRO CÚBICO</t>
  </si>
  <si>
    <t>KILÓMETRO</t>
  </si>
  <si>
    <t>KILÓMETRO CUADRADO</t>
  </si>
  <si>
    <t>LIBRA</t>
  </si>
  <si>
    <t>LIBRA SOBRE PIE CÚBICO</t>
  </si>
  <si>
    <t>LIBRA SOBRE PULGADA CÚBICA</t>
  </si>
  <si>
    <t>LITRO</t>
  </si>
  <si>
    <t>LUMEN</t>
  </si>
  <si>
    <t>LUX</t>
  </si>
  <si>
    <t>METRO</t>
  </si>
  <si>
    <t>METRO CUADRADO</t>
  </si>
  <si>
    <t>METRO CÚBICO</t>
  </si>
  <si>
    <t>METRO CÚBICO-KILÓMETRO</t>
  </si>
  <si>
    <t>METRO CÚBICO POR KILOGRAMO</t>
  </si>
  <si>
    <t>METRO POR SEGUNDO</t>
  </si>
  <si>
    <t>METRO POR SEGUNDO AL CUADRADO</t>
  </si>
  <si>
    <t>METRO RECÍPROCO</t>
  </si>
  <si>
    <t>MILIGRAMO</t>
  </si>
  <si>
    <t>MILÍMETRO</t>
  </si>
  <si>
    <t>MILÍMETROS  DE   MERCURIO</t>
  </si>
  <si>
    <t>MILLA</t>
  </si>
  <si>
    <t>MILLA CUADRADA</t>
  </si>
  <si>
    <t>MILLA NÁUTICA</t>
  </si>
  <si>
    <t>MINUTO</t>
  </si>
  <si>
    <t>MOLE</t>
  </si>
  <si>
    <t>MOLE POR METRO CÚBICO</t>
  </si>
  <si>
    <t>NEWTON</t>
  </si>
  <si>
    <t>OHMIO</t>
  </si>
  <si>
    <t>ONZA</t>
  </si>
  <si>
    <t>PAR</t>
  </si>
  <si>
    <t>PASCAL</t>
  </si>
  <si>
    <t>PIE</t>
  </si>
  <si>
    <t>PIE CUADRADO</t>
  </si>
  <si>
    <t>PIE CÚBICO</t>
  </si>
  <si>
    <t>PULGADA</t>
  </si>
  <si>
    <t>PULGADA CUADRADA</t>
  </si>
  <si>
    <t>PULGADA CÚBICA</t>
  </si>
  <si>
    <t>PUNTO</t>
  </si>
  <si>
    <t>QUINTAL</t>
  </si>
  <si>
    <t>QUINTAL PEQUEÑO</t>
  </si>
  <si>
    <t>RADIAN</t>
  </si>
  <si>
    <t>SEGUNDO</t>
  </si>
  <si>
    <t>SIEMENS</t>
  </si>
  <si>
    <t>SIEVERT</t>
  </si>
  <si>
    <t>SLUG</t>
  </si>
  <si>
    <t>TESLA</t>
  </si>
  <si>
    <t>TONELADA</t>
  </si>
  <si>
    <t>TONELADA PEQUEÑA</t>
  </si>
  <si>
    <t>TON (UK)</t>
  </si>
  <si>
    <t>UNIDAD</t>
  </si>
  <si>
    <t>VATIO</t>
  </si>
  <si>
    <t>VOLTIO</t>
  </si>
  <si>
    <t>WEBER</t>
  </si>
  <si>
    <t>YARDA</t>
  </si>
  <si>
    <t>YARDA CUADRADA</t>
  </si>
  <si>
    <t>YARDA CÚBICA</t>
  </si>
  <si>
    <t>ACRE</t>
  </si>
  <si>
    <t>ADQUISICION DE BIENES INMUEBLES</t>
  </si>
  <si>
    <t>Adquisición de vehículos para la Universidad Intercultural de las Nacionalidades y Pueblos Indígenas Amawtay Wasi</t>
  </si>
  <si>
    <t>Servicio</t>
  </si>
  <si>
    <t xml:space="preserve">Contratación del servicio de internet para los Centros Universitarios Comunitarios  </t>
  </si>
  <si>
    <t>0000</t>
  </si>
  <si>
    <t>01</t>
  </si>
  <si>
    <t>00</t>
  </si>
  <si>
    <t>000</t>
  </si>
  <si>
    <t>001</t>
  </si>
  <si>
    <t>1701</t>
  </si>
  <si>
    <t>530404</t>
  </si>
  <si>
    <t>000000</t>
  </si>
  <si>
    <t>871590611</t>
  </si>
  <si>
    <t>871591611</t>
  </si>
  <si>
    <t>COSTO UNITARIO</t>
  </si>
  <si>
    <t>Ninguna</t>
  </si>
  <si>
    <t>530203</t>
  </si>
  <si>
    <t>871100212</t>
  </si>
  <si>
    <t>439230011</t>
  </si>
  <si>
    <t>531404</t>
  </si>
  <si>
    <t>530601</t>
  </si>
  <si>
    <t>822120011</t>
  </si>
  <si>
    <t>570201</t>
  </si>
  <si>
    <t>713350012</t>
  </si>
  <si>
    <t>Contratación del servicio de capacitación en docencia universitaria, educación a distancia, educación en línea, innovación para mejorar el desempeño docente de la UINPIAW</t>
  </si>
  <si>
    <t>82</t>
  </si>
  <si>
    <t>530612</t>
  </si>
  <si>
    <t>002</t>
  </si>
  <si>
    <t>7001</t>
  </si>
  <si>
    <t>0065</t>
  </si>
  <si>
    <t>9290000121</t>
  </si>
  <si>
    <t>891210111</t>
  </si>
  <si>
    <t>83</t>
  </si>
  <si>
    <t>530204</t>
  </si>
  <si>
    <t>730702</t>
  </si>
  <si>
    <t>202</t>
  </si>
  <si>
    <t>8888</t>
  </si>
  <si>
    <t>324000018</t>
  </si>
  <si>
    <t>5129000250</t>
  </si>
  <si>
    <t>Adquisición de licencias de software para la implementación del Centro de Producción Audiovisual</t>
  </si>
  <si>
    <t>730812</t>
  </si>
  <si>
    <t>369900026</t>
  </si>
  <si>
    <t>840103</t>
  </si>
  <si>
    <t>381210017</t>
  </si>
  <si>
    <t>446400111</t>
  </si>
  <si>
    <t>9290000133</t>
  </si>
  <si>
    <t>730601</t>
  </si>
  <si>
    <t>832110111</t>
  </si>
  <si>
    <t>833210011</t>
  </si>
  <si>
    <t>840109</t>
  </si>
  <si>
    <t>322300917</t>
  </si>
  <si>
    <t>770201</t>
  </si>
  <si>
    <t>840107</t>
  </si>
  <si>
    <t>452200016</t>
  </si>
  <si>
    <t>452300035</t>
  </si>
  <si>
    <t>452100011</t>
  </si>
  <si>
    <t>730105</t>
  </si>
  <si>
    <t>842900012</t>
  </si>
  <si>
    <t>Adquisición e instalación de piso de caucho 4x4 para laboratorios de artes de la Universidad Intercultural de las Nacionalidades y Pueblos Indígenas Amawtay Wasi</t>
  </si>
  <si>
    <t>730402</t>
  </si>
  <si>
    <t>730829</t>
  </si>
  <si>
    <t>439431011</t>
  </si>
  <si>
    <t>840104</t>
  </si>
  <si>
    <t>4832310112</t>
  </si>
  <si>
    <t>4516003111</t>
  </si>
  <si>
    <t>461110112</t>
  </si>
  <si>
    <t>462110411</t>
  </si>
  <si>
    <t>491290515</t>
  </si>
  <si>
    <t>730209</t>
  </si>
  <si>
    <t>730249</t>
  </si>
  <si>
    <t>852500041</t>
  </si>
  <si>
    <t>730208</t>
  </si>
  <si>
    <t>730405</t>
  </si>
  <si>
    <t>871410011</t>
  </si>
  <si>
    <t>730804</t>
  </si>
  <si>
    <t>321290418</t>
  </si>
  <si>
    <t>730805</t>
  </si>
  <si>
    <t>321931018</t>
  </si>
  <si>
    <t>342301211</t>
  </si>
  <si>
    <t>840105</t>
  </si>
  <si>
    <t>491120012</t>
  </si>
  <si>
    <t>429992527</t>
  </si>
  <si>
    <t>731406</t>
  </si>
  <si>
    <t>730502</t>
  </si>
  <si>
    <t>721120011</t>
  </si>
  <si>
    <t>721120411</t>
  </si>
  <si>
    <t>Especial</t>
  </si>
  <si>
    <t>730207</t>
  </si>
  <si>
    <t>Contratación del servicio de publicación en prensa escrita para la convocatoria de concurso de méritos y oposición de la Universidad Intercultural de las Nacionalidades y Pueblos Indígenas Amawtay Wasi</t>
  </si>
  <si>
    <t xml:space="preserve">Comunicación </t>
  </si>
  <si>
    <t>Contratación del servicio de aseo y limpieza para la Universidad Intercultural de las Nacionalidades y Pueblos Indígenas Amawtay Wasi</t>
  </si>
  <si>
    <t>730301</t>
  </si>
  <si>
    <t>Contratación del servicio de pasajes aéreos para la Universidad Intercultural de las Nacionalidades y Pueblos Indígenas Amawtay Wasi</t>
  </si>
  <si>
    <t>730302</t>
  </si>
  <si>
    <t>Contratación del servicio de mantenimiento del  edificio Ave María de la Universidad Intercultural de las Nacionalidades y Pueblos Indígenas Amawtay Wasi</t>
  </si>
  <si>
    <t>Obra</t>
  </si>
  <si>
    <t>730404</t>
  </si>
  <si>
    <t>Contratación del servicio de mantenimiento del ascensor del edificio Ave María de la Universidad Intercultural de las Nacionalidades y Pueblos Indígenas Amawtay Wasi</t>
  </si>
  <si>
    <t>Arrendamiento de casillero judicial para la Universidad Intercultural de las Nacionalidades y Pueblos Indígenas Amawtay Wasi</t>
  </si>
  <si>
    <t>730255</t>
  </si>
  <si>
    <t>Contratación del servicio de provisión de combustible para el parque automotor de la Universidad Intercultural de las Nacionalidades y Pueblos Indígenas Amawtay Wasi</t>
  </si>
  <si>
    <t>730807</t>
  </si>
  <si>
    <t xml:space="preserve">Adquisición de materiales de oficina e impresión catalogados  para la Universidad Intercultural de las Nacionalidades y Pueblos Indígenas Amawtay Wasi </t>
  </si>
  <si>
    <t>730811</t>
  </si>
  <si>
    <t>Adquisición de artículos de ferretería para la Universidad Intercultural de las Nacionalidades y Pueblos Indígenas Amawtay Wasi</t>
  </si>
  <si>
    <t>731404</t>
  </si>
  <si>
    <t>Adquisición de electrodomésticos para la Universidad Intercultural de las Nacionalidades y Pueblos Indígenas Amawtay Wasi</t>
  </si>
  <si>
    <t>731407</t>
  </si>
  <si>
    <t>Adquisisición de accesorios para equipos informáticos de la Universidad Intercultural de las Nacionalidades y Pueblos Indígenas Amawtay Wasi</t>
  </si>
  <si>
    <t>Contratación de pólizas de seguros para los bienes de la Universidad Intercultural de las Nacionalidades y Pueblos Indígenas Amawtay Wasi</t>
  </si>
  <si>
    <t>840106</t>
  </si>
  <si>
    <t>Arrendamiento de parqueaderos para la Universidad Intercultural de las Nacionalidades y Pueblos Indígenas Amawtay Wasi</t>
  </si>
  <si>
    <t>834100012</t>
  </si>
  <si>
    <t>731150013</t>
  </si>
  <si>
    <t>3212920135</t>
  </si>
  <si>
    <t>38912013307</t>
  </si>
  <si>
    <t>319230112</t>
  </si>
  <si>
    <t>448312013</t>
  </si>
  <si>
    <t>4443004230</t>
  </si>
  <si>
    <t>491140014</t>
  </si>
  <si>
    <t>444610013</t>
  </si>
  <si>
    <t>PAC Integral</t>
  </si>
  <si>
    <t>PAC Gasto Corriente</t>
  </si>
  <si>
    <t>PAC Proyecto de Inversión</t>
  </si>
  <si>
    <t>PAC total</t>
  </si>
  <si>
    <t>PAC anterior</t>
  </si>
  <si>
    <t>PAC actual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</si>
</sst>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\$* #,##0.00_ ;_ \$* \-#,##0.00_ ;_ \$* \-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1"/>
      <color indexed="8"/>
      <name val="Calibri"/>
      <family val="0"/>
    </font>
    <font>
      <sz val="10"/>
      <name val="Arial"/>
      <family val="0"/>
    </font>
    <font>
      <b/>
      <sz val="1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Roboto"/>
      <family val="0"/>
    </font>
    <font>
      <sz val="8"/>
      <name val="Segoe U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Roboto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vertical="center" wrapText="1"/>
      <protection/>
    </xf>
    <xf numFmtId="4" fontId="3" fillId="34" borderId="14" xfId="0" applyNumberFormat="1" applyFont="1" applyFill="1" applyBorder="1" applyAlignment="1" applyProtection="1">
      <alignment horizontal="center" vertical="center"/>
      <protection/>
    </xf>
    <xf numFmtId="49" fontId="4" fillId="0" borderId="13" xfId="57" applyNumberFormat="1" applyFont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56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Fill="1" applyAlignment="1" applyProtection="1">
      <alignment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4" fontId="5" fillId="0" borderId="15" xfId="53" applyNumberFormat="1" applyFont="1" applyFill="1" applyBorder="1" applyAlignment="1" applyProtection="1">
      <alignment horizontal="center" vertical="center"/>
      <protection/>
    </xf>
    <xf numFmtId="4" fontId="5" fillId="0" borderId="16" xfId="51" applyNumberFormat="1" applyFont="1" applyBorder="1" applyAlignment="1" applyProtection="1">
      <alignment horizontal="center" vertical="center" wrapText="1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9" fillId="0" borderId="27" xfId="0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Fill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4" fontId="5" fillId="0" borderId="16" xfId="57" applyNumberFormat="1" applyFont="1" applyBorder="1" applyAlignment="1">
      <alignment horizontal="center" vertical="center"/>
      <protection/>
    </xf>
    <xf numFmtId="4" fontId="5" fillId="0" borderId="16" xfId="53" applyNumberFormat="1" applyFont="1" applyFill="1" applyBorder="1" applyAlignment="1" applyProtection="1">
      <alignment horizontal="center" vertical="center"/>
      <protection/>
    </xf>
    <xf numFmtId="4" fontId="5" fillId="0" borderId="23" xfId="53" applyNumberFormat="1" applyFont="1" applyFill="1" applyBorder="1" applyAlignment="1" applyProtection="1">
      <alignment horizontal="center" vertical="center"/>
      <protection/>
    </xf>
    <xf numFmtId="4" fontId="5" fillId="0" borderId="16" xfId="51" applyNumberFormat="1" applyFont="1" applyFill="1" applyBorder="1" applyAlignment="1" applyProtection="1">
      <alignment horizontal="center" vertical="center"/>
      <protection/>
    </xf>
    <xf numFmtId="4" fontId="5" fillId="0" borderId="16" xfId="51" applyNumberFormat="1" applyFont="1" applyFill="1" applyBorder="1" applyAlignment="1" applyProtection="1">
      <alignment horizontal="center" vertical="center" wrapText="1"/>
      <protection/>
    </xf>
    <xf numFmtId="4" fontId="5" fillId="0" borderId="16" xfId="51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wrapText="1"/>
      <protection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49" fontId="4" fillId="0" borderId="22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0" fontId="5" fillId="0" borderId="2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4" fontId="5" fillId="0" borderId="13" xfId="57" applyNumberFormat="1" applyFont="1" applyBorder="1" applyAlignment="1">
      <alignment horizontal="center" vertical="center"/>
      <protection/>
    </xf>
    <xf numFmtId="4" fontId="5" fillId="0" borderId="26" xfId="51" applyNumberFormat="1" applyFont="1" applyFill="1" applyBorder="1" applyAlignment="1" applyProtection="1">
      <alignment horizontal="center" vertical="center"/>
      <protection/>
    </xf>
    <xf numFmtId="4" fontId="5" fillId="0" borderId="15" xfId="51" applyNumberFormat="1" applyFont="1" applyFill="1" applyBorder="1" applyAlignment="1" applyProtection="1">
      <alignment horizontal="center" vertical="center"/>
      <protection/>
    </xf>
    <xf numFmtId="4" fontId="5" fillId="0" borderId="13" xfId="51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50" fillId="0" borderId="0" xfId="0" applyFont="1" applyAlignment="1">
      <alignment wrapText="1"/>
    </xf>
    <xf numFmtId="49" fontId="49" fillId="0" borderId="27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left" vertical="center" wrapText="1"/>
    </xf>
    <xf numFmtId="49" fontId="49" fillId="19" borderId="27" xfId="0" applyNumberFormat="1" applyFont="1" applyFill="1" applyBorder="1" applyAlignment="1">
      <alignment horizontal="center" vertical="center" wrapText="1"/>
    </xf>
    <xf numFmtId="0" fontId="4" fillId="8" borderId="13" xfId="56" applyFont="1" applyFill="1" applyBorder="1" applyAlignment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" fontId="5" fillId="0" borderId="0" xfId="51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left" vertical="center" wrapText="1"/>
    </xf>
    <xf numFmtId="49" fontId="49" fillId="0" borderId="29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49" fillId="8" borderId="17" xfId="0" applyFont="1" applyFill="1" applyBorder="1" applyAlignment="1">
      <alignment vertical="center" wrapText="1"/>
    </xf>
    <xf numFmtId="0" fontId="49" fillId="8" borderId="17" xfId="55" applyFont="1" applyFill="1" applyBorder="1" applyAlignment="1">
      <alignment vertical="center" wrapText="1"/>
      <protection/>
    </xf>
    <xf numFmtId="0" fontId="49" fillId="8" borderId="0" xfId="55" applyFont="1" applyFill="1" applyBorder="1" applyAlignment="1">
      <alignment vertical="center" wrapText="1"/>
      <protection/>
    </xf>
    <xf numFmtId="0" fontId="4" fillId="8" borderId="14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4" xfId="53"/>
    <cellStyle name="Neutral" xfId="54"/>
    <cellStyle name="Normal 2" xfId="55"/>
    <cellStyle name="Normal 3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D7D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FFD8CE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2BFF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FF40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zoomScale="70" zoomScaleNormal="70" zoomScalePageLayoutView="0" workbookViewId="0" topLeftCell="F64">
      <selection activeCell="R70" sqref="R70"/>
    </sheetView>
  </sheetViews>
  <sheetFormatPr defaultColWidth="8.00390625" defaultRowHeight="15"/>
  <cols>
    <col min="1" max="15" width="8.00390625" style="1" customWidth="1"/>
    <col min="16" max="16" width="12.28125" style="2" customWidth="1"/>
    <col min="17" max="17" width="14.28125" style="1" customWidth="1"/>
    <col min="18" max="18" width="34.421875" style="74" customWidth="1"/>
    <col min="19" max="20" width="8.00390625" style="1" customWidth="1"/>
    <col min="21" max="21" width="10.7109375" style="66" customWidth="1"/>
    <col min="22" max="24" width="8.00390625" style="1" customWidth="1"/>
    <col min="25" max="25" width="15.421875" style="1" customWidth="1"/>
    <col min="26" max="26" width="8.00390625" style="1" customWidth="1"/>
    <col min="27" max="27" width="28.8515625" style="3" customWidth="1"/>
    <col min="28" max="31" width="8.00390625" style="1" customWidth="1"/>
    <col min="32" max="32" width="11.00390625" style="3" customWidth="1"/>
    <col min="33" max="33" width="14.7109375" style="4" customWidth="1"/>
    <col min="34" max="34" width="42.28125" style="5" customWidth="1"/>
    <col min="35" max="35" width="11.421875" style="1" customWidth="1"/>
    <col min="36" max="16384" width="8.00390625" style="1" customWidth="1"/>
  </cols>
  <sheetData>
    <row r="1" spans="1:32" ht="23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1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2" ht="15">
      <c r="A3" s="1" t="s">
        <v>2</v>
      </c>
      <c r="B3" s="1" t="s">
        <v>3</v>
      </c>
    </row>
    <row r="4" spans="1:32" ht="15" customHeight="1">
      <c r="A4" s="100" t="s">
        <v>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 t="s">
        <v>5</v>
      </c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5" ht="79.5" customHeight="1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8" t="s">
        <v>21</v>
      </c>
      <c r="Q5" s="9" t="s">
        <v>22</v>
      </c>
      <c r="R5" s="9" t="s">
        <v>23</v>
      </c>
      <c r="S5" s="9" t="s">
        <v>25</v>
      </c>
      <c r="T5" s="9" t="s">
        <v>26</v>
      </c>
      <c r="U5" s="67" t="s">
        <v>252</v>
      </c>
      <c r="V5" s="10" t="s">
        <v>27</v>
      </c>
      <c r="W5" s="10" t="s">
        <v>28</v>
      </c>
      <c r="X5" s="10" t="s">
        <v>29</v>
      </c>
      <c r="Y5" s="10" t="s">
        <v>30</v>
      </c>
      <c r="Z5" s="10" t="s">
        <v>31</v>
      </c>
      <c r="AA5" s="10" t="s">
        <v>32</v>
      </c>
      <c r="AB5" s="9" t="s">
        <v>33</v>
      </c>
      <c r="AC5" s="9" t="s">
        <v>34</v>
      </c>
      <c r="AD5" s="9" t="s">
        <v>35</v>
      </c>
      <c r="AE5" s="9" t="s">
        <v>36</v>
      </c>
      <c r="AF5" s="7" t="s">
        <v>37</v>
      </c>
      <c r="AG5" s="11" t="s">
        <v>38</v>
      </c>
      <c r="AH5" s="12" t="s">
        <v>39</v>
      </c>
      <c r="AI5" s="11" t="s">
        <v>40</v>
      </c>
    </row>
    <row r="6" spans="1:35" ht="72" customHeight="1">
      <c r="A6" s="53">
        <v>2023</v>
      </c>
      <c r="B6" s="53">
        <v>584</v>
      </c>
      <c r="C6" s="54" t="s">
        <v>242</v>
      </c>
      <c r="D6" s="54" t="s">
        <v>242</v>
      </c>
      <c r="E6" s="54" t="s">
        <v>243</v>
      </c>
      <c r="F6" s="54" t="s">
        <v>244</v>
      </c>
      <c r="G6" s="54" t="s">
        <v>245</v>
      </c>
      <c r="H6" s="54" t="s">
        <v>246</v>
      </c>
      <c r="I6" s="54" t="s">
        <v>245</v>
      </c>
      <c r="J6" s="54" t="s">
        <v>247</v>
      </c>
      <c r="K6" s="94" t="s">
        <v>254</v>
      </c>
      <c r="L6" s="54" t="s">
        <v>249</v>
      </c>
      <c r="M6" s="54" t="s">
        <v>246</v>
      </c>
      <c r="N6" s="54" t="s">
        <v>242</v>
      </c>
      <c r="O6" s="54" t="s">
        <v>242</v>
      </c>
      <c r="P6" s="55" t="s">
        <v>255</v>
      </c>
      <c r="Q6" s="34" t="s">
        <v>41</v>
      </c>
      <c r="R6" s="21" t="s">
        <v>54</v>
      </c>
      <c r="S6" s="35">
        <v>1</v>
      </c>
      <c r="T6" s="36" t="s">
        <v>43</v>
      </c>
      <c r="U6" s="68">
        <v>135</v>
      </c>
      <c r="V6" s="37" t="s">
        <v>44</v>
      </c>
      <c r="W6" s="37"/>
      <c r="X6" s="37"/>
      <c r="Y6" s="37" t="s">
        <v>45</v>
      </c>
      <c r="Z6" s="38" t="s">
        <v>46</v>
      </c>
      <c r="AA6" s="39" t="s">
        <v>47</v>
      </c>
      <c r="AB6" s="38" t="s">
        <v>46</v>
      </c>
      <c r="AC6" s="35" t="s">
        <v>48</v>
      </c>
      <c r="AD6" s="35" t="s">
        <v>48</v>
      </c>
      <c r="AE6" s="35" t="s">
        <v>49</v>
      </c>
      <c r="AF6" s="39" t="s">
        <v>50</v>
      </c>
      <c r="AG6" s="40">
        <f aca="true" t="shared" si="0" ref="AG6:AG44">S6*U6</f>
        <v>135</v>
      </c>
      <c r="AH6" s="29" t="s">
        <v>51</v>
      </c>
      <c r="AI6" s="52" t="s">
        <v>253</v>
      </c>
    </row>
    <row r="7" spans="1:35" ht="72" customHeight="1">
      <c r="A7" s="53">
        <v>2023</v>
      </c>
      <c r="B7" s="53">
        <v>584</v>
      </c>
      <c r="C7" s="54" t="s">
        <v>242</v>
      </c>
      <c r="D7" s="54" t="s">
        <v>242</v>
      </c>
      <c r="E7" s="54" t="s">
        <v>270</v>
      </c>
      <c r="F7" s="54" t="s">
        <v>244</v>
      </c>
      <c r="G7" s="54" t="s">
        <v>245</v>
      </c>
      <c r="H7" s="54" t="s">
        <v>246</v>
      </c>
      <c r="I7" s="54" t="s">
        <v>245</v>
      </c>
      <c r="J7" s="54" t="s">
        <v>247</v>
      </c>
      <c r="K7" s="94" t="s">
        <v>271</v>
      </c>
      <c r="L7" s="54" t="s">
        <v>249</v>
      </c>
      <c r="M7" s="54" t="s">
        <v>265</v>
      </c>
      <c r="N7" s="54" t="s">
        <v>266</v>
      </c>
      <c r="O7" s="54" t="s">
        <v>267</v>
      </c>
      <c r="P7" s="55" t="s">
        <v>269</v>
      </c>
      <c r="Q7" s="34" t="s">
        <v>41</v>
      </c>
      <c r="R7" s="21" t="s">
        <v>72</v>
      </c>
      <c r="S7" s="35">
        <v>1</v>
      </c>
      <c r="T7" s="36" t="s">
        <v>43</v>
      </c>
      <c r="U7" s="69">
        <v>26000</v>
      </c>
      <c r="V7" s="37" t="s">
        <v>44</v>
      </c>
      <c r="W7" s="37" t="s">
        <v>44</v>
      </c>
      <c r="X7" s="37"/>
      <c r="Y7" s="37" t="s">
        <v>45</v>
      </c>
      <c r="Z7" s="38" t="s">
        <v>46</v>
      </c>
      <c r="AA7" s="39" t="s">
        <v>71</v>
      </c>
      <c r="AB7" s="38" t="s">
        <v>46</v>
      </c>
      <c r="AC7" s="35" t="s">
        <v>48</v>
      </c>
      <c r="AD7" s="35" t="s">
        <v>48</v>
      </c>
      <c r="AE7" s="35" t="s">
        <v>49</v>
      </c>
      <c r="AF7" s="39" t="s">
        <v>50</v>
      </c>
      <c r="AG7" s="40">
        <f t="shared" si="0"/>
        <v>26000</v>
      </c>
      <c r="AH7" s="29" t="s">
        <v>73</v>
      </c>
      <c r="AI7" s="52" t="s">
        <v>253</v>
      </c>
    </row>
    <row r="8" spans="1:35" ht="72" customHeight="1">
      <c r="A8" s="53">
        <v>2023</v>
      </c>
      <c r="B8" s="53">
        <v>584</v>
      </c>
      <c r="C8" s="54" t="s">
        <v>242</v>
      </c>
      <c r="D8" s="54" t="s">
        <v>242</v>
      </c>
      <c r="E8" s="54" t="s">
        <v>243</v>
      </c>
      <c r="F8" s="54" t="s">
        <v>244</v>
      </c>
      <c r="G8" s="54" t="s">
        <v>245</v>
      </c>
      <c r="H8" s="54" t="s">
        <v>246</v>
      </c>
      <c r="I8" s="54" t="s">
        <v>245</v>
      </c>
      <c r="J8" s="54" t="s">
        <v>247</v>
      </c>
      <c r="K8" s="94" t="s">
        <v>248</v>
      </c>
      <c r="L8" s="54" t="s">
        <v>249</v>
      </c>
      <c r="M8" s="54" t="s">
        <v>246</v>
      </c>
      <c r="N8" s="54" t="s">
        <v>242</v>
      </c>
      <c r="O8" s="54" t="s">
        <v>242</v>
      </c>
      <c r="P8" s="55" t="s">
        <v>250</v>
      </c>
      <c r="Q8" s="34" t="s">
        <v>41</v>
      </c>
      <c r="R8" s="13" t="s">
        <v>42</v>
      </c>
      <c r="S8" s="35">
        <v>1</v>
      </c>
      <c r="T8" s="36" t="s">
        <v>43</v>
      </c>
      <c r="U8" s="68">
        <v>1050</v>
      </c>
      <c r="V8" s="37" t="s">
        <v>44</v>
      </c>
      <c r="W8" s="37"/>
      <c r="X8" s="37"/>
      <c r="Y8" s="37" t="s">
        <v>45</v>
      </c>
      <c r="Z8" s="38" t="s">
        <v>46</v>
      </c>
      <c r="AA8" s="39" t="s">
        <v>47</v>
      </c>
      <c r="AB8" s="38" t="s">
        <v>46</v>
      </c>
      <c r="AC8" s="35" t="s">
        <v>48</v>
      </c>
      <c r="AD8" s="35" t="s">
        <v>48</v>
      </c>
      <c r="AE8" s="35" t="s">
        <v>49</v>
      </c>
      <c r="AF8" s="39" t="s">
        <v>50</v>
      </c>
      <c r="AG8" s="40">
        <f t="shared" si="0"/>
        <v>1050</v>
      </c>
      <c r="AH8" s="29" t="s">
        <v>51</v>
      </c>
      <c r="AI8" s="52" t="s">
        <v>253</v>
      </c>
    </row>
    <row r="9" spans="1:35" ht="72" customHeight="1">
      <c r="A9" s="53">
        <v>2023</v>
      </c>
      <c r="B9" s="53">
        <v>584</v>
      </c>
      <c r="C9" s="54" t="s">
        <v>242</v>
      </c>
      <c r="D9" s="54" t="s">
        <v>242</v>
      </c>
      <c r="E9" s="54" t="s">
        <v>243</v>
      </c>
      <c r="F9" s="54" t="s">
        <v>244</v>
      </c>
      <c r="G9" s="54" t="s">
        <v>245</v>
      </c>
      <c r="H9" s="54" t="s">
        <v>246</v>
      </c>
      <c r="I9" s="54" t="s">
        <v>245</v>
      </c>
      <c r="J9" s="54" t="s">
        <v>247</v>
      </c>
      <c r="K9" s="94" t="s">
        <v>248</v>
      </c>
      <c r="L9" s="54" t="s">
        <v>249</v>
      </c>
      <c r="M9" s="54" t="s">
        <v>246</v>
      </c>
      <c r="N9" s="54" t="s">
        <v>242</v>
      </c>
      <c r="O9" s="54" t="s">
        <v>242</v>
      </c>
      <c r="P9" s="55" t="s">
        <v>250</v>
      </c>
      <c r="Q9" s="34" t="s">
        <v>41</v>
      </c>
      <c r="R9" s="13" t="s">
        <v>52</v>
      </c>
      <c r="S9" s="35">
        <v>1</v>
      </c>
      <c r="T9" s="36" t="s">
        <v>43</v>
      </c>
      <c r="U9" s="68">
        <v>1260</v>
      </c>
      <c r="V9" s="37" t="s">
        <v>44</v>
      </c>
      <c r="W9" s="37"/>
      <c r="X9" s="37"/>
      <c r="Y9" s="37" t="s">
        <v>45</v>
      </c>
      <c r="Z9" s="38" t="s">
        <v>46</v>
      </c>
      <c r="AA9" s="39" t="s">
        <v>47</v>
      </c>
      <c r="AB9" s="38" t="s">
        <v>46</v>
      </c>
      <c r="AC9" s="35" t="s">
        <v>48</v>
      </c>
      <c r="AD9" s="35" t="s">
        <v>48</v>
      </c>
      <c r="AE9" s="35" t="s">
        <v>49</v>
      </c>
      <c r="AF9" s="39" t="s">
        <v>50</v>
      </c>
      <c r="AG9" s="40">
        <f t="shared" si="0"/>
        <v>1260</v>
      </c>
      <c r="AH9" s="29" t="s">
        <v>51</v>
      </c>
      <c r="AI9" s="52" t="s">
        <v>253</v>
      </c>
    </row>
    <row r="10" spans="1:35" ht="72" customHeight="1">
      <c r="A10" s="53">
        <v>2023</v>
      </c>
      <c r="B10" s="53">
        <v>584</v>
      </c>
      <c r="C10" s="54" t="s">
        <v>242</v>
      </c>
      <c r="D10" s="54" t="s">
        <v>242</v>
      </c>
      <c r="E10" s="54" t="s">
        <v>243</v>
      </c>
      <c r="F10" s="54" t="s">
        <v>244</v>
      </c>
      <c r="G10" s="54" t="s">
        <v>245</v>
      </c>
      <c r="H10" s="54" t="s">
        <v>246</v>
      </c>
      <c r="I10" s="54" t="s">
        <v>245</v>
      </c>
      <c r="J10" s="54" t="s">
        <v>247</v>
      </c>
      <c r="K10" s="94" t="s">
        <v>248</v>
      </c>
      <c r="L10" s="54" t="s">
        <v>249</v>
      </c>
      <c r="M10" s="54" t="s">
        <v>246</v>
      </c>
      <c r="N10" s="54" t="s">
        <v>242</v>
      </c>
      <c r="O10" s="54" t="s">
        <v>242</v>
      </c>
      <c r="P10" s="55" t="s">
        <v>251</v>
      </c>
      <c r="Q10" s="41" t="s">
        <v>41</v>
      </c>
      <c r="R10" s="13" t="s">
        <v>53</v>
      </c>
      <c r="S10" s="35">
        <v>1</v>
      </c>
      <c r="T10" s="36" t="s">
        <v>43</v>
      </c>
      <c r="U10" s="68">
        <v>2648</v>
      </c>
      <c r="V10" s="37" t="s">
        <v>44</v>
      </c>
      <c r="W10" s="37"/>
      <c r="X10" s="37"/>
      <c r="Y10" s="37" t="s">
        <v>45</v>
      </c>
      <c r="Z10" s="38" t="s">
        <v>46</v>
      </c>
      <c r="AA10" s="39" t="s">
        <v>47</v>
      </c>
      <c r="AB10" s="38" t="s">
        <v>46</v>
      </c>
      <c r="AC10" s="35" t="s">
        <v>48</v>
      </c>
      <c r="AD10" s="35" t="s">
        <v>48</v>
      </c>
      <c r="AE10" s="35" t="s">
        <v>49</v>
      </c>
      <c r="AF10" s="39" t="s">
        <v>50</v>
      </c>
      <c r="AG10" s="40">
        <f t="shared" si="0"/>
        <v>2648</v>
      </c>
      <c r="AH10" s="29" t="s">
        <v>51</v>
      </c>
      <c r="AI10" s="52" t="s">
        <v>253</v>
      </c>
    </row>
    <row r="11" spans="1:35" ht="72" customHeight="1">
      <c r="A11" s="53">
        <v>2023</v>
      </c>
      <c r="B11" s="53">
        <v>584</v>
      </c>
      <c r="C11" s="54" t="s">
        <v>242</v>
      </c>
      <c r="D11" s="54" t="s">
        <v>242</v>
      </c>
      <c r="E11" s="54" t="s">
        <v>243</v>
      </c>
      <c r="F11" s="54" t="s">
        <v>244</v>
      </c>
      <c r="G11" s="54" t="s">
        <v>245</v>
      </c>
      <c r="H11" s="54" t="s">
        <v>246</v>
      </c>
      <c r="I11" s="54" t="s">
        <v>245</v>
      </c>
      <c r="J11" s="54" t="s">
        <v>247</v>
      </c>
      <c r="K11" s="94" t="s">
        <v>258</v>
      </c>
      <c r="L11" s="54" t="s">
        <v>249</v>
      </c>
      <c r="M11" s="54" t="s">
        <v>246</v>
      </c>
      <c r="N11" s="54" t="s">
        <v>242</v>
      </c>
      <c r="O11" s="54" t="s">
        <v>242</v>
      </c>
      <c r="P11" s="55" t="s">
        <v>259</v>
      </c>
      <c r="Q11" s="34" t="s">
        <v>57</v>
      </c>
      <c r="R11" s="13" t="s">
        <v>58</v>
      </c>
      <c r="S11" s="35">
        <v>1</v>
      </c>
      <c r="T11" s="36" t="s">
        <v>43</v>
      </c>
      <c r="U11" s="69">
        <v>4000</v>
      </c>
      <c r="V11" s="37" t="s">
        <v>44</v>
      </c>
      <c r="W11" s="37"/>
      <c r="X11" s="37"/>
      <c r="Y11" s="37" t="s">
        <v>59</v>
      </c>
      <c r="Z11" s="38" t="s">
        <v>46</v>
      </c>
      <c r="AA11" s="39" t="s">
        <v>60</v>
      </c>
      <c r="AB11" s="38" t="s">
        <v>46</v>
      </c>
      <c r="AC11" s="35" t="s">
        <v>48</v>
      </c>
      <c r="AD11" s="35" t="s">
        <v>48</v>
      </c>
      <c r="AE11" s="35" t="s">
        <v>49</v>
      </c>
      <c r="AF11" s="39" t="s">
        <v>50</v>
      </c>
      <c r="AG11" s="40">
        <f t="shared" si="0"/>
        <v>4000</v>
      </c>
      <c r="AH11" s="29" t="s">
        <v>61</v>
      </c>
      <c r="AI11" s="52" t="s">
        <v>253</v>
      </c>
    </row>
    <row r="12" spans="1:35" ht="72" customHeight="1">
      <c r="A12" s="53">
        <v>2023</v>
      </c>
      <c r="B12" s="53">
        <v>584</v>
      </c>
      <c r="C12" s="54" t="s">
        <v>242</v>
      </c>
      <c r="D12" s="54" t="s">
        <v>242</v>
      </c>
      <c r="E12" s="54" t="s">
        <v>263</v>
      </c>
      <c r="F12" s="54" t="s">
        <v>244</v>
      </c>
      <c r="G12" s="54" t="s">
        <v>245</v>
      </c>
      <c r="H12" s="54" t="s">
        <v>246</v>
      </c>
      <c r="I12" s="54" t="s">
        <v>245</v>
      </c>
      <c r="J12" s="54" t="s">
        <v>247</v>
      </c>
      <c r="K12" s="94" t="s">
        <v>264</v>
      </c>
      <c r="L12" s="54" t="s">
        <v>249</v>
      </c>
      <c r="M12" s="54" t="s">
        <v>265</v>
      </c>
      <c r="N12" s="54" t="s">
        <v>266</v>
      </c>
      <c r="O12" s="54" t="s">
        <v>267</v>
      </c>
      <c r="P12" s="75" t="s">
        <v>268</v>
      </c>
      <c r="Q12" s="77" t="s">
        <v>41</v>
      </c>
      <c r="R12" s="79" t="s">
        <v>262</v>
      </c>
      <c r="S12" s="32">
        <v>1</v>
      </c>
      <c r="T12" s="81" t="s">
        <v>43</v>
      </c>
      <c r="U12" s="23">
        <v>30000</v>
      </c>
      <c r="V12" s="37" t="s">
        <v>44</v>
      </c>
      <c r="W12" s="27"/>
      <c r="X12" s="37"/>
      <c r="Y12" s="86" t="s">
        <v>45</v>
      </c>
      <c r="Z12" s="87" t="s">
        <v>46</v>
      </c>
      <c r="AA12" s="25" t="s">
        <v>70</v>
      </c>
      <c r="AB12" s="38" t="s">
        <v>46</v>
      </c>
      <c r="AC12" s="35" t="s">
        <v>48</v>
      </c>
      <c r="AD12" s="35" t="s">
        <v>48</v>
      </c>
      <c r="AE12" s="35" t="s">
        <v>49</v>
      </c>
      <c r="AF12" s="44" t="s">
        <v>50</v>
      </c>
      <c r="AG12" s="40">
        <f t="shared" si="0"/>
        <v>30000</v>
      </c>
      <c r="AH12" s="30" t="s">
        <v>67</v>
      </c>
      <c r="AI12" s="52" t="s">
        <v>253</v>
      </c>
    </row>
    <row r="13" spans="1:35" ht="72" customHeight="1">
      <c r="A13" s="53">
        <v>2023</v>
      </c>
      <c r="B13" s="53">
        <v>584</v>
      </c>
      <c r="C13" s="54" t="s">
        <v>242</v>
      </c>
      <c r="D13" s="54" t="s">
        <v>242</v>
      </c>
      <c r="E13" s="54" t="s">
        <v>243</v>
      </c>
      <c r="F13" s="54" t="s">
        <v>244</v>
      </c>
      <c r="G13" s="54" t="s">
        <v>245</v>
      </c>
      <c r="H13" s="54" t="s">
        <v>246</v>
      </c>
      <c r="I13" s="54" t="s">
        <v>245</v>
      </c>
      <c r="J13" s="54" t="s">
        <v>247</v>
      </c>
      <c r="K13" s="94" t="s">
        <v>257</v>
      </c>
      <c r="L13" s="54" t="s">
        <v>249</v>
      </c>
      <c r="M13" s="54" t="s">
        <v>246</v>
      </c>
      <c r="N13" s="54" t="s">
        <v>242</v>
      </c>
      <c r="O13" s="54" t="s">
        <v>242</v>
      </c>
      <c r="P13" s="55" t="s">
        <v>256</v>
      </c>
      <c r="Q13" s="35" t="s">
        <v>55</v>
      </c>
      <c r="R13" s="21" t="s">
        <v>56</v>
      </c>
      <c r="S13" s="35">
        <v>1</v>
      </c>
      <c r="T13" s="35" t="s">
        <v>43</v>
      </c>
      <c r="U13" s="82">
        <f>525</f>
        <v>525</v>
      </c>
      <c r="V13" s="37" t="s">
        <v>44</v>
      </c>
      <c r="W13" s="35"/>
      <c r="X13" s="41"/>
      <c r="Y13" s="35" t="s">
        <v>45</v>
      </c>
      <c r="Z13" s="35" t="s">
        <v>46</v>
      </c>
      <c r="AA13" s="39" t="s">
        <v>47</v>
      </c>
      <c r="AB13" s="38" t="s">
        <v>46</v>
      </c>
      <c r="AC13" s="35" t="s">
        <v>48</v>
      </c>
      <c r="AD13" s="35" t="s">
        <v>48</v>
      </c>
      <c r="AE13" s="35" t="s">
        <v>49</v>
      </c>
      <c r="AF13" s="44" t="s">
        <v>50</v>
      </c>
      <c r="AG13" s="40">
        <f t="shared" si="0"/>
        <v>525</v>
      </c>
      <c r="AH13" s="31" t="s">
        <v>51</v>
      </c>
      <c r="AI13" s="52" t="s">
        <v>253</v>
      </c>
    </row>
    <row r="14" spans="1:35" ht="72" customHeight="1">
      <c r="A14" s="53">
        <v>2023</v>
      </c>
      <c r="B14" s="53">
        <v>584</v>
      </c>
      <c r="C14" s="54" t="s">
        <v>242</v>
      </c>
      <c r="D14" s="54" t="s">
        <v>242</v>
      </c>
      <c r="E14" s="54" t="s">
        <v>243</v>
      </c>
      <c r="F14" s="54" t="s">
        <v>244</v>
      </c>
      <c r="G14" s="54" t="s">
        <v>245</v>
      </c>
      <c r="H14" s="54" t="s">
        <v>246</v>
      </c>
      <c r="I14" s="54" t="s">
        <v>245</v>
      </c>
      <c r="J14" s="54" t="s">
        <v>247</v>
      </c>
      <c r="K14" s="94" t="s">
        <v>260</v>
      </c>
      <c r="L14" s="54" t="s">
        <v>249</v>
      </c>
      <c r="M14" s="54" t="s">
        <v>246</v>
      </c>
      <c r="N14" s="54" t="s">
        <v>242</v>
      </c>
      <c r="O14" s="54" t="s">
        <v>242</v>
      </c>
      <c r="P14" s="56" t="s">
        <v>261</v>
      </c>
      <c r="Q14" s="45" t="s">
        <v>41</v>
      </c>
      <c r="R14" s="78" t="s">
        <v>62</v>
      </c>
      <c r="S14" s="46">
        <v>1</v>
      </c>
      <c r="T14" s="47" t="s">
        <v>43</v>
      </c>
      <c r="U14" s="70">
        <v>1726.7</v>
      </c>
      <c r="V14" s="37" t="s">
        <v>44</v>
      </c>
      <c r="W14" s="37"/>
      <c r="X14" s="37"/>
      <c r="Y14" s="37" t="s">
        <v>63</v>
      </c>
      <c r="Z14" s="38" t="s">
        <v>46</v>
      </c>
      <c r="AA14" s="39" t="s">
        <v>47</v>
      </c>
      <c r="AB14" s="38" t="s">
        <v>46</v>
      </c>
      <c r="AC14" s="35" t="s">
        <v>48</v>
      </c>
      <c r="AD14" s="35" t="s">
        <v>48</v>
      </c>
      <c r="AE14" s="35" t="s">
        <v>49</v>
      </c>
      <c r="AF14" s="48" t="s">
        <v>50</v>
      </c>
      <c r="AG14" s="40">
        <f t="shared" si="0"/>
        <v>1726.7</v>
      </c>
      <c r="AH14" s="31" t="s">
        <v>64</v>
      </c>
      <c r="AI14" s="52" t="s">
        <v>253</v>
      </c>
    </row>
    <row r="15" spans="1:35" ht="72" customHeight="1">
      <c r="A15" s="53">
        <v>2023</v>
      </c>
      <c r="B15" s="53">
        <v>584</v>
      </c>
      <c r="C15" s="54" t="s">
        <v>242</v>
      </c>
      <c r="D15" s="54" t="s">
        <v>242</v>
      </c>
      <c r="E15" s="54" t="s">
        <v>263</v>
      </c>
      <c r="F15" s="54" t="s">
        <v>244</v>
      </c>
      <c r="G15" s="54" t="s">
        <v>246</v>
      </c>
      <c r="H15" s="54" t="s">
        <v>246</v>
      </c>
      <c r="I15" s="54" t="s">
        <v>245</v>
      </c>
      <c r="J15" s="54" t="s">
        <v>247</v>
      </c>
      <c r="K15" s="94" t="s">
        <v>294</v>
      </c>
      <c r="L15" s="54" t="s">
        <v>249</v>
      </c>
      <c r="M15" s="54" t="s">
        <v>273</v>
      </c>
      <c r="N15" s="54" t="s">
        <v>274</v>
      </c>
      <c r="O15" s="54" t="s">
        <v>274</v>
      </c>
      <c r="P15" s="55" t="s">
        <v>295</v>
      </c>
      <c r="Q15" s="35" t="s">
        <v>41</v>
      </c>
      <c r="R15" s="14" t="s">
        <v>85</v>
      </c>
      <c r="S15" s="35">
        <v>1</v>
      </c>
      <c r="T15" s="35" t="s">
        <v>43</v>
      </c>
      <c r="U15" s="71">
        <v>12500</v>
      </c>
      <c r="V15" s="37" t="s">
        <v>44</v>
      </c>
      <c r="W15" s="37"/>
      <c r="X15" s="37"/>
      <c r="Y15" s="37" t="s">
        <v>59</v>
      </c>
      <c r="Z15" s="38" t="s">
        <v>46</v>
      </c>
      <c r="AA15" s="39" t="s">
        <v>80</v>
      </c>
      <c r="AB15" s="38" t="s">
        <v>46</v>
      </c>
      <c r="AC15" s="35" t="s">
        <v>48</v>
      </c>
      <c r="AD15" s="35" t="s">
        <v>48</v>
      </c>
      <c r="AE15" s="35" t="s">
        <v>49</v>
      </c>
      <c r="AF15" s="39" t="s">
        <v>66</v>
      </c>
      <c r="AG15" s="40">
        <f t="shared" si="0"/>
        <v>12500</v>
      </c>
      <c r="AH15" s="15" t="s">
        <v>67</v>
      </c>
      <c r="AI15" s="52" t="s">
        <v>253</v>
      </c>
    </row>
    <row r="16" spans="1:35" ht="83.25" customHeight="1">
      <c r="A16" s="53">
        <v>2023</v>
      </c>
      <c r="B16" s="53">
        <v>584</v>
      </c>
      <c r="C16" s="54" t="s">
        <v>242</v>
      </c>
      <c r="D16" s="54" t="s">
        <v>242</v>
      </c>
      <c r="E16" s="54" t="s">
        <v>263</v>
      </c>
      <c r="F16" s="54" t="s">
        <v>244</v>
      </c>
      <c r="G16" s="54" t="s">
        <v>246</v>
      </c>
      <c r="H16" s="54" t="s">
        <v>246</v>
      </c>
      <c r="I16" s="54" t="s">
        <v>245</v>
      </c>
      <c r="J16" s="54" t="s">
        <v>247</v>
      </c>
      <c r="K16" s="94" t="s">
        <v>294</v>
      </c>
      <c r="L16" s="54" t="s">
        <v>249</v>
      </c>
      <c r="M16" s="54" t="s">
        <v>273</v>
      </c>
      <c r="N16" s="54" t="s">
        <v>274</v>
      </c>
      <c r="O16" s="54" t="s">
        <v>274</v>
      </c>
      <c r="P16" s="55" t="s">
        <v>295</v>
      </c>
      <c r="Q16" s="35" t="s">
        <v>41</v>
      </c>
      <c r="R16" s="17" t="s">
        <v>241</v>
      </c>
      <c r="S16" s="35">
        <v>1</v>
      </c>
      <c r="T16" s="35" t="s">
        <v>43</v>
      </c>
      <c r="U16" s="72">
        <v>10800</v>
      </c>
      <c r="V16" s="37"/>
      <c r="W16" s="37"/>
      <c r="X16" s="37" t="s">
        <v>44</v>
      </c>
      <c r="Y16" s="37" t="s">
        <v>59</v>
      </c>
      <c r="Z16" s="38" t="s">
        <v>46</v>
      </c>
      <c r="AA16" s="39" t="s">
        <v>80</v>
      </c>
      <c r="AB16" s="38" t="s">
        <v>46</v>
      </c>
      <c r="AC16" s="35" t="s">
        <v>48</v>
      </c>
      <c r="AD16" s="35" t="s">
        <v>48</v>
      </c>
      <c r="AE16" s="35" t="s">
        <v>49</v>
      </c>
      <c r="AF16" s="39" t="s">
        <v>66</v>
      </c>
      <c r="AG16" s="40">
        <f t="shared" si="0"/>
        <v>10800</v>
      </c>
      <c r="AH16" s="64" t="s">
        <v>68</v>
      </c>
      <c r="AI16" s="52" t="s">
        <v>253</v>
      </c>
    </row>
    <row r="17" spans="1:35" ht="83.25" customHeight="1">
      <c r="A17" s="53">
        <v>2023</v>
      </c>
      <c r="B17" s="53">
        <v>584</v>
      </c>
      <c r="C17" s="54" t="s">
        <v>242</v>
      </c>
      <c r="D17" s="54" t="s">
        <v>242</v>
      </c>
      <c r="E17" s="54" t="s">
        <v>263</v>
      </c>
      <c r="F17" s="54" t="s">
        <v>244</v>
      </c>
      <c r="G17" s="54" t="s">
        <v>246</v>
      </c>
      <c r="H17" s="54" t="s">
        <v>246</v>
      </c>
      <c r="I17" s="54" t="s">
        <v>245</v>
      </c>
      <c r="J17" s="54" t="s">
        <v>247</v>
      </c>
      <c r="K17" s="94" t="s">
        <v>325</v>
      </c>
      <c r="L17" s="54" t="s">
        <v>249</v>
      </c>
      <c r="M17" s="54" t="s">
        <v>273</v>
      </c>
      <c r="N17" s="54" t="s">
        <v>274</v>
      </c>
      <c r="O17" s="54" t="s">
        <v>274</v>
      </c>
      <c r="P17" s="55"/>
      <c r="Q17" s="35" t="s">
        <v>240</v>
      </c>
      <c r="R17" s="93" t="s">
        <v>326</v>
      </c>
      <c r="S17" s="35">
        <v>1</v>
      </c>
      <c r="T17" s="35" t="s">
        <v>43</v>
      </c>
      <c r="U17" s="72">
        <v>4400</v>
      </c>
      <c r="V17" s="37" t="s">
        <v>44</v>
      </c>
      <c r="W17" s="37"/>
      <c r="X17" s="37"/>
      <c r="Y17" s="37" t="s">
        <v>45</v>
      </c>
      <c r="Z17" s="38" t="s">
        <v>46</v>
      </c>
      <c r="AA17" s="39" t="s">
        <v>47</v>
      </c>
      <c r="AB17" s="38" t="s">
        <v>46</v>
      </c>
      <c r="AC17" s="35" t="s">
        <v>48</v>
      </c>
      <c r="AD17" s="35" t="s">
        <v>48</v>
      </c>
      <c r="AE17" s="35" t="s">
        <v>49</v>
      </c>
      <c r="AF17" s="39" t="s">
        <v>66</v>
      </c>
      <c r="AG17" s="40">
        <f t="shared" si="0"/>
        <v>4400</v>
      </c>
      <c r="AH17" s="64" t="s">
        <v>327</v>
      </c>
      <c r="AI17" s="52" t="s">
        <v>253</v>
      </c>
    </row>
    <row r="18" spans="1:35" ht="86.25" customHeight="1">
      <c r="A18" s="53">
        <v>2023</v>
      </c>
      <c r="B18" s="53">
        <v>584</v>
      </c>
      <c r="C18" s="54" t="s">
        <v>242</v>
      </c>
      <c r="D18" s="54" t="s">
        <v>242</v>
      </c>
      <c r="E18" s="54" t="s">
        <v>263</v>
      </c>
      <c r="F18" s="54" t="s">
        <v>244</v>
      </c>
      <c r="G18" s="54" t="s">
        <v>246</v>
      </c>
      <c r="H18" s="54" t="s">
        <v>246</v>
      </c>
      <c r="I18" s="54" t="s">
        <v>245</v>
      </c>
      <c r="J18" s="54" t="s">
        <v>247</v>
      </c>
      <c r="K18" s="94" t="s">
        <v>294</v>
      </c>
      <c r="L18" s="54" t="s">
        <v>249</v>
      </c>
      <c r="M18" s="54" t="s">
        <v>273</v>
      </c>
      <c r="N18" s="54" t="s">
        <v>274</v>
      </c>
      <c r="O18" s="54" t="s">
        <v>274</v>
      </c>
      <c r="P18" s="26">
        <v>842900021</v>
      </c>
      <c r="Q18" s="35" t="s">
        <v>41</v>
      </c>
      <c r="R18" s="17" t="s">
        <v>93</v>
      </c>
      <c r="S18" s="35">
        <v>1</v>
      </c>
      <c r="T18" s="35" t="s">
        <v>43</v>
      </c>
      <c r="U18" s="72">
        <v>47549.76</v>
      </c>
      <c r="V18" s="37"/>
      <c r="W18" s="37"/>
      <c r="X18" s="37" t="s">
        <v>44</v>
      </c>
      <c r="Y18" s="37" t="s">
        <v>59</v>
      </c>
      <c r="Z18" s="38" t="s">
        <v>46</v>
      </c>
      <c r="AA18" s="39" t="s">
        <v>80</v>
      </c>
      <c r="AB18" s="38" t="s">
        <v>46</v>
      </c>
      <c r="AC18" s="35" t="s">
        <v>48</v>
      </c>
      <c r="AD18" s="35" t="s">
        <v>48</v>
      </c>
      <c r="AE18" s="35" t="s">
        <v>324</v>
      </c>
      <c r="AF18" s="39" t="s">
        <v>66</v>
      </c>
      <c r="AG18" s="40">
        <f t="shared" si="0"/>
        <v>47549.76</v>
      </c>
      <c r="AH18" s="64" t="s">
        <v>68</v>
      </c>
      <c r="AI18" s="52" t="s">
        <v>253</v>
      </c>
    </row>
    <row r="19" spans="1:35" ht="86.25" customHeight="1">
      <c r="A19" s="53">
        <v>2023</v>
      </c>
      <c r="B19" s="53">
        <v>584</v>
      </c>
      <c r="C19" s="54" t="s">
        <v>242</v>
      </c>
      <c r="D19" s="54" t="s">
        <v>242</v>
      </c>
      <c r="E19" s="54" t="s">
        <v>263</v>
      </c>
      <c r="F19" s="54" t="s">
        <v>244</v>
      </c>
      <c r="G19" s="54" t="s">
        <v>246</v>
      </c>
      <c r="H19" s="54" t="s">
        <v>246</v>
      </c>
      <c r="I19" s="54" t="s">
        <v>245</v>
      </c>
      <c r="J19" s="54" t="s">
        <v>247</v>
      </c>
      <c r="K19" s="96" t="s">
        <v>337</v>
      </c>
      <c r="L19" s="54" t="s">
        <v>249</v>
      </c>
      <c r="M19" s="54" t="s">
        <v>273</v>
      </c>
      <c r="N19" s="54" t="s">
        <v>274</v>
      </c>
      <c r="O19" s="54" t="s">
        <v>274</v>
      </c>
      <c r="P19" s="26">
        <v>333400011</v>
      </c>
      <c r="Q19" s="35" t="s">
        <v>55</v>
      </c>
      <c r="R19" s="97" t="s">
        <v>338</v>
      </c>
      <c r="S19" s="35">
        <v>1</v>
      </c>
      <c r="T19" s="35" t="s">
        <v>43</v>
      </c>
      <c r="U19" s="72">
        <v>12601.14</v>
      </c>
      <c r="V19" s="37"/>
      <c r="W19" s="37" t="s">
        <v>44</v>
      </c>
      <c r="X19" s="37" t="s">
        <v>44</v>
      </c>
      <c r="Y19" s="37" t="s">
        <v>45</v>
      </c>
      <c r="Z19" s="38" t="s">
        <v>46</v>
      </c>
      <c r="AA19" s="39" t="s">
        <v>47</v>
      </c>
      <c r="AB19" s="38" t="s">
        <v>46</v>
      </c>
      <c r="AC19" s="35" t="s">
        <v>48</v>
      </c>
      <c r="AD19" s="35" t="s">
        <v>48</v>
      </c>
      <c r="AE19" s="35" t="s">
        <v>49</v>
      </c>
      <c r="AF19" s="39" t="s">
        <v>66</v>
      </c>
      <c r="AG19" s="40">
        <f t="shared" si="0"/>
        <v>12601.14</v>
      </c>
      <c r="AH19" s="31" t="s">
        <v>51</v>
      </c>
      <c r="AI19" s="52" t="s">
        <v>253</v>
      </c>
    </row>
    <row r="20" spans="1:35" ht="81.75" customHeight="1">
      <c r="A20" s="53">
        <v>2023</v>
      </c>
      <c r="B20" s="53">
        <v>584</v>
      </c>
      <c r="C20" s="54" t="s">
        <v>242</v>
      </c>
      <c r="D20" s="54" t="s">
        <v>242</v>
      </c>
      <c r="E20" s="54" t="s">
        <v>263</v>
      </c>
      <c r="F20" s="54" t="s">
        <v>244</v>
      </c>
      <c r="G20" s="54" t="s">
        <v>246</v>
      </c>
      <c r="H20" s="54" t="s">
        <v>246</v>
      </c>
      <c r="I20" s="54" t="s">
        <v>245</v>
      </c>
      <c r="J20" s="54" t="s">
        <v>247</v>
      </c>
      <c r="K20" s="96" t="s">
        <v>309</v>
      </c>
      <c r="L20" s="54" t="s">
        <v>249</v>
      </c>
      <c r="M20" s="54" t="s">
        <v>273</v>
      </c>
      <c r="N20" s="54" t="s">
        <v>274</v>
      </c>
      <c r="O20" s="54" t="s">
        <v>274</v>
      </c>
      <c r="P20" s="55" t="s">
        <v>308</v>
      </c>
      <c r="Q20" s="35" t="s">
        <v>41</v>
      </c>
      <c r="R20" s="95" t="s">
        <v>96</v>
      </c>
      <c r="S20" s="35">
        <v>1</v>
      </c>
      <c r="T20" s="35" t="s">
        <v>43</v>
      </c>
      <c r="U20" s="73">
        <v>41474.62</v>
      </c>
      <c r="V20" s="37" t="s">
        <v>44</v>
      </c>
      <c r="W20" s="37"/>
      <c r="X20" s="37"/>
      <c r="Y20" s="37" t="s">
        <v>45</v>
      </c>
      <c r="Z20" s="38" t="s">
        <v>65</v>
      </c>
      <c r="AA20" s="39" t="s">
        <v>24</v>
      </c>
      <c r="AB20" s="38" t="s">
        <v>46</v>
      </c>
      <c r="AC20" s="35" t="s">
        <v>48</v>
      </c>
      <c r="AD20" s="35" t="s">
        <v>48</v>
      </c>
      <c r="AE20" s="35" t="s">
        <v>49</v>
      </c>
      <c r="AF20" s="39" t="s">
        <v>66</v>
      </c>
      <c r="AG20" s="40">
        <f t="shared" si="0"/>
        <v>41474.62</v>
      </c>
      <c r="AH20" s="26" t="s">
        <v>51</v>
      </c>
      <c r="AI20" s="52" t="s">
        <v>253</v>
      </c>
    </row>
    <row r="21" spans="1:35" ht="72" customHeight="1">
      <c r="A21" s="53">
        <v>2023</v>
      </c>
      <c r="B21" s="53">
        <v>584</v>
      </c>
      <c r="C21" s="54" t="s">
        <v>242</v>
      </c>
      <c r="D21" s="54" t="s">
        <v>242</v>
      </c>
      <c r="E21" s="54" t="s">
        <v>263</v>
      </c>
      <c r="F21" s="54" t="s">
        <v>244</v>
      </c>
      <c r="G21" s="54" t="s">
        <v>246</v>
      </c>
      <c r="H21" s="54" t="s">
        <v>246</v>
      </c>
      <c r="I21" s="54" t="s">
        <v>245</v>
      </c>
      <c r="J21" s="54" t="s">
        <v>247</v>
      </c>
      <c r="K21" s="96" t="s">
        <v>306</v>
      </c>
      <c r="L21" s="54" t="s">
        <v>249</v>
      </c>
      <c r="M21" s="54" t="s">
        <v>273</v>
      </c>
      <c r="N21" s="54" t="s">
        <v>274</v>
      </c>
      <c r="O21" s="54" t="s">
        <v>274</v>
      </c>
      <c r="P21" s="26">
        <v>853300012</v>
      </c>
      <c r="Q21" s="35" t="s">
        <v>41</v>
      </c>
      <c r="R21" s="95" t="s">
        <v>328</v>
      </c>
      <c r="S21" s="35">
        <v>1</v>
      </c>
      <c r="T21" s="35" t="s">
        <v>43</v>
      </c>
      <c r="U21" s="73">
        <f>46570-29870</f>
        <v>16700</v>
      </c>
      <c r="V21" s="37" t="s">
        <v>44</v>
      </c>
      <c r="W21" s="37"/>
      <c r="X21" s="37"/>
      <c r="Y21" s="37" t="s">
        <v>45</v>
      </c>
      <c r="Z21" s="38" t="s">
        <v>65</v>
      </c>
      <c r="AA21" s="39" t="s">
        <v>24</v>
      </c>
      <c r="AB21" s="38" t="s">
        <v>46</v>
      </c>
      <c r="AC21" s="35" t="s">
        <v>48</v>
      </c>
      <c r="AD21" s="35" t="s">
        <v>48</v>
      </c>
      <c r="AE21" s="35" t="s">
        <v>49</v>
      </c>
      <c r="AF21" s="39" t="s">
        <v>66</v>
      </c>
      <c r="AG21" s="40">
        <f t="shared" si="0"/>
        <v>16700</v>
      </c>
      <c r="AH21" s="26" t="s">
        <v>51</v>
      </c>
      <c r="AI21" s="52" t="s">
        <v>253</v>
      </c>
    </row>
    <row r="22" spans="1:35" ht="72" customHeight="1">
      <c r="A22" s="53">
        <v>2023</v>
      </c>
      <c r="B22" s="53">
        <v>584</v>
      </c>
      <c r="C22" s="54" t="s">
        <v>242</v>
      </c>
      <c r="D22" s="54" t="s">
        <v>242</v>
      </c>
      <c r="E22" s="54" t="s">
        <v>263</v>
      </c>
      <c r="F22" s="54" t="s">
        <v>244</v>
      </c>
      <c r="G22" s="54" t="s">
        <v>246</v>
      </c>
      <c r="H22" s="54" t="s">
        <v>246</v>
      </c>
      <c r="I22" s="54" t="s">
        <v>245</v>
      </c>
      <c r="J22" s="54" t="s">
        <v>247</v>
      </c>
      <c r="K22" s="94" t="s">
        <v>307</v>
      </c>
      <c r="L22" s="54" t="s">
        <v>249</v>
      </c>
      <c r="M22" s="54" t="s">
        <v>273</v>
      </c>
      <c r="N22" s="54" t="s">
        <v>274</v>
      </c>
      <c r="O22" s="54" t="s">
        <v>274</v>
      </c>
      <c r="P22" s="26">
        <v>962200561</v>
      </c>
      <c r="Q22" s="35" t="s">
        <v>41</v>
      </c>
      <c r="R22" s="14" t="s">
        <v>89</v>
      </c>
      <c r="S22" s="35">
        <v>1</v>
      </c>
      <c r="T22" s="35" t="s">
        <v>43</v>
      </c>
      <c r="U22" s="24">
        <f>5032+25160+3019.2+19499</f>
        <v>52710.2</v>
      </c>
      <c r="V22" s="37" t="s">
        <v>44</v>
      </c>
      <c r="W22" s="37"/>
      <c r="X22" s="37"/>
      <c r="Y22" s="37" t="s">
        <v>63</v>
      </c>
      <c r="Z22" s="38" t="s">
        <v>46</v>
      </c>
      <c r="AA22" s="39" t="s">
        <v>71</v>
      </c>
      <c r="AB22" s="38" t="s">
        <v>46</v>
      </c>
      <c r="AC22" s="35" t="s">
        <v>48</v>
      </c>
      <c r="AD22" s="35" t="s">
        <v>48</v>
      </c>
      <c r="AE22" s="35" t="s">
        <v>49</v>
      </c>
      <c r="AF22" s="39" t="s">
        <v>66</v>
      </c>
      <c r="AG22" s="40">
        <f t="shared" si="0"/>
        <v>52710.2</v>
      </c>
      <c r="AH22" s="26" t="s">
        <v>73</v>
      </c>
      <c r="AI22" s="52" t="s">
        <v>253</v>
      </c>
    </row>
    <row r="23" spans="1:35" ht="72" customHeight="1">
      <c r="A23" s="53">
        <v>2023</v>
      </c>
      <c r="B23" s="53">
        <v>584</v>
      </c>
      <c r="C23" s="54" t="s">
        <v>242</v>
      </c>
      <c r="D23" s="54" t="s">
        <v>242</v>
      </c>
      <c r="E23" s="54" t="s">
        <v>263</v>
      </c>
      <c r="F23" s="54" t="s">
        <v>244</v>
      </c>
      <c r="G23" s="54" t="s">
        <v>246</v>
      </c>
      <c r="H23" s="54" t="s">
        <v>246</v>
      </c>
      <c r="I23" s="54" t="s">
        <v>245</v>
      </c>
      <c r="J23" s="54" t="s">
        <v>247</v>
      </c>
      <c r="K23" s="94" t="s">
        <v>297</v>
      </c>
      <c r="L23" s="54" t="s">
        <v>249</v>
      </c>
      <c r="M23" s="54" t="s">
        <v>273</v>
      </c>
      <c r="N23" s="54" t="s">
        <v>274</v>
      </c>
      <c r="O23" s="54" t="s">
        <v>274</v>
      </c>
      <c r="P23" s="57">
        <v>834100012</v>
      </c>
      <c r="Q23" s="35" t="s">
        <v>41</v>
      </c>
      <c r="R23" s="14" t="s">
        <v>86</v>
      </c>
      <c r="S23" s="35">
        <v>1</v>
      </c>
      <c r="T23" s="35" t="s">
        <v>43</v>
      </c>
      <c r="U23" s="71">
        <v>48000</v>
      </c>
      <c r="V23" s="37"/>
      <c r="W23" s="37" t="s">
        <v>44</v>
      </c>
      <c r="X23" s="37"/>
      <c r="Y23" s="37" t="s">
        <v>63</v>
      </c>
      <c r="Z23" s="38" t="s">
        <v>46</v>
      </c>
      <c r="AA23" s="39" t="s">
        <v>71</v>
      </c>
      <c r="AB23" s="38" t="s">
        <v>46</v>
      </c>
      <c r="AC23" s="35" t="s">
        <v>48</v>
      </c>
      <c r="AD23" s="35" t="s">
        <v>48</v>
      </c>
      <c r="AE23" s="35" t="s">
        <v>49</v>
      </c>
      <c r="AF23" s="39" t="s">
        <v>66</v>
      </c>
      <c r="AG23" s="40">
        <f t="shared" si="0"/>
        <v>48000</v>
      </c>
      <c r="AH23" s="15" t="s">
        <v>67</v>
      </c>
      <c r="AI23" s="52" t="s">
        <v>253</v>
      </c>
    </row>
    <row r="24" spans="1:35" ht="72" customHeight="1">
      <c r="A24" s="53">
        <v>2023</v>
      </c>
      <c r="B24" s="53">
        <v>584</v>
      </c>
      <c r="C24" s="54" t="s">
        <v>242</v>
      </c>
      <c r="D24" s="54" t="s">
        <v>242</v>
      </c>
      <c r="E24" s="54" t="s">
        <v>263</v>
      </c>
      <c r="F24" s="54" t="s">
        <v>244</v>
      </c>
      <c r="G24" s="54" t="s">
        <v>246</v>
      </c>
      <c r="H24" s="54" t="s">
        <v>246</v>
      </c>
      <c r="I24" s="54" t="s">
        <v>245</v>
      </c>
      <c r="J24" s="54" t="s">
        <v>247</v>
      </c>
      <c r="K24" s="94" t="s">
        <v>297</v>
      </c>
      <c r="L24" s="54" t="s">
        <v>249</v>
      </c>
      <c r="M24" s="54" t="s">
        <v>273</v>
      </c>
      <c r="N24" s="54" t="s">
        <v>274</v>
      </c>
      <c r="O24" s="54" t="s">
        <v>274</v>
      </c>
      <c r="P24" s="26">
        <v>834100012</v>
      </c>
      <c r="Q24" s="26" t="s">
        <v>240</v>
      </c>
      <c r="R24" s="16" t="s">
        <v>296</v>
      </c>
      <c r="S24" s="26">
        <v>1</v>
      </c>
      <c r="T24" s="26" t="s">
        <v>43</v>
      </c>
      <c r="U24" s="73">
        <v>1500</v>
      </c>
      <c r="V24" s="27"/>
      <c r="W24" s="27" t="s">
        <v>44</v>
      </c>
      <c r="X24" s="37"/>
      <c r="Y24" s="27" t="s">
        <v>45</v>
      </c>
      <c r="Z24" s="65" t="s">
        <v>46</v>
      </c>
      <c r="AA24" s="26" t="s">
        <v>47</v>
      </c>
      <c r="AB24" s="38" t="s">
        <v>46</v>
      </c>
      <c r="AC24" s="35" t="s">
        <v>48</v>
      </c>
      <c r="AD24" s="35" t="s">
        <v>48</v>
      </c>
      <c r="AE24" s="26" t="s">
        <v>49</v>
      </c>
      <c r="AF24" s="39" t="s">
        <v>66</v>
      </c>
      <c r="AG24" s="40">
        <f t="shared" si="0"/>
        <v>1500</v>
      </c>
      <c r="AH24" s="26" t="s">
        <v>67</v>
      </c>
      <c r="AI24" s="52" t="s">
        <v>253</v>
      </c>
    </row>
    <row r="25" spans="1:35" ht="72" customHeight="1">
      <c r="A25" s="53">
        <v>2023</v>
      </c>
      <c r="B25" s="53">
        <v>584</v>
      </c>
      <c r="C25" s="54" t="s">
        <v>242</v>
      </c>
      <c r="D25" s="54" t="s">
        <v>242</v>
      </c>
      <c r="E25" s="54" t="s">
        <v>263</v>
      </c>
      <c r="F25" s="54" t="s">
        <v>244</v>
      </c>
      <c r="G25" s="54" t="s">
        <v>246</v>
      </c>
      <c r="H25" s="54" t="s">
        <v>246</v>
      </c>
      <c r="I25" s="54" t="s">
        <v>245</v>
      </c>
      <c r="J25" s="54" t="s">
        <v>247</v>
      </c>
      <c r="K25" s="96" t="s">
        <v>306</v>
      </c>
      <c r="L25" s="54" t="s">
        <v>249</v>
      </c>
      <c r="M25" s="54" t="s">
        <v>273</v>
      </c>
      <c r="N25" s="54" t="s">
        <v>274</v>
      </c>
      <c r="O25" s="54" t="s">
        <v>274</v>
      </c>
      <c r="P25" s="26">
        <v>853300012</v>
      </c>
      <c r="Q25" s="35" t="s">
        <v>41</v>
      </c>
      <c r="R25" s="95" t="s">
        <v>328</v>
      </c>
      <c r="S25" s="35">
        <v>1</v>
      </c>
      <c r="T25" s="35" t="s">
        <v>43</v>
      </c>
      <c r="U25" s="73">
        <v>29870</v>
      </c>
      <c r="V25" s="27" t="s">
        <v>44</v>
      </c>
      <c r="W25" s="27"/>
      <c r="X25" s="37"/>
      <c r="Y25" s="37" t="s">
        <v>45</v>
      </c>
      <c r="Z25" s="38" t="s">
        <v>65</v>
      </c>
      <c r="AA25" s="39" t="s">
        <v>24</v>
      </c>
      <c r="AB25" s="38" t="s">
        <v>46</v>
      </c>
      <c r="AC25" s="35" t="s">
        <v>48</v>
      </c>
      <c r="AD25" s="35" t="s">
        <v>48</v>
      </c>
      <c r="AE25" s="35" t="s">
        <v>49</v>
      </c>
      <c r="AF25" s="39" t="s">
        <v>66</v>
      </c>
      <c r="AG25" s="40">
        <f>S25*U25</f>
        <v>29870</v>
      </c>
      <c r="AH25" s="26" t="s">
        <v>51</v>
      </c>
      <c r="AI25" s="52" t="s">
        <v>253</v>
      </c>
    </row>
    <row r="26" spans="1:35" ht="72" customHeight="1">
      <c r="A26" s="53">
        <v>2023</v>
      </c>
      <c r="B26" s="53">
        <v>584</v>
      </c>
      <c r="C26" s="54" t="s">
        <v>242</v>
      </c>
      <c r="D26" s="54" t="s">
        <v>242</v>
      </c>
      <c r="E26" s="54" t="s">
        <v>263</v>
      </c>
      <c r="F26" s="54" t="s">
        <v>244</v>
      </c>
      <c r="G26" s="54" t="s">
        <v>246</v>
      </c>
      <c r="H26" s="54" t="s">
        <v>246</v>
      </c>
      <c r="I26" s="54" t="s">
        <v>245</v>
      </c>
      <c r="J26" s="54" t="s">
        <v>247</v>
      </c>
      <c r="K26" s="96" t="s">
        <v>329</v>
      </c>
      <c r="L26" s="54" t="s">
        <v>249</v>
      </c>
      <c r="M26" s="54" t="s">
        <v>273</v>
      </c>
      <c r="N26" s="54" t="s">
        <v>274</v>
      </c>
      <c r="O26" s="54" t="s">
        <v>274</v>
      </c>
      <c r="P26" s="26">
        <v>661100011</v>
      </c>
      <c r="Q26" s="35" t="s">
        <v>240</v>
      </c>
      <c r="R26" s="95" t="s">
        <v>330</v>
      </c>
      <c r="S26" s="35">
        <v>1</v>
      </c>
      <c r="T26" s="41" t="s">
        <v>43</v>
      </c>
      <c r="U26" s="35">
        <v>6728.01</v>
      </c>
      <c r="V26" s="27" t="s">
        <v>44</v>
      </c>
      <c r="W26" s="27"/>
      <c r="X26" s="37"/>
      <c r="Y26" s="37" t="s">
        <v>63</v>
      </c>
      <c r="Z26" s="38" t="s">
        <v>46</v>
      </c>
      <c r="AA26" s="39" t="s">
        <v>71</v>
      </c>
      <c r="AB26" s="38" t="s">
        <v>46</v>
      </c>
      <c r="AC26" s="35" t="s">
        <v>48</v>
      </c>
      <c r="AD26" s="35" t="s">
        <v>48</v>
      </c>
      <c r="AE26" s="35" t="s">
        <v>48</v>
      </c>
      <c r="AF26" s="39" t="s">
        <v>66</v>
      </c>
      <c r="AG26" s="40">
        <f>S26*U26</f>
        <v>6728.01</v>
      </c>
      <c r="AH26" s="26" t="s">
        <v>51</v>
      </c>
      <c r="AI26" s="52" t="s">
        <v>253</v>
      </c>
    </row>
    <row r="27" spans="1:35" ht="72" customHeight="1">
      <c r="A27" s="53">
        <v>2023</v>
      </c>
      <c r="B27" s="53">
        <v>584</v>
      </c>
      <c r="C27" s="54" t="s">
        <v>242</v>
      </c>
      <c r="D27" s="54" t="s">
        <v>242</v>
      </c>
      <c r="E27" s="54" t="s">
        <v>263</v>
      </c>
      <c r="F27" s="54" t="s">
        <v>244</v>
      </c>
      <c r="G27" s="54" t="s">
        <v>246</v>
      </c>
      <c r="H27" s="54" t="s">
        <v>246</v>
      </c>
      <c r="I27" s="54" t="s">
        <v>245</v>
      </c>
      <c r="J27" s="54" t="s">
        <v>247</v>
      </c>
      <c r="K27" s="96" t="s">
        <v>331</v>
      </c>
      <c r="L27" s="54" t="s">
        <v>249</v>
      </c>
      <c r="M27" s="54" t="s">
        <v>273</v>
      </c>
      <c r="N27" s="54" t="s">
        <v>274</v>
      </c>
      <c r="O27" s="54" t="s">
        <v>274</v>
      </c>
      <c r="P27" s="26">
        <v>661100011</v>
      </c>
      <c r="Q27" s="35" t="s">
        <v>240</v>
      </c>
      <c r="R27" s="95" t="s">
        <v>330</v>
      </c>
      <c r="S27" s="35">
        <v>1</v>
      </c>
      <c r="T27" s="41" t="s">
        <v>43</v>
      </c>
      <c r="U27" s="35">
        <v>10000</v>
      </c>
      <c r="V27" s="27" t="s">
        <v>44</v>
      </c>
      <c r="W27" s="27"/>
      <c r="X27" s="37"/>
      <c r="Y27" s="37" t="s">
        <v>63</v>
      </c>
      <c r="Z27" s="38" t="s">
        <v>46</v>
      </c>
      <c r="AA27" s="39" t="s">
        <v>71</v>
      </c>
      <c r="AB27" s="38" t="s">
        <v>46</v>
      </c>
      <c r="AC27" s="35" t="s">
        <v>48</v>
      </c>
      <c r="AD27" s="35" t="s">
        <v>48</v>
      </c>
      <c r="AE27" s="35" t="s">
        <v>48</v>
      </c>
      <c r="AF27" s="39" t="s">
        <v>66</v>
      </c>
      <c r="AG27" s="40">
        <f>S27*U27</f>
        <v>10000</v>
      </c>
      <c r="AH27" s="26" t="s">
        <v>51</v>
      </c>
      <c r="AI27" s="52" t="s">
        <v>253</v>
      </c>
    </row>
    <row r="28" spans="1:35" ht="72" customHeight="1">
      <c r="A28" s="53">
        <v>2023</v>
      </c>
      <c r="B28" s="53">
        <v>584</v>
      </c>
      <c r="C28" s="54" t="s">
        <v>242</v>
      </c>
      <c r="D28" s="54" t="s">
        <v>242</v>
      </c>
      <c r="E28" s="54" t="s">
        <v>263</v>
      </c>
      <c r="F28" s="54" t="s">
        <v>244</v>
      </c>
      <c r="G28" s="54" t="s">
        <v>246</v>
      </c>
      <c r="H28" s="54" t="s">
        <v>246</v>
      </c>
      <c r="I28" s="54" t="s">
        <v>245</v>
      </c>
      <c r="J28" s="54" t="s">
        <v>247</v>
      </c>
      <c r="K28" s="96" t="s">
        <v>297</v>
      </c>
      <c r="L28" s="54" t="s">
        <v>249</v>
      </c>
      <c r="M28" s="54" t="s">
        <v>273</v>
      </c>
      <c r="N28" s="54" t="s">
        <v>274</v>
      </c>
      <c r="O28" s="54" t="s">
        <v>274</v>
      </c>
      <c r="P28" s="76" t="s">
        <v>350</v>
      </c>
      <c r="Q28" s="35" t="s">
        <v>333</v>
      </c>
      <c r="R28" s="95" t="s">
        <v>332</v>
      </c>
      <c r="S28" s="35">
        <v>1</v>
      </c>
      <c r="T28" s="35" t="s">
        <v>43</v>
      </c>
      <c r="U28" s="73">
        <v>52639</v>
      </c>
      <c r="V28" s="37"/>
      <c r="W28" s="37" t="s">
        <v>44</v>
      </c>
      <c r="X28" s="37"/>
      <c r="Y28" s="37" t="s">
        <v>59</v>
      </c>
      <c r="Z28" s="38" t="s">
        <v>69</v>
      </c>
      <c r="AA28" s="39" t="s">
        <v>71</v>
      </c>
      <c r="AB28" s="38" t="s">
        <v>46</v>
      </c>
      <c r="AC28" s="35" t="s">
        <v>48</v>
      </c>
      <c r="AD28" s="35" t="s">
        <v>48</v>
      </c>
      <c r="AE28" s="35" t="s">
        <v>49</v>
      </c>
      <c r="AF28" s="39" t="s">
        <v>66</v>
      </c>
      <c r="AG28" s="40">
        <f>S28*U28</f>
        <v>52639</v>
      </c>
      <c r="AH28" s="26" t="s">
        <v>51</v>
      </c>
      <c r="AI28" s="52" t="s">
        <v>253</v>
      </c>
    </row>
    <row r="29" spans="1:35" ht="72" customHeight="1">
      <c r="A29" s="53">
        <v>2023</v>
      </c>
      <c r="B29" s="53">
        <v>584</v>
      </c>
      <c r="C29" s="54" t="s">
        <v>242</v>
      </c>
      <c r="D29" s="54" t="s">
        <v>242</v>
      </c>
      <c r="E29" s="54" t="s">
        <v>263</v>
      </c>
      <c r="F29" s="54" t="s">
        <v>244</v>
      </c>
      <c r="G29" s="54" t="s">
        <v>246</v>
      </c>
      <c r="H29" s="54" t="s">
        <v>246</v>
      </c>
      <c r="I29" s="54" t="s">
        <v>245</v>
      </c>
      <c r="J29" s="54" t="s">
        <v>247</v>
      </c>
      <c r="K29" s="96" t="s">
        <v>334</v>
      </c>
      <c r="L29" s="54" t="s">
        <v>249</v>
      </c>
      <c r="M29" s="54" t="s">
        <v>273</v>
      </c>
      <c r="N29" s="54" t="s">
        <v>274</v>
      </c>
      <c r="O29" s="54" t="s">
        <v>274</v>
      </c>
      <c r="P29" s="26">
        <v>871591612</v>
      </c>
      <c r="Q29" s="35" t="s">
        <v>240</v>
      </c>
      <c r="R29" s="95" t="s">
        <v>335</v>
      </c>
      <c r="S29" s="35">
        <v>1</v>
      </c>
      <c r="T29" s="41" t="s">
        <v>43</v>
      </c>
      <c r="U29" s="36">
        <v>26600</v>
      </c>
      <c r="V29" s="27" t="s">
        <v>44</v>
      </c>
      <c r="W29" s="27"/>
      <c r="X29" s="37"/>
      <c r="Y29" s="37" t="s">
        <v>63</v>
      </c>
      <c r="Z29" s="38" t="s">
        <v>46</v>
      </c>
      <c r="AA29" s="39" t="s">
        <v>71</v>
      </c>
      <c r="AB29" s="38" t="s">
        <v>46</v>
      </c>
      <c r="AC29" s="35" t="s">
        <v>48</v>
      </c>
      <c r="AD29" s="35" t="s">
        <v>48</v>
      </c>
      <c r="AE29" s="35" t="s">
        <v>48</v>
      </c>
      <c r="AF29" s="39" t="s">
        <v>66</v>
      </c>
      <c r="AG29" s="40">
        <f>S29*U29</f>
        <v>26600</v>
      </c>
      <c r="AH29" s="26" t="s">
        <v>51</v>
      </c>
      <c r="AI29" s="52" t="s">
        <v>253</v>
      </c>
    </row>
    <row r="30" spans="1:35" ht="72" customHeight="1">
      <c r="A30" s="53">
        <v>2023</v>
      </c>
      <c r="B30" s="53">
        <v>584</v>
      </c>
      <c r="C30" s="54" t="s">
        <v>242</v>
      </c>
      <c r="D30" s="54" t="s">
        <v>242</v>
      </c>
      <c r="E30" s="54" t="s">
        <v>263</v>
      </c>
      <c r="F30" s="54" t="s">
        <v>244</v>
      </c>
      <c r="G30" s="54" t="s">
        <v>246</v>
      </c>
      <c r="H30" s="54" t="s">
        <v>246</v>
      </c>
      <c r="I30" s="54" t="s">
        <v>245</v>
      </c>
      <c r="J30" s="54" t="s">
        <v>247</v>
      </c>
      <c r="K30" s="96" t="s">
        <v>310</v>
      </c>
      <c r="L30" s="54" t="s">
        <v>249</v>
      </c>
      <c r="M30" s="54" t="s">
        <v>273</v>
      </c>
      <c r="N30" s="54" t="s">
        <v>274</v>
      </c>
      <c r="O30" s="54" t="s">
        <v>274</v>
      </c>
      <c r="P30" s="55" t="s">
        <v>311</v>
      </c>
      <c r="Q30" s="35" t="s">
        <v>41</v>
      </c>
      <c r="R30" s="95" t="s">
        <v>98</v>
      </c>
      <c r="S30" s="35">
        <v>1</v>
      </c>
      <c r="T30" s="35" t="s">
        <v>43</v>
      </c>
      <c r="U30" s="73">
        <v>15000</v>
      </c>
      <c r="V30" s="37"/>
      <c r="W30" s="37" t="s">
        <v>44</v>
      </c>
      <c r="X30" s="37"/>
      <c r="Y30" s="37" t="s">
        <v>63</v>
      </c>
      <c r="Z30" s="38" t="s">
        <v>46</v>
      </c>
      <c r="AA30" s="39" t="s">
        <v>71</v>
      </c>
      <c r="AB30" s="38" t="s">
        <v>46</v>
      </c>
      <c r="AC30" s="35" t="s">
        <v>48</v>
      </c>
      <c r="AD30" s="35" t="s">
        <v>48</v>
      </c>
      <c r="AE30" s="35" t="s">
        <v>49</v>
      </c>
      <c r="AF30" s="39" t="s">
        <v>66</v>
      </c>
      <c r="AG30" s="40">
        <f t="shared" si="0"/>
        <v>15000</v>
      </c>
      <c r="AH30" s="26" t="s">
        <v>51</v>
      </c>
      <c r="AI30" s="52" t="s">
        <v>253</v>
      </c>
    </row>
    <row r="31" spans="1:35" ht="87" customHeight="1">
      <c r="A31" s="53">
        <v>2023</v>
      </c>
      <c r="B31" s="53">
        <v>584</v>
      </c>
      <c r="C31" s="54" t="s">
        <v>242</v>
      </c>
      <c r="D31" s="54" t="s">
        <v>242</v>
      </c>
      <c r="E31" s="54" t="s">
        <v>263</v>
      </c>
      <c r="F31" s="54" t="s">
        <v>244</v>
      </c>
      <c r="G31" s="54" t="s">
        <v>246</v>
      </c>
      <c r="H31" s="54" t="s">
        <v>246</v>
      </c>
      <c r="I31" s="54" t="s">
        <v>245</v>
      </c>
      <c r="J31" s="54" t="s">
        <v>247</v>
      </c>
      <c r="K31" s="96" t="s">
        <v>321</v>
      </c>
      <c r="L31" s="54" t="s">
        <v>249</v>
      </c>
      <c r="M31" s="54" t="s">
        <v>273</v>
      </c>
      <c r="N31" s="54" t="s">
        <v>274</v>
      </c>
      <c r="O31" s="54" t="s">
        <v>274</v>
      </c>
      <c r="P31" s="55" t="s">
        <v>323</v>
      </c>
      <c r="Q31" s="35" t="s">
        <v>240</v>
      </c>
      <c r="R31" s="95" t="s">
        <v>349</v>
      </c>
      <c r="S31" s="35">
        <v>1</v>
      </c>
      <c r="T31" s="35" t="s">
        <v>43</v>
      </c>
      <c r="U31" s="73">
        <v>2000</v>
      </c>
      <c r="V31" s="37"/>
      <c r="W31" s="37" t="s">
        <v>44</v>
      </c>
      <c r="X31" s="37"/>
      <c r="Y31" s="37" t="s">
        <v>59</v>
      </c>
      <c r="Z31" s="38" t="s">
        <v>46</v>
      </c>
      <c r="AA31" s="39" t="s">
        <v>109</v>
      </c>
      <c r="AB31" s="38" t="s">
        <v>46</v>
      </c>
      <c r="AC31" s="35" t="s">
        <v>48</v>
      </c>
      <c r="AD31" s="35" t="s">
        <v>48</v>
      </c>
      <c r="AE31" s="35" t="s">
        <v>59</v>
      </c>
      <c r="AF31" s="39" t="s">
        <v>66</v>
      </c>
      <c r="AG31" s="40">
        <f t="shared" si="0"/>
        <v>2000</v>
      </c>
      <c r="AH31" s="26" t="s">
        <v>51</v>
      </c>
      <c r="AI31" s="52" t="s">
        <v>253</v>
      </c>
    </row>
    <row r="32" spans="1:35" ht="87" customHeight="1">
      <c r="A32" s="53">
        <v>2023</v>
      </c>
      <c r="B32" s="53">
        <v>584</v>
      </c>
      <c r="C32" s="54" t="s">
        <v>242</v>
      </c>
      <c r="D32" s="54" t="s">
        <v>242</v>
      </c>
      <c r="E32" s="54" t="s">
        <v>263</v>
      </c>
      <c r="F32" s="54" t="s">
        <v>244</v>
      </c>
      <c r="G32" s="54" t="s">
        <v>246</v>
      </c>
      <c r="H32" s="54" t="s">
        <v>246</v>
      </c>
      <c r="I32" s="54" t="s">
        <v>245</v>
      </c>
      <c r="J32" s="54" t="s">
        <v>247</v>
      </c>
      <c r="K32" s="96" t="s">
        <v>321</v>
      </c>
      <c r="L32" s="54" t="s">
        <v>249</v>
      </c>
      <c r="M32" s="54" t="s">
        <v>273</v>
      </c>
      <c r="N32" s="54" t="s">
        <v>274</v>
      </c>
      <c r="O32" s="54" t="s">
        <v>274</v>
      </c>
      <c r="P32" s="76" t="s">
        <v>351</v>
      </c>
      <c r="Q32" s="35" t="s">
        <v>240</v>
      </c>
      <c r="R32" s="95" t="s">
        <v>336</v>
      </c>
      <c r="S32" s="35">
        <v>1</v>
      </c>
      <c r="T32" s="35" t="s">
        <v>43</v>
      </c>
      <c r="U32" s="73">
        <v>100</v>
      </c>
      <c r="V32" s="37" t="s">
        <v>44</v>
      </c>
      <c r="W32" s="37"/>
      <c r="X32" s="37"/>
      <c r="Y32" s="37" t="s">
        <v>59</v>
      </c>
      <c r="Z32" s="38" t="s">
        <v>46</v>
      </c>
      <c r="AA32" s="39" t="s">
        <v>109</v>
      </c>
      <c r="AB32" s="38" t="s">
        <v>46</v>
      </c>
      <c r="AC32" s="35" t="s">
        <v>48</v>
      </c>
      <c r="AD32" s="35" t="s">
        <v>48</v>
      </c>
      <c r="AE32" s="35" t="s">
        <v>49</v>
      </c>
      <c r="AF32" s="39" t="s">
        <v>66</v>
      </c>
      <c r="AG32" s="40">
        <f>S32*U32</f>
        <v>100</v>
      </c>
      <c r="AH32" s="26" t="s">
        <v>51</v>
      </c>
      <c r="AI32" s="52" t="s">
        <v>253</v>
      </c>
    </row>
    <row r="33" spans="1:35" ht="72" customHeight="1">
      <c r="A33" s="53">
        <v>2023</v>
      </c>
      <c r="B33" s="53">
        <v>584</v>
      </c>
      <c r="C33" s="54" t="s">
        <v>242</v>
      </c>
      <c r="D33" s="54" t="s">
        <v>242</v>
      </c>
      <c r="E33" s="54" t="s">
        <v>263</v>
      </c>
      <c r="F33" s="54" t="s">
        <v>244</v>
      </c>
      <c r="G33" s="54" t="s">
        <v>246</v>
      </c>
      <c r="H33" s="54" t="s">
        <v>246</v>
      </c>
      <c r="I33" s="54" t="s">
        <v>245</v>
      </c>
      <c r="J33" s="54" t="s">
        <v>247</v>
      </c>
      <c r="K33" s="94" t="s">
        <v>321</v>
      </c>
      <c r="L33" s="94" t="s">
        <v>249</v>
      </c>
      <c r="M33" s="54" t="s">
        <v>273</v>
      </c>
      <c r="N33" s="54" t="s">
        <v>274</v>
      </c>
      <c r="O33" s="54" t="s">
        <v>274</v>
      </c>
      <c r="P33" s="76" t="s">
        <v>322</v>
      </c>
      <c r="Q33" s="35" t="s">
        <v>240</v>
      </c>
      <c r="R33" s="103" t="s">
        <v>110</v>
      </c>
      <c r="S33" s="35">
        <v>1</v>
      </c>
      <c r="T33" s="35" t="s">
        <v>43</v>
      </c>
      <c r="U33" s="73">
        <v>32400</v>
      </c>
      <c r="V33" s="37" t="s">
        <v>44</v>
      </c>
      <c r="W33" s="37"/>
      <c r="X33" s="37"/>
      <c r="Y33" s="37" t="s">
        <v>59</v>
      </c>
      <c r="Z33" s="38" t="s">
        <v>46</v>
      </c>
      <c r="AA33" s="39" t="s">
        <v>109</v>
      </c>
      <c r="AB33" s="38" t="s">
        <v>46</v>
      </c>
      <c r="AC33" s="35" t="s">
        <v>48</v>
      </c>
      <c r="AD33" s="35" t="s">
        <v>48</v>
      </c>
      <c r="AE33" s="35" t="s">
        <v>59</v>
      </c>
      <c r="AF33" s="39" t="s">
        <v>66</v>
      </c>
      <c r="AG33" s="40">
        <f t="shared" si="0"/>
        <v>32400</v>
      </c>
      <c r="AH33" s="90" t="s">
        <v>51</v>
      </c>
      <c r="AI33" s="52" t="s">
        <v>253</v>
      </c>
    </row>
    <row r="34" spans="1:35" ht="72" customHeight="1">
      <c r="A34" s="53">
        <v>2023</v>
      </c>
      <c r="B34" s="53">
        <v>584</v>
      </c>
      <c r="C34" s="54" t="s">
        <v>242</v>
      </c>
      <c r="D34" s="54" t="s">
        <v>242</v>
      </c>
      <c r="E34" s="54" t="s">
        <v>263</v>
      </c>
      <c r="F34" s="54" t="s">
        <v>244</v>
      </c>
      <c r="G34" s="54" t="s">
        <v>246</v>
      </c>
      <c r="H34" s="54" t="s">
        <v>246</v>
      </c>
      <c r="I34" s="54" t="s">
        <v>245</v>
      </c>
      <c r="J34" s="54" t="s">
        <v>247</v>
      </c>
      <c r="K34" s="94" t="s">
        <v>284</v>
      </c>
      <c r="L34" s="54" t="s">
        <v>249</v>
      </c>
      <c r="M34" s="54" t="s">
        <v>273</v>
      </c>
      <c r="N34" s="54" t="s">
        <v>274</v>
      </c>
      <c r="O34" s="54" t="s">
        <v>274</v>
      </c>
      <c r="P34" s="59" t="s">
        <v>283</v>
      </c>
      <c r="Q34" s="49" t="s">
        <v>57</v>
      </c>
      <c r="R34" s="80" t="s">
        <v>77</v>
      </c>
      <c r="S34" s="50">
        <v>1</v>
      </c>
      <c r="T34" s="51" t="s">
        <v>43</v>
      </c>
      <c r="U34" s="83">
        <v>57692.30769230769</v>
      </c>
      <c r="V34" s="37" t="s">
        <v>44</v>
      </c>
      <c r="W34" s="37"/>
      <c r="X34" s="37"/>
      <c r="Y34" s="37" t="s">
        <v>63</v>
      </c>
      <c r="Z34" s="38" t="s">
        <v>46</v>
      </c>
      <c r="AA34" s="39" t="s">
        <v>60</v>
      </c>
      <c r="AB34" s="38" t="s">
        <v>46</v>
      </c>
      <c r="AC34" s="35" t="s">
        <v>48</v>
      </c>
      <c r="AD34" s="35" t="s">
        <v>48</v>
      </c>
      <c r="AE34" s="35" t="s">
        <v>49</v>
      </c>
      <c r="AF34" s="39" t="s">
        <v>66</v>
      </c>
      <c r="AG34" s="40">
        <f t="shared" si="0"/>
        <v>57692.30769230769</v>
      </c>
      <c r="AH34" s="88" t="s">
        <v>67</v>
      </c>
      <c r="AI34" s="52" t="s">
        <v>253</v>
      </c>
    </row>
    <row r="35" spans="1:35" ht="86.25" customHeight="1">
      <c r="A35" s="53">
        <v>2023</v>
      </c>
      <c r="B35" s="53">
        <v>584</v>
      </c>
      <c r="C35" s="54" t="s">
        <v>242</v>
      </c>
      <c r="D35" s="54" t="s">
        <v>242</v>
      </c>
      <c r="E35" s="54" t="s">
        <v>263</v>
      </c>
      <c r="F35" s="54" t="s">
        <v>244</v>
      </c>
      <c r="G35" s="54" t="s">
        <v>246</v>
      </c>
      <c r="H35" s="54" t="s">
        <v>246</v>
      </c>
      <c r="I35" s="54" t="s">
        <v>245</v>
      </c>
      <c r="J35" s="54" t="s">
        <v>247</v>
      </c>
      <c r="K35" s="94" t="s">
        <v>284</v>
      </c>
      <c r="L35" s="54" t="s">
        <v>249</v>
      </c>
      <c r="M35" s="54" t="s">
        <v>273</v>
      </c>
      <c r="N35" s="54" t="s">
        <v>274</v>
      </c>
      <c r="O35" s="54" t="s">
        <v>274</v>
      </c>
      <c r="P35" s="60" t="s">
        <v>285</v>
      </c>
      <c r="Q35" s="52" t="s">
        <v>57</v>
      </c>
      <c r="R35" s="19" t="s">
        <v>104</v>
      </c>
      <c r="S35" s="35">
        <v>1</v>
      </c>
      <c r="T35" s="36" t="s">
        <v>43</v>
      </c>
      <c r="U35" s="73">
        <v>89600</v>
      </c>
      <c r="V35" s="37" t="s">
        <v>44</v>
      </c>
      <c r="W35" s="37"/>
      <c r="X35" s="37"/>
      <c r="Y35" s="37" t="s">
        <v>63</v>
      </c>
      <c r="Z35" s="38" t="s">
        <v>46</v>
      </c>
      <c r="AA35" s="39" t="s">
        <v>105</v>
      </c>
      <c r="AB35" s="38" t="s">
        <v>46</v>
      </c>
      <c r="AC35" s="35" t="s">
        <v>48</v>
      </c>
      <c r="AD35" s="35" t="s">
        <v>48</v>
      </c>
      <c r="AE35" s="35" t="s">
        <v>49</v>
      </c>
      <c r="AF35" s="39" t="s">
        <v>66</v>
      </c>
      <c r="AG35" s="40">
        <f t="shared" si="0"/>
        <v>89600</v>
      </c>
      <c r="AH35" s="18" t="s">
        <v>51</v>
      </c>
      <c r="AI35" s="52" t="s">
        <v>253</v>
      </c>
    </row>
    <row r="36" spans="1:35" ht="72" customHeight="1">
      <c r="A36" s="53">
        <v>2023</v>
      </c>
      <c r="B36" s="53">
        <v>584</v>
      </c>
      <c r="C36" s="54" t="s">
        <v>242</v>
      </c>
      <c r="D36" s="54" t="s">
        <v>242</v>
      </c>
      <c r="E36" s="54" t="s">
        <v>263</v>
      </c>
      <c r="F36" s="54" t="s">
        <v>244</v>
      </c>
      <c r="G36" s="54" t="s">
        <v>246</v>
      </c>
      <c r="H36" s="54" t="s">
        <v>246</v>
      </c>
      <c r="I36" s="54" t="s">
        <v>245</v>
      </c>
      <c r="J36" s="54" t="s">
        <v>247</v>
      </c>
      <c r="K36" s="94" t="s">
        <v>284</v>
      </c>
      <c r="L36" s="54" t="s">
        <v>249</v>
      </c>
      <c r="M36" s="54" t="s">
        <v>273</v>
      </c>
      <c r="N36" s="54" t="s">
        <v>274</v>
      </c>
      <c r="O36" s="54" t="s">
        <v>274</v>
      </c>
      <c r="P36" s="76" t="s">
        <v>286</v>
      </c>
      <c r="Q36" s="52" t="s">
        <v>57</v>
      </c>
      <c r="R36" s="19" t="s">
        <v>106</v>
      </c>
      <c r="S36" s="35">
        <v>1</v>
      </c>
      <c r="T36" s="36" t="s">
        <v>43</v>
      </c>
      <c r="U36" s="73">
        <v>168000</v>
      </c>
      <c r="V36" s="37"/>
      <c r="W36" s="37" t="s">
        <v>44</v>
      </c>
      <c r="X36" s="37"/>
      <c r="Y36" s="37" t="s">
        <v>63</v>
      </c>
      <c r="Z36" s="38" t="s">
        <v>46</v>
      </c>
      <c r="AA36" s="39" t="s">
        <v>105</v>
      </c>
      <c r="AB36" s="38" t="s">
        <v>46</v>
      </c>
      <c r="AC36" s="35" t="s">
        <v>48</v>
      </c>
      <c r="AD36" s="35" t="s">
        <v>48</v>
      </c>
      <c r="AE36" s="35" t="s">
        <v>49</v>
      </c>
      <c r="AF36" s="39" t="s">
        <v>66</v>
      </c>
      <c r="AG36" s="40">
        <f t="shared" si="0"/>
        <v>168000</v>
      </c>
      <c r="AH36" s="18" t="s">
        <v>51</v>
      </c>
      <c r="AI36" s="52" t="s">
        <v>253</v>
      </c>
    </row>
    <row r="37" spans="1:35" ht="72" customHeight="1">
      <c r="A37" s="53">
        <v>2023</v>
      </c>
      <c r="B37" s="53">
        <v>584</v>
      </c>
      <c r="C37" s="54" t="s">
        <v>242</v>
      </c>
      <c r="D37" s="54" t="s">
        <v>242</v>
      </c>
      <c r="E37" s="54" t="s">
        <v>263</v>
      </c>
      <c r="F37" s="54" t="s">
        <v>244</v>
      </c>
      <c r="G37" s="54" t="s">
        <v>246</v>
      </c>
      <c r="H37" s="54" t="s">
        <v>246</v>
      </c>
      <c r="I37" s="54" t="s">
        <v>245</v>
      </c>
      <c r="J37" s="54" t="s">
        <v>247</v>
      </c>
      <c r="K37" s="94" t="s">
        <v>272</v>
      </c>
      <c r="L37" s="54" t="s">
        <v>249</v>
      </c>
      <c r="M37" s="54" t="s">
        <v>273</v>
      </c>
      <c r="N37" s="54" t="s">
        <v>274</v>
      </c>
      <c r="O37" s="54" t="s">
        <v>274</v>
      </c>
      <c r="P37" s="61" t="s">
        <v>276</v>
      </c>
      <c r="Q37" s="62" t="s">
        <v>240</v>
      </c>
      <c r="R37" s="28" t="s">
        <v>74</v>
      </c>
      <c r="S37" s="42">
        <v>1</v>
      </c>
      <c r="T37" s="43" t="s">
        <v>43</v>
      </c>
      <c r="U37" s="84">
        <f>5000</f>
        <v>5000</v>
      </c>
      <c r="V37" s="37"/>
      <c r="W37" s="37" t="s">
        <v>44</v>
      </c>
      <c r="X37" s="37"/>
      <c r="Y37" s="37" t="s">
        <v>63</v>
      </c>
      <c r="Z37" s="38" t="s">
        <v>46</v>
      </c>
      <c r="AA37" s="39" t="s">
        <v>47</v>
      </c>
      <c r="AB37" s="38" t="s">
        <v>46</v>
      </c>
      <c r="AC37" s="35" t="s">
        <v>48</v>
      </c>
      <c r="AD37" s="35" t="s">
        <v>48</v>
      </c>
      <c r="AE37" s="35" t="s">
        <v>49</v>
      </c>
      <c r="AF37" s="39" t="s">
        <v>66</v>
      </c>
      <c r="AG37" s="40">
        <f t="shared" si="0"/>
        <v>5000</v>
      </c>
      <c r="AH37" s="89" t="s">
        <v>67</v>
      </c>
      <c r="AI37" s="52" t="s">
        <v>253</v>
      </c>
    </row>
    <row r="38" spans="1:35" ht="72" customHeight="1">
      <c r="A38" s="53">
        <v>2023</v>
      </c>
      <c r="B38" s="53">
        <v>584</v>
      </c>
      <c r="C38" s="54" t="s">
        <v>242</v>
      </c>
      <c r="D38" s="54" t="s">
        <v>242</v>
      </c>
      <c r="E38" s="54" t="s">
        <v>263</v>
      </c>
      <c r="F38" s="54" t="s">
        <v>244</v>
      </c>
      <c r="G38" s="54" t="s">
        <v>246</v>
      </c>
      <c r="H38" s="54" t="s">
        <v>246</v>
      </c>
      <c r="I38" s="54" t="s">
        <v>245</v>
      </c>
      <c r="J38" s="54" t="s">
        <v>247</v>
      </c>
      <c r="K38" s="94" t="s">
        <v>272</v>
      </c>
      <c r="L38" s="54" t="s">
        <v>249</v>
      </c>
      <c r="M38" s="54" t="s">
        <v>273</v>
      </c>
      <c r="N38" s="54" t="s">
        <v>274</v>
      </c>
      <c r="O38" s="54" t="s">
        <v>274</v>
      </c>
      <c r="P38" s="55" t="s">
        <v>275</v>
      </c>
      <c r="Q38" s="35" t="s">
        <v>41</v>
      </c>
      <c r="R38" s="14" t="s">
        <v>78</v>
      </c>
      <c r="S38" s="35">
        <v>1</v>
      </c>
      <c r="T38" s="35" t="s">
        <v>43</v>
      </c>
      <c r="U38" s="71">
        <v>7200</v>
      </c>
      <c r="V38" s="37"/>
      <c r="W38" s="37" t="s">
        <v>44</v>
      </c>
      <c r="X38" s="37"/>
      <c r="Y38" s="37" t="s">
        <v>79</v>
      </c>
      <c r="Z38" s="38" t="s">
        <v>46</v>
      </c>
      <c r="AA38" s="39" t="s">
        <v>80</v>
      </c>
      <c r="AB38" s="38" t="s">
        <v>46</v>
      </c>
      <c r="AC38" s="35" t="s">
        <v>48</v>
      </c>
      <c r="AD38" s="35" t="s">
        <v>48</v>
      </c>
      <c r="AE38" s="35" t="s">
        <v>324</v>
      </c>
      <c r="AF38" s="39" t="s">
        <v>66</v>
      </c>
      <c r="AG38" s="40">
        <f t="shared" si="0"/>
        <v>7200</v>
      </c>
      <c r="AH38" s="15" t="s">
        <v>67</v>
      </c>
      <c r="AI38" s="52" t="s">
        <v>253</v>
      </c>
    </row>
    <row r="39" spans="1:35" ht="72" customHeight="1">
      <c r="A39" s="53">
        <v>2023</v>
      </c>
      <c r="B39" s="53">
        <v>584</v>
      </c>
      <c r="C39" s="54" t="s">
        <v>242</v>
      </c>
      <c r="D39" s="54" t="s">
        <v>242</v>
      </c>
      <c r="E39" s="54" t="s">
        <v>263</v>
      </c>
      <c r="F39" s="54" t="s">
        <v>244</v>
      </c>
      <c r="G39" s="54" t="s">
        <v>246</v>
      </c>
      <c r="H39" s="54" t="s">
        <v>246</v>
      </c>
      <c r="I39" s="54" t="s">
        <v>245</v>
      </c>
      <c r="J39" s="54" t="s">
        <v>247</v>
      </c>
      <c r="K39" s="94" t="s">
        <v>272</v>
      </c>
      <c r="L39" s="54" t="s">
        <v>249</v>
      </c>
      <c r="M39" s="54" t="s">
        <v>273</v>
      </c>
      <c r="N39" s="54" t="s">
        <v>274</v>
      </c>
      <c r="O39" s="54" t="s">
        <v>274</v>
      </c>
      <c r="P39" s="55" t="s">
        <v>276</v>
      </c>
      <c r="Q39" s="35" t="s">
        <v>41</v>
      </c>
      <c r="R39" s="14" t="s">
        <v>277</v>
      </c>
      <c r="S39" s="35">
        <v>1</v>
      </c>
      <c r="T39" s="35" t="s">
        <v>43</v>
      </c>
      <c r="U39" s="71">
        <v>10000</v>
      </c>
      <c r="V39" s="37"/>
      <c r="W39" s="37" t="s">
        <v>44</v>
      </c>
      <c r="X39" s="37"/>
      <c r="Y39" s="37" t="s">
        <v>63</v>
      </c>
      <c r="Z39" s="38" t="s">
        <v>46</v>
      </c>
      <c r="AA39" s="39" t="s">
        <v>71</v>
      </c>
      <c r="AB39" s="38" t="s">
        <v>46</v>
      </c>
      <c r="AC39" s="35" t="s">
        <v>48</v>
      </c>
      <c r="AD39" s="35" t="s">
        <v>48</v>
      </c>
      <c r="AE39" s="35" t="s">
        <v>49</v>
      </c>
      <c r="AF39" s="39" t="s">
        <v>66</v>
      </c>
      <c r="AG39" s="40">
        <f t="shared" si="0"/>
        <v>10000</v>
      </c>
      <c r="AH39" s="15" t="s">
        <v>67</v>
      </c>
      <c r="AI39" s="52" t="s">
        <v>253</v>
      </c>
    </row>
    <row r="40" spans="1:35" ht="72" customHeight="1">
      <c r="A40" s="53">
        <v>2023</v>
      </c>
      <c r="B40" s="53">
        <v>584</v>
      </c>
      <c r="C40" s="54" t="s">
        <v>242</v>
      </c>
      <c r="D40" s="54" t="s">
        <v>242</v>
      </c>
      <c r="E40" s="54" t="s">
        <v>263</v>
      </c>
      <c r="F40" s="54" t="s">
        <v>244</v>
      </c>
      <c r="G40" s="54" t="s">
        <v>246</v>
      </c>
      <c r="H40" s="54" t="s">
        <v>246</v>
      </c>
      <c r="I40" s="54" t="s">
        <v>245</v>
      </c>
      <c r="J40" s="54" t="s">
        <v>247</v>
      </c>
      <c r="K40" s="94" t="s">
        <v>272</v>
      </c>
      <c r="L40" s="54" t="s">
        <v>249</v>
      </c>
      <c r="M40" s="54" t="s">
        <v>273</v>
      </c>
      <c r="N40" s="54" t="s">
        <v>274</v>
      </c>
      <c r="O40" s="54" t="s">
        <v>274</v>
      </c>
      <c r="P40" s="55" t="s">
        <v>275</v>
      </c>
      <c r="Q40" s="35" t="s">
        <v>240</v>
      </c>
      <c r="R40" s="16" t="s">
        <v>94</v>
      </c>
      <c r="S40" s="35">
        <v>1</v>
      </c>
      <c r="T40" s="35" t="s">
        <v>43</v>
      </c>
      <c r="U40" s="24">
        <v>1500</v>
      </c>
      <c r="V40" s="37"/>
      <c r="W40" s="37"/>
      <c r="X40" s="37" t="s">
        <v>44</v>
      </c>
      <c r="Y40" s="37" t="s">
        <v>45</v>
      </c>
      <c r="Z40" s="38" t="s">
        <v>46</v>
      </c>
      <c r="AA40" s="39" t="s">
        <v>47</v>
      </c>
      <c r="AB40" s="38" t="s">
        <v>46</v>
      </c>
      <c r="AC40" s="35" t="s">
        <v>48</v>
      </c>
      <c r="AD40" s="35" t="s">
        <v>48</v>
      </c>
      <c r="AE40" s="35" t="s">
        <v>49</v>
      </c>
      <c r="AF40" s="39" t="s">
        <v>66</v>
      </c>
      <c r="AG40" s="40">
        <f t="shared" si="0"/>
        <v>1500</v>
      </c>
      <c r="AH40" s="26" t="s">
        <v>95</v>
      </c>
      <c r="AI40" s="52" t="s">
        <v>253</v>
      </c>
    </row>
    <row r="41" spans="1:35" ht="72" customHeight="1">
      <c r="A41" s="53">
        <v>2023</v>
      </c>
      <c r="B41" s="53">
        <v>584</v>
      </c>
      <c r="C41" s="54" t="s">
        <v>242</v>
      </c>
      <c r="D41" s="54" t="s">
        <v>242</v>
      </c>
      <c r="E41" s="54" t="s">
        <v>263</v>
      </c>
      <c r="F41" s="54" t="s">
        <v>244</v>
      </c>
      <c r="G41" s="54" t="s">
        <v>246</v>
      </c>
      <c r="H41" s="54" t="s">
        <v>246</v>
      </c>
      <c r="I41" s="54" t="s">
        <v>245</v>
      </c>
      <c r="J41" s="54" t="s">
        <v>247</v>
      </c>
      <c r="K41" s="96" t="s">
        <v>312</v>
      </c>
      <c r="L41" s="54" t="s">
        <v>249</v>
      </c>
      <c r="M41" s="54" t="s">
        <v>273</v>
      </c>
      <c r="N41" s="54" t="s">
        <v>274</v>
      </c>
      <c r="O41" s="54" t="s">
        <v>274</v>
      </c>
      <c r="P41" s="60" t="s">
        <v>352</v>
      </c>
      <c r="Q41" s="35" t="s">
        <v>55</v>
      </c>
      <c r="R41" s="95" t="s">
        <v>340</v>
      </c>
      <c r="S41" s="35">
        <v>1</v>
      </c>
      <c r="T41" s="35" t="s">
        <v>43</v>
      </c>
      <c r="U41" s="73">
        <f>4000-2505</f>
        <v>1495</v>
      </c>
      <c r="V41" s="37" t="s">
        <v>44</v>
      </c>
      <c r="W41" s="37"/>
      <c r="X41" s="37"/>
      <c r="Y41" s="37" t="s">
        <v>45</v>
      </c>
      <c r="Z41" s="38" t="s">
        <v>65</v>
      </c>
      <c r="AA41" s="39" t="s">
        <v>24</v>
      </c>
      <c r="AB41" s="38" t="s">
        <v>46</v>
      </c>
      <c r="AC41" s="35" t="s">
        <v>48</v>
      </c>
      <c r="AD41" s="35" t="s">
        <v>48</v>
      </c>
      <c r="AE41" s="35" t="s">
        <v>49</v>
      </c>
      <c r="AF41" s="39" t="s">
        <v>66</v>
      </c>
      <c r="AG41" s="40">
        <f t="shared" si="0"/>
        <v>1495</v>
      </c>
      <c r="AH41" s="26" t="s">
        <v>51</v>
      </c>
      <c r="AI41" s="52" t="s">
        <v>253</v>
      </c>
    </row>
    <row r="42" spans="1:35" ht="72" customHeight="1">
      <c r="A42" s="53">
        <v>2023</v>
      </c>
      <c r="B42" s="53">
        <v>584</v>
      </c>
      <c r="C42" s="54" t="s">
        <v>242</v>
      </c>
      <c r="D42" s="54" t="s">
        <v>242</v>
      </c>
      <c r="E42" s="54" t="s">
        <v>263</v>
      </c>
      <c r="F42" s="54" t="s">
        <v>244</v>
      </c>
      <c r="G42" s="54" t="s">
        <v>246</v>
      </c>
      <c r="H42" s="54" t="s">
        <v>246</v>
      </c>
      <c r="I42" s="54" t="s">
        <v>245</v>
      </c>
      <c r="J42" s="54" t="s">
        <v>247</v>
      </c>
      <c r="K42" s="96" t="s">
        <v>312</v>
      </c>
      <c r="L42" s="54" t="s">
        <v>249</v>
      </c>
      <c r="M42" s="54" t="s">
        <v>273</v>
      </c>
      <c r="N42" s="54" t="s">
        <v>274</v>
      </c>
      <c r="O42" s="54" t="s">
        <v>274</v>
      </c>
      <c r="P42" s="60" t="s">
        <v>313</v>
      </c>
      <c r="Q42" s="52" t="s">
        <v>55</v>
      </c>
      <c r="R42" s="107" t="s">
        <v>99</v>
      </c>
      <c r="S42" s="35">
        <v>1</v>
      </c>
      <c r="T42" s="36" t="s">
        <v>43</v>
      </c>
      <c r="U42" s="73">
        <f>5000-2500</f>
        <v>2500</v>
      </c>
      <c r="V42" s="37" t="s">
        <v>44</v>
      </c>
      <c r="W42" s="37"/>
      <c r="X42" s="37"/>
      <c r="Y42" s="37" t="s">
        <v>45</v>
      </c>
      <c r="Z42" s="38" t="s">
        <v>46</v>
      </c>
      <c r="AA42" s="39" t="s">
        <v>47</v>
      </c>
      <c r="AB42" s="38" t="s">
        <v>46</v>
      </c>
      <c r="AC42" s="35" t="s">
        <v>48</v>
      </c>
      <c r="AD42" s="35" t="s">
        <v>48</v>
      </c>
      <c r="AE42" s="35" t="s">
        <v>49</v>
      </c>
      <c r="AF42" s="39" t="s">
        <v>66</v>
      </c>
      <c r="AG42" s="40">
        <f t="shared" si="0"/>
        <v>2500</v>
      </c>
      <c r="AH42" s="63" t="s">
        <v>51</v>
      </c>
      <c r="AI42" s="52" t="s">
        <v>253</v>
      </c>
    </row>
    <row r="43" spans="1:35" ht="72" customHeight="1">
      <c r="A43" s="53">
        <v>2023</v>
      </c>
      <c r="B43" s="53">
        <v>584</v>
      </c>
      <c r="C43" s="54" t="s">
        <v>242</v>
      </c>
      <c r="D43" s="54" t="s">
        <v>242</v>
      </c>
      <c r="E43" s="54" t="s">
        <v>263</v>
      </c>
      <c r="F43" s="54" t="s">
        <v>244</v>
      </c>
      <c r="G43" s="54" t="s">
        <v>246</v>
      </c>
      <c r="H43" s="54" t="s">
        <v>246</v>
      </c>
      <c r="I43" s="54" t="s">
        <v>245</v>
      </c>
      <c r="J43" s="54" t="s">
        <v>247</v>
      </c>
      <c r="K43" s="94" t="s">
        <v>314</v>
      </c>
      <c r="L43" s="54" t="s">
        <v>249</v>
      </c>
      <c r="M43" s="54" t="s">
        <v>273</v>
      </c>
      <c r="N43" s="54" t="s">
        <v>274</v>
      </c>
      <c r="O43" s="54" t="s">
        <v>274</v>
      </c>
      <c r="P43" s="76" t="s">
        <v>315</v>
      </c>
      <c r="Q43" s="52" t="s">
        <v>55</v>
      </c>
      <c r="R43" s="16" t="s">
        <v>100</v>
      </c>
      <c r="S43" s="35">
        <v>1</v>
      </c>
      <c r="T43" s="36" t="s">
        <v>43</v>
      </c>
      <c r="U43" s="73">
        <v>10000</v>
      </c>
      <c r="V43" s="37" t="s">
        <v>44</v>
      </c>
      <c r="W43" s="37"/>
      <c r="X43" s="37"/>
      <c r="Y43" s="37" t="s">
        <v>45</v>
      </c>
      <c r="Z43" s="38" t="s">
        <v>65</v>
      </c>
      <c r="AA43" s="39" t="s">
        <v>24</v>
      </c>
      <c r="AB43" s="38" t="s">
        <v>46</v>
      </c>
      <c r="AC43" s="35" t="s">
        <v>48</v>
      </c>
      <c r="AD43" s="35" t="s">
        <v>48</v>
      </c>
      <c r="AE43" s="35" t="s">
        <v>49</v>
      </c>
      <c r="AF43" s="39" t="s">
        <v>66</v>
      </c>
      <c r="AG43" s="40">
        <f t="shared" si="0"/>
        <v>10000</v>
      </c>
      <c r="AH43" s="26" t="s">
        <v>51</v>
      </c>
      <c r="AI43" s="52" t="s">
        <v>253</v>
      </c>
    </row>
    <row r="44" spans="1:35" ht="72" customHeight="1">
      <c r="A44" s="53">
        <v>2023</v>
      </c>
      <c r="B44" s="53">
        <v>584</v>
      </c>
      <c r="C44" s="54" t="s">
        <v>242</v>
      </c>
      <c r="D44" s="54" t="s">
        <v>242</v>
      </c>
      <c r="E44" s="54" t="s">
        <v>263</v>
      </c>
      <c r="F44" s="54" t="s">
        <v>244</v>
      </c>
      <c r="G44" s="54" t="s">
        <v>246</v>
      </c>
      <c r="H44" s="54" t="s">
        <v>246</v>
      </c>
      <c r="I44" s="54" t="s">
        <v>245</v>
      </c>
      <c r="J44" s="54" t="s">
        <v>247</v>
      </c>
      <c r="K44" s="94" t="s">
        <v>314</v>
      </c>
      <c r="L44" s="54" t="s">
        <v>249</v>
      </c>
      <c r="M44" s="54" t="s">
        <v>273</v>
      </c>
      <c r="N44" s="54" t="s">
        <v>274</v>
      </c>
      <c r="O44" s="54" t="s">
        <v>274</v>
      </c>
      <c r="P44" s="60" t="s">
        <v>316</v>
      </c>
      <c r="Q44" s="52" t="s">
        <v>55</v>
      </c>
      <c r="R44" s="16" t="s">
        <v>101</v>
      </c>
      <c r="S44" s="35">
        <v>1</v>
      </c>
      <c r="T44" s="36" t="s">
        <v>43</v>
      </c>
      <c r="U44" s="73">
        <v>6000</v>
      </c>
      <c r="V44" s="37"/>
      <c r="W44" s="37" t="s">
        <v>44</v>
      </c>
      <c r="X44" s="37"/>
      <c r="Y44" s="37" t="s">
        <v>45</v>
      </c>
      <c r="Z44" s="38" t="s">
        <v>46</v>
      </c>
      <c r="AA44" s="39" t="s">
        <v>47</v>
      </c>
      <c r="AB44" s="38" t="s">
        <v>46</v>
      </c>
      <c r="AC44" s="35" t="s">
        <v>48</v>
      </c>
      <c r="AD44" s="35" t="s">
        <v>48</v>
      </c>
      <c r="AE44" s="35" t="s">
        <v>49</v>
      </c>
      <c r="AF44" s="39" t="s">
        <v>66</v>
      </c>
      <c r="AG44" s="40">
        <f t="shared" si="0"/>
        <v>6000</v>
      </c>
      <c r="AH44" s="26" t="s">
        <v>51</v>
      </c>
      <c r="AI44" s="52" t="s">
        <v>253</v>
      </c>
    </row>
    <row r="45" spans="1:35" ht="83.25" customHeight="1">
      <c r="A45" s="53">
        <v>2023</v>
      </c>
      <c r="B45" s="53">
        <v>584</v>
      </c>
      <c r="C45" s="54" t="s">
        <v>242</v>
      </c>
      <c r="D45" s="54" t="s">
        <v>242</v>
      </c>
      <c r="E45" s="54" t="s">
        <v>263</v>
      </c>
      <c r="F45" s="54" t="s">
        <v>244</v>
      </c>
      <c r="G45" s="54" t="s">
        <v>246</v>
      </c>
      <c r="H45" s="54" t="s">
        <v>246</v>
      </c>
      <c r="I45" s="54" t="s">
        <v>245</v>
      </c>
      <c r="J45" s="54" t="s">
        <v>247</v>
      </c>
      <c r="K45" s="94" t="s">
        <v>278</v>
      </c>
      <c r="L45" s="54" t="s">
        <v>249</v>
      </c>
      <c r="M45" s="54" t="s">
        <v>273</v>
      </c>
      <c r="N45" s="54" t="s">
        <v>274</v>
      </c>
      <c r="O45" s="54" t="s">
        <v>274</v>
      </c>
      <c r="P45" s="76" t="s">
        <v>279</v>
      </c>
      <c r="Q45" s="52" t="s">
        <v>55</v>
      </c>
      <c r="R45" s="14" t="s">
        <v>76</v>
      </c>
      <c r="S45" s="35">
        <v>1</v>
      </c>
      <c r="T45" s="36" t="s">
        <v>43</v>
      </c>
      <c r="U45" s="71">
        <v>1607.6923076923076</v>
      </c>
      <c r="V45" s="37" t="s">
        <v>44</v>
      </c>
      <c r="W45" s="37"/>
      <c r="X45" s="37"/>
      <c r="Y45" s="37" t="s">
        <v>45</v>
      </c>
      <c r="Z45" s="38" t="s">
        <v>46</v>
      </c>
      <c r="AA45" s="39" t="s">
        <v>47</v>
      </c>
      <c r="AB45" s="38" t="s">
        <v>46</v>
      </c>
      <c r="AC45" s="35" t="s">
        <v>48</v>
      </c>
      <c r="AD45" s="35" t="s">
        <v>48</v>
      </c>
      <c r="AE45" s="35" t="s">
        <v>49</v>
      </c>
      <c r="AF45" s="39" t="s">
        <v>66</v>
      </c>
      <c r="AG45" s="40">
        <f aca="true" t="shared" si="1" ref="AG45:AG71">S45*U45</f>
        <v>1607.6923076923076</v>
      </c>
      <c r="AH45" s="15" t="s">
        <v>67</v>
      </c>
      <c r="AI45" s="52" t="s">
        <v>253</v>
      </c>
    </row>
    <row r="46" spans="1:35" ht="72" customHeight="1">
      <c r="A46" s="53">
        <v>2023</v>
      </c>
      <c r="B46" s="53">
        <v>584</v>
      </c>
      <c r="C46" s="54" t="s">
        <v>242</v>
      </c>
      <c r="D46" s="54" t="s">
        <v>242</v>
      </c>
      <c r="E46" s="54" t="s">
        <v>263</v>
      </c>
      <c r="F46" s="54" t="s">
        <v>244</v>
      </c>
      <c r="G46" s="54" t="s">
        <v>246</v>
      </c>
      <c r="H46" s="54" t="s">
        <v>246</v>
      </c>
      <c r="I46" s="54" t="s">
        <v>245</v>
      </c>
      <c r="J46" s="54" t="s">
        <v>247</v>
      </c>
      <c r="K46" s="94" t="s">
        <v>298</v>
      </c>
      <c r="L46" s="54" t="s">
        <v>249</v>
      </c>
      <c r="M46" s="54" t="s">
        <v>273</v>
      </c>
      <c r="N46" s="54" t="s">
        <v>274</v>
      </c>
      <c r="O46" s="54" t="s">
        <v>274</v>
      </c>
      <c r="P46" s="60" t="s">
        <v>299</v>
      </c>
      <c r="Q46" s="52" t="s">
        <v>55</v>
      </c>
      <c r="R46" s="14" t="s">
        <v>87</v>
      </c>
      <c r="S46" s="35">
        <v>1</v>
      </c>
      <c r="T46" s="36" t="s">
        <v>43</v>
      </c>
      <c r="U46" s="24">
        <f>14928+74640+8956.8+57846</f>
        <v>156370.8</v>
      </c>
      <c r="V46" s="37" t="s">
        <v>44</v>
      </c>
      <c r="W46" s="37"/>
      <c r="X46" s="37"/>
      <c r="Y46" s="37" t="s">
        <v>45</v>
      </c>
      <c r="Z46" s="38" t="s">
        <v>46</v>
      </c>
      <c r="AA46" s="39" t="s">
        <v>70</v>
      </c>
      <c r="AB46" s="38" t="s">
        <v>46</v>
      </c>
      <c r="AC46" s="35" t="s">
        <v>48</v>
      </c>
      <c r="AD46" s="35" t="s">
        <v>48</v>
      </c>
      <c r="AE46" s="35" t="s">
        <v>49</v>
      </c>
      <c r="AF46" s="39" t="s">
        <v>66</v>
      </c>
      <c r="AG46" s="40">
        <f t="shared" si="1"/>
        <v>156370.8</v>
      </c>
      <c r="AH46" s="26" t="s">
        <v>73</v>
      </c>
      <c r="AI46" s="52" t="s">
        <v>253</v>
      </c>
    </row>
    <row r="47" spans="1:35" ht="72" customHeight="1">
      <c r="A47" s="53">
        <v>2023</v>
      </c>
      <c r="B47" s="53">
        <v>584</v>
      </c>
      <c r="C47" s="54" t="s">
        <v>242</v>
      </c>
      <c r="D47" s="54" t="s">
        <v>242</v>
      </c>
      <c r="E47" s="54" t="s">
        <v>263</v>
      </c>
      <c r="F47" s="54" t="s">
        <v>244</v>
      </c>
      <c r="G47" s="54" t="s">
        <v>246</v>
      </c>
      <c r="H47" s="54" t="s">
        <v>246</v>
      </c>
      <c r="I47" s="54" t="s">
        <v>245</v>
      </c>
      <c r="J47" s="54" t="s">
        <v>247</v>
      </c>
      <c r="K47" s="96" t="s">
        <v>339</v>
      </c>
      <c r="L47" s="54" t="s">
        <v>249</v>
      </c>
      <c r="M47" s="54" t="s">
        <v>273</v>
      </c>
      <c r="N47" s="54" t="s">
        <v>274</v>
      </c>
      <c r="O47" s="54" t="s">
        <v>274</v>
      </c>
      <c r="P47" s="111" t="s">
        <v>353</v>
      </c>
      <c r="Q47" s="52" t="s">
        <v>55</v>
      </c>
      <c r="R47" s="95" t="s">
        <v>340</v>
      </c>
      <c r="S47" s="35">
        <v>1</v>
      </c>
      <c r="T47" s="36" t="s">
        <v>43</v>
      </c>
      <c r="U47" s="24">
        <f>2505+2500</f>
        <v>5005</v>
      </c>
      <c r="V47" s="37" t="s">
        <v>44</v>
      </c>
      <c r="W47" s="37"/>
      <c r="X47" s="37"/>
      <c r="Y47" s="37" t="s">
        <v>45</v>
      </c>
      <c r="Z47" s="38" t="s">
        <v>65</v>
      </c>
      <c r="AA47" s="39" t="s">
        <v>24</v>
      </c>
      <c r="AB47" s="38" t="s">
        <v>46</v>
      </c>
      <c r="AC47" s="35" t="s">
        <v>48</v>
      </c>
      <c r="AD47" s="35" t="s">
        <v>48</v>
      </c>
      <c r="AE47" s="35" t="s">
        <v>49</v>
      </c>
      <c r="AF47" s="39" t="s">
        <v>66</v>
      </c>
      <c r="AG47" s="40">
        <f t="shared" si="1"/>
        <v>5005</v>
      </c>
      <c r="AH47" s="26" t="s">
        <v>51</v>
      </c>
      <c r="AI47" s="52" t="s">
        <v>253</v>
      </c>
    </row>
    <row r="48" spans="1:35" ht="72" customHeight="1">
      <c r="A48" s="53">
        <v>2023</v>
      </c>
      <c r="B48" s="53">
        <v>584</v>
      </c>
      <c r="C48" s="54" t="s">
        <v>242</v>
      </c>
      <c r="D48" s="54" t="s">
        <v>242</v>
      </c>
      <c r="E48" s="54" t="s">
        <v>263</v>
      </c>
      <c r="F48" s="54" t="s">
        <v>244</v>
      </c>
      <c r="G48" s="54" t="s">
        <v>246</v>
      </c>
      <c r="H48" s="54" t="s">
        <v>246</v>
      </c>
      <c r="I48" s="54" t="s">
        <v>245</v>
      </c>
      <c r="J48" s="54" t="s">
        <v>247</v>
      </c>
      <c r="K48" s="96" t="s">
        <v>341</v>
      </c>
      <c r="L48" s="54" t="s">
        <v>249</v>
      </c>
      <c r="M48" s="54" t="s">
        <v>273</v>
      </c>
      <c r="N48" s="54" t="s">
        <v>274</v>
      </c>
      <c r="O48" s="54" t="s">
        <v>274</v>
      </c>
      <c r="P48" s="60" t="s">
        <v>354</v>
      </c>
      <c r="Q48" s="52" t="s">
        <v>55</v>
      </c>
      <c r="R48" s="95" t="s">
        <v>342</v>
      </c>
      <c r="S48" s="35">
        <v>1</v>
      </c>
      <c r="T48" s="36" t="s">
        <v>43</v>
      </c>
      <c r="U48" s="24">
        <v>2000</v>
      </c>
      <c r="V48" s="37" t="s">
        <v>44</v>
      </c>
      <c r="W48" s="37"/>
      <c r="X48" s="37"/>
      <c r="Y48" s="37" t="s">
        <v>45</v>
      </c>
      <c r="Z48" s="38" t="s">
        <v>65</v>
      </c>
      <c r="AA48" s="39" t="s">
        <v>47</v>
      </c>
      <c r="AB48" s="38" t="s">
        <v>46</v>
      </c>
      <c r="AC48" s="35" t="s">
        <v>48</v>
      </c>
      <c r="AD48" s="35" t="s">
        <v>48</v>
      </c>
      <c r="AE48" s="35" t="s">
        <v>49</v>
      </c>
      <c r="AF48" s="39" t="s">
        <v>66</v>
      </c>
      <c r="AG48" s="40">
        <f>S48*U48</f>
        <v>2000</v>
      </c>
      <c r="AH48" s="26" t="s">
        <v>51</v>
      </c>
      <c r="AI48" s="52" t="s">
        <v>253</v>
      </c>
    </row>
    <row r="49" spans="1:35" ht="72" customHeight="1">
      <c r="A49" s="53">
        <v>2023</v>
      </c>
      <c r="B49" s="53">
        <v>584</v>
      </c>
      <c r="C49" s="54" t="s">
        <v>242</v>
      </c>
      <c r="D49" s="54" t="s">
        <v>242</v>
      </c>
      <c r="E49" s="54" t="s">
        <v>263</v>
      </c>
      <c r="F49" s="54" t="s">
        <v>244</v>
      </c>
      <c r="G49" s="54" t="s">
        <v>246</v>
      </c>
      <c r="H49" s="54" t="s">
        <v>246</v>
      </c>
      <c r="I49" s="54" t="s">
        <v>245</v>
      </c>
      <c r="J49" s="54" t="s">
        <v>247</v>
      </c>
      <c r="K49" s="96" t="s">
        <v>343</v>
      </c>
      <c r="L49" s="54" t="s">
        <v>249</v>
      </c>
      <c r="M49" s="54" t="s">
        <v>273</v>
      </c>
      <c r="N49" s="54" t="s">
        <v>274</v>
      </c>
      <c r="O49" s="54" t="s">
        <v>274</v>
      </c>
      <c r="P49" s="60" t="s">
        <v>355</v>
      </c>
      <c r="Q49" s="52" t="s">
        <v>55</v>
      </c>
      <c r="R49" s="108" t="s">
        <v>344</v>
      </c>
      <c r="S49" s="35">
        <v>1</v>
      </c>
      <c r="T49" s="36" t="s">
        <v>43</v>
      </c>
      <c r="U49" s="24">
        <v>1400</v>
      </c>
      <c r="V49" s="37" t="s">
        <v>44</v>
      </c>
      <c r="W49" s="37"/>
      <c r="X49" s="37"/>
      <c r="Y49" s="37" t="s">
        <v>45</v>
      </c>
      <c r="Z49" s="38" t="s">
        <v>65</v>
      </c>
      <c r="AA49" s="39" t="s">
        <v>47</v>
      </c>
      <c r="AB49" s="38" t="s">
        <v>46</v>
      </c>
      <c r="AC49" s="35" t="s">
        <v>48</v>
      </c>
      <c r="AD49" s="35" t="s">
        <v>48</v>
      </c>
      <c r="AE49" s="35" t="s">
        <v>49</v>
      </c>
      <c r="AF49" s="39" t="s">
        <v>66</v>
      </c>
      <c r="AG49" s="40">
        <f>S49*U49</f>
        <v>1400</v>
      </c>
      <c r="AH49" s="26" t="s">
        <v>51</v>
      </c>
      <c r="AI49" s="52" t="s">
        <v>253</v>
      </c>
    </row>
    <row r="50" spans="1:35" ht="72" customHeight="1">
      <c r="A50" s="53">
        <v>2023</v>
      </c>
      <c r="B50" s="53">
        <v>584</v>
      </c>
      <c r="C50" s="54" t="s">
        <v>242</v>
      </c>
      <c r="D50" s="54" t="s">
        <v>242</v>
      </c>
      <c r="E50" s="54" t="s">
        <v>263</v>
      </c>
      <c r="F50" s="54" t="s">
        <v>244</v>
      </c>
      <c r="G50" s="54" t="s">
        <v>246</v>
      </c>
      <c r="H50" s="54" t="s">
        <v>246</v>
      </c>
      <c r="I50" s="54" t="s">
        <v>245</v>
      </c>
      <c r="J50" s="54" t="s">
        <v>247</v>
      </c>
      <c r="K50" s="96" t="s">
        <v>343</v>
      </c>
      <c r="L50" s="54" t="s">
        <v>249</v>
      </c>
      <c r="M50" s="54" t="s">
        <v>273</v>
      </c>
      <c r="N50" s="54" t="s">
        <v>274</v>
      </c>
      <c r="O50" s="54" t="s">
        <v>274</v>
      </c>
      <c r="P50" s="60" t="s">
        <v>356</v>
      </c>
      <c r="Q50" s="52" t="s">
        <v>55</v>
      </c>
      <c r="R50" s="109" t="s">
        <v>342</v>
      </c>
      <c r="S50" s="35">
        <v>1</v>
      </c>
      <c r="T50" s="36" t="s">
        <v>43</v>
      </c>
      <c r="U50" s="24">
        <v>1400</v>
      </c>
      <c r="V50" s="37" t="s">
        <v>44</v>
      </c>
      <c r="W50" s="37"/>
      <c r="X50" s="37"/>
      <c r="Y50" s="37" t="s">
        <v>45</v>
      </c>
      <c r="Z50" s="38" t="s">
        <v>65</v>
      </c>
      <c r="AA50" s="39" t="s">
        <v>47</v>
      </c>
      <c r="AB50" s="38" t="s">
        <v>46</v>
      </c>
      <c r="AC50" s="35" t="s">
        <v>48</v>
      </c>
      <c r="AD50" s="35" t="s">
        <v>48</v>
      </c>
      <c r="AE50" s="35" t="s">
        <v>49</v>
      </c>
      <c r="AF50" s="39" t="s">
        <v>66</v>
      </c>
      <c r="AG50" s="40">
        <f>S50*U50</f>
        <v>1400</v>
      </c>
      <c r="AH50" s="26" t="s">
        <v>51</v>
      </c>
      <c r="AI50" s="52" t="s">
        <v>253</v>
      </c>
    </row>
    <row r="51" spans="1:35" ht="72" customHeight="1">
      <c r="A51" s="53">
        <v>2023</v>
      </c>
      <c r="B51" s="53">
        <v>584</v>
      </c>
      <c r="C51" s="54" t="s">
        <v>242</v>
      </c>
      <c r="D51" s="54" t="s">
        <v>242</v>
      </c>
      <c r="E51" s="54" t="s">
        <v>263</v>
      </c>
      <c r="F51" s="54" t="s">
        <v>244</v>
      </c>
      <c r="G51" s="54" t="s">
        <v>246</v>
      </c>
      <c r="H51" s="54" t="s">
        <v>246</v>
      </c>
      <c r="I51" s="54" t="s">
        <v>245</v>
      </c>
      <c r="J51" s="54" t="s">
        <v>247</v>
      </c>
      <c r="K51" s="94" t="s">
        <v>320</v>
      </c>
      <c r="L51" s="54" t="s">
        <v>249</v>
      </c>
      <c r="M51" s="54" t="s">
        <v>273</v>
      </c>
      <c r="N51" s="54" t="s">
        <v>274</v>
      </c>
      <c r="O51" s="54" t="s">
        <v>274</v>
      </c>
      <c r="P51" s="60" t="s">
        <v>319</v>
      </c>
      <c r="Q51" s="52" t="s">
        <v>55</v>
      </c>
      <c r="R51" s="14" t="s">
        <v>108</v>
      </c>
      <c r="S51" s="35">
        <v>1</v>
      </c>
      <c r="T51" s="36" t="s">
        <v>43</v>
      </c>
      <c r="U51" s="73">
        <v>4000</v>
      </c>
      <c r="V51" s="37"/>
      <c r="W51" s="37" t="s">
        <v>44</v>
      </c>
      <c r="X51" s="37"/>
      <c r="Y51" s="37" t="s">
        <v>45</v>
      </c>
      <c r="Z51" s="38" t="s">
        <v>69</v>
      </c>
      <c r="AA51" s="39" t="s">
        <v>47</v>
      </c>
      <c r="AB51" s="38" t="s">
        <v>46</v>
      </c>
      <c r="AC51" s="35" t="s">
        <v>48</v>
      </c>
      <c r="AD51" s="35" t="s">
        <v>48</v>
      </c>
      <c r="AE51" s="35" t="s">
        <v>49</v>
      </c>
      <c r="AF51" s="39" t="s">
        <v>66</v>
      </c>
      <c r="AG51" s="40">
        <f t="shared" si="1"/>
        <v>4000</v>
      </c>
      <c r="AH51" s="26" t="s">
        <v>51</v>
      </c>
      <c r="AI51" s="52" t="s">
        <v>253</v>
      </c>
    </row>
    <row r="52" spans="1:35" ht="72" customHeight="1">
      <c r="A52" s="53">
        <v>2023</v>
      </c>
      <c r="B52" s="53">
        <v>584</v>
      </c>
      <c r="C52" s="54" t="s">
        <v>242</v>
      </c>
      <c r="D52" s="54" t="s">
        <v>242</v>
      </c>
      <c r="E52" s="54" t="s">
        <v>263</v>
      </c>
      <c r="F52" s="54" t="s">
        <v>244</v>
      </c>
      <c r="G52" s="54" t="s">
        <v>246</v>
      </c>
      <c r="H52" s="54" t="s">
        <v>246</v>
      </c>
      <c r="I52" s="54" t="s">
        <v>245</v>
      </c>
      <c r="J52" s="54" t="s">
        <v>247</v>
      </c>
      <c r="K52" s="94" t="s">
        <v>289</v>
      </c>
      <c r="L52" s="54" t="s">
        <v>249</v>
      </c>
      <c r="M52" s="54" t="s">
        <v>273</v>
      </c>
      <c r="N52" s="54" t="s">
        <v>274</v>
      </c>
      <c r="O52" s="54" t="s">
        <v>274</v>
      </c>
      <c r="P52" s="18">
        <v>713200011</v>
      </c>
      <c r="Q52" s="52" t="s">
        <v>41</v>
      </c>
      <c r="R52" s="14" t="s">
        <v>82</v>
      </c>
      <c r="S52" s="35">
        <v>1</v>
      </c>
      <c r="T52" s="36" t="s">
        <v>43</v>
      </c>
      <c r="U52" s="71">
        <v>29529.6</v>
      </c>
      <c r="V52" s="37" t="s">
        <v>44</v>
      </c>
      <c r="W52" s="37"/>
      <c r="X52" s="37"/>
      <c r="Y52" s="37" t="s">
        <v>63</v>
      </c>
      <c r="Z52" s="38" t="s">
        <v>46</v>
      </c>
      <c r="AA52" s="35" t="s">
        <v>83</v>
      </c>
      <c r="AB52" s="38" t="s">
        <v>46</v>
      </c>
      <c r="AC52" s="35" t="s">
        <v>48</v>
      </c>
      <c r="AD52" s="35" t="s">
        <v>48</v>
      </c>
      <c r="AE52" s="35" t="s">
        <v>49</v>
      </c>
      <c r="AF52" s="39" t="s">
        <v>66</v>
      </c>
      <c r="AG52" s="40">
        <f t="shared" si="1"/>
        <v>29529.6</v>
      </c>
      <c r="AH52" s="15" t="s">
        <v>67</v>
      </c>
      <c r="AI52" s="52" t="s">
        <v>253</v>
      </c>
    </row>
    <row r="53" spans="1:35" ht="72" customHeight="1">
      <c r="A53" s="53">
        <v>2023</v>
      </c>
      <c r="B53" s="53">
        <v>584</v>
      </c>
      <c r="C53" s="54" t="s">
        <v>242</v>
      </c>
      <c r="D53" s="54" t="s">
        <v>242</v>
      </c>
      <c r="E53" s="54" t="s">
        <v>263</v>
      </c>
      <c r="F53" s="54" t="s">
        <v>244</v>
      </c>
      <c r="G53" s="54" t="s">
        <v>246</v>
      </c>
      <c r="H53" s="54" t="s">
        <v>246</v>
      </c>
      <c r="I53" s="54" t="s">
        <v>245</v>
      </c>
      <c r="J53" s="54" t="s">
        <v>247</v>
      </c>
      <c r="K53" s="96" t="s">
        <v>345</v>
      </c>
      <c r="L53" s="54" t="s">
        <v>249</v>
      </c>
      <c r="M53" s="54" t="s">
        <v>273</v>
      </c>
      <c r="N53" s="54" t="s">
        <v>274</v>
      </c>
      <c r="O53" s="54" t="s">
        <v>274</v>
      </c>
      <c r="P53" s="18">
        <v>439320017</v>
      </c>
      <c r="Q53" s="52"/>
      <c r="R53" s="107" t="s">
        <v>346</v>
      </c>
      <c r="S53" s="35">
        <v>1</v>
      </c>
      <c r="T53" s="36" t="s">
        <v>43</v>
      </c>
      <c r="U53" s="71">
        <v>2000</v>
      </c>
      <c r="V53" s="37" t="s">
        <v>44</v>
      </c>
      <c r="W53" s="37"/>
      <c r="X53" s="37"/>
      <c r="Y53" s="37" t="s">
        <v>45</v>
      </c>
      <c r="Z53" s="38" t="s">
        <v>69</v>
      </c>
      <c r="AA53" s="39" t="s">
        <v>47</v>
      </c>
      <c r="AB53" s="38" t="s">
        <v>46</v>
      </c>
      <c r="AC53" s="35" t="s">
        <v>48</v>
      </c>
      <c r="AD53" s="35" t="s">
        <v>48</v>
      </c>
      <c r="AE53" s="35" t="s">
        <v>49</v>
      </c>
      <c r="AF53" s="39" t="s">
        <v>66</v>
      </c>
      <c r="AG53" s="40">
        <f>S53*U53</f>
        <v>2000</v>
      </c>
      <c r="AH53" s="26" t="s">
        <v>51</v>
      </c>
      <c r="AI53" s="52" t="s">
        <v>253</v>
      </c>
    </row>
    <row r="54" spans="1:35" ht="72" customHeight="1">
      <c r="A54" s="53">
        <v>2023</v>
      </c>
      <c r="B54" s="53">
        <v>584</v>
      </c>
      <c r="C54" s="54" t="s">
        <v>242</v>
      </c>
      <c r="D54" s="54" t="s">
        <v>242</v>
      </c>
      <c r="E54" s="54" t="s">
        <v>263</v>
      </c>
      <c r="F54" s="54" t="s">
        <v>244</v>
      </c>
      <c r="G54" s="54" t="s">
        <v>246</v>
      </c>
      <c r="H54" s="54" t="s">
        <v>246</v>
      </c>
      <c r="I54" s="54" t="s">
        <v>245</v>
      </c>
      <c r="J54" s="54" t="s">
        <v>247</v>
      </c>
      <c r="K54" s="96" t="s">
        <v>289</v>
      </c>
      <c r="L54" s="54" t="s">
        <v>249</v>
      </c>
      <c r="M54" s="54" t="s">
        <v>273</v>
      </c>
      <c r="N54" s="54" t="s">
        <v>274</v>
      </c>
      <c r="O54" s="54" t="s">
        <v>274</v>
      </c>
      <c r="P54" s="18">
        <v>713340318</v>
      </c>
      <c r="Q54" s="52" t="s">
        <v>41</v>
      </c>
      <c r="R54" s="95" t="s">
        <v>347</v>
      </c>
      <c r="S54" s="35">
        <v>1</v>
      </c>
      <c r="T54" s="36" t="s">
        <v>43</v>
      </c>
      <c r="U54" s="24">
        <f>12230+12000-6800</f>
        <v>17430</v>
      </c>
      <c r="V54" s="37"/>
      <c r="W54" s="37" t="s">
        <v>44</v>
      </c>
      <c r="X54" s="37"/>
      <c r="Y54" s="37" t="s">
        <v>97</v>
      </c>
      <c r="Z54" s="38" t="s">
        <v>46</v>
      </c>
      <c r="AA54" s="39" t="s">
        <v>83</v>
      </c>
      <c r="AB54" s="38" t="s">
        <v>46</v>
      </c>
      <c r="AC54" s="35" t="s">
        <v>48</v>
      </c>
      <c r="AD54" s="35" t="s">
        <v>48</v>
      </c>
      <c r="AE54" s="35" t="s">
        <v>49</v>
      </c>
      <c r="AF54" s="39" t="s">
        <v>66</v>
      </c>
      <c r="AG54" s="40">
        <f t="shared" si="1"/>
        <v>17430</v>
      </c>
      <c r="AH54" s="26" t="s">
        <v>51</v>
      </c>
      <c r="AI54" s="52" t="s">
        <v>253</v>
      </c>
    </row>
    <row r="55" spans="1:35" ht="72" customHeight="1">
      <c r="A55" s="53">
        <v>2023</v>
      </c>
      <c r="B55" s="53">
        <v>584</v>
      </c>
      <c r="C55" s="54" t="s">
        <v>242</v>
      </c>
      <c r="D55" s="54" t="s">
        <v>242</v>
      </c>
      <c r="E55" s="54" t="s">
        <v>263</v>
      </c>
      <c r="F55" s="54" t="s">
        <v>244</v>
      </c>
      <c r="G55" s="54" t="s">
        <v>246</v>
      </c>
      <c r="H55" s="54" t="s">
        <v>246</v>
      </c>
      <c r="I55" s="54" t="s">
        <v>245</v>
      </c>
      <c r="J55" s="54" t="s">
        <v>247</v>
      </c>
      <c r="K55" s="94" t="s">
        <v>280</v>
      </c>
      <c r="L55" s="54" t="s">
        <v>249</v>
      </c>
      <c r="M55" s="54" t="s">
        <v>273</v>
      </c>
      <c r="N55" s="54" t="s">
        <v>274</v>
      </c>
      <c r="O55" s="54" t="s">
        <v>274</v>
      </c>
      <c r="P55" s="60" t="s">
        <v>279</v>
      </c>
      <c r="Q55" s="52" t="s">
        <v>55</v>
      </c>
      <c r="R55" s="14" t="s">
        <v>76</v>
      </c>
      <c r="S55" s="35">
        <v>1</v>
      </c>
      <c r="T55" s="36" t="s">
        <v>43</v>
      </c>
      <c r="U55" s="71">
        <v>532.32</v>
      </c>
      <c r="V55" s="37" t="s">
        <v>44</v>
      </c>
      <c r="W55" s="37"/>
      <c r="X55" s="37"/>
      <c r="Y55" s="37" t="s">
        <v>45</v>
      </c>
      <c r="Z55" s="38" t="s">
        <v>46</v>
      </c>
      <c r="AA55" s="39" t="s">
        <v>47</v>
      </c>
      <c r="AB55" s="38" t="s">
        <v>46</v>
      </c>
      <c r="AC55" s="35" t="s">
        <v>48</v>
      </c>
      <c r="AD55" s="35" t="s">
        <v>48</v>
      </c>
      <c r="AE55" s="35" t="s">
        <v>49</v>
      </c>
      <c r="AF55" s="39" t="s">
        <v>66</v>
      </c>
      <c r="AG55" s="40">
        <f t="shared" si="1"/>
        <v>532.32</v>
      </c>
      <c r="AH55" s="15" t="s">
        <v>67</v>
      </c>
      <c r="AI55" s="52" t="s">
        <v>253</v>
      </c>
    </row>
    <row r="56" spans="1:35" ht="72" customHeight="1">
      <c r="A56" s="53">
        <v>2023</v>
      </c>
      <c r="B56" s="53">
        <v>584</v>
      </c>
      <c r="C56" s="54" t="s">
        <v>242</v>
      </c>
      <c r="D56" s="54" t="s">
        <v>242</v>
      </c>
      <c r="E56" s="54" t="s">
        <v>263</v>
      </c>
      <c r="F56" s="54" t="s">
        <v>244</v>
      </c>
      <c r="G56" s="54" t="s">
        <v>246</v>
      </c>
      <c r="H56" s="54" t="s">
        <v>246</v>
      </c>
      <c r="I56" s="54" t="s">
        <v>245</v>
      </c>
      <c r="J56" s="54" t="s">
        <v>247</v>
      </c>
      <c r="K56" s="94" t="s">
        <v>280</v>
      </c>
      <c r="L56" s="54" t="s">
        <v>249</v>
      </c>
      <c r="M56" s="54" t="s">
        <v>273</v>
      </c>
      <c r="N56" s="54" t="s">
        <v>274</v>
      </c>
      <c r="O56" s="54" t="s">
        <v>274</v>
      </c>
      <c r="P56" s="60" t="s">
        <v>281</v>
      </c>
      <c r="Q56" s="52" t="s">
        <v>55</v>
      </c>
      <c r="R56" s="16" t="s">
        <v>102</v>
      </c>
      <c r="S56" s="35">
        <v>1</v>
      </c>
      <c r="T56" s="36" t="s">
        <v>43</v>
      </c>
      <c r="U56" s="73">
        <f>190000-81000</f>
        <v>109000</v>
      </c>
      <c r="V56" s="37"/>
      <c r="W56" s="37" t="s">
        <v>44</v>
      </c>
      <c r="X56" s="37"/>
      <c r="Y56" s="37" t="s">
        <v>45</v>
      </c>
      <c r="Z56" s="38" t="s">
        <v>65</v>
      </c>
      <c r="AA56" s="39" t="s">
        <v>24</v>
      </c>
      <c r="AB56" s="38" t="s">
        <v>46</v>
      </c>
      <c r="AC56" s="35" t="s">
        <v>48</v>
      </c>
      <c r="AD56" s="35" t="s">
        <v>48</v>
      </c>
      <c r="AE56" s="35" t="s">
        <v>49</v>
      </c>
      <c r="AF56" s="39" t="s">
        <v>66</v>
      </c>
      <c r="AG56" s="40">
        <f t="shared" si="1"/>
        <v>109000</v>
      </c>
      <c r="AH56" s="26" t="s">
        <v>51</v>
      </c>
      <c r="AI56" s="52" t="s">
        <v>253</v>
      </c>
    </row>
    <row r="57" spans="1:35" ht="72" customHeight="1">
      <c r="A57" s="53">
        <v>2023</v>
      </c>
      <c r="B57" s="53">
        <v>584</v>
      </c>
      <c r="C57" s="54" t="s">
        <v>242</v>
      </c>
      <c r="D57" s="54" t="s">
        <v>242</v>
      </c>
      <c r="E57" s="54" t="s">
        <v>263</v>
      </c>
      <c r="F57" s="54" t="s">
        <v>244</v>
      </c>
      <c r="G57" s="54" t="s">
        <v>246</v>
      </c>
      <c r="H57" s="54" t="s">
        <v>246</v>
      </c>
      <c r="I57" s="54" t="s">
        <v>245</v>
      </c>
      <c r="J57" s="54" t="s">
        <v>247</v>
      </c>
      <c r="K57" s="94" t="s">
        <v>280</v>
      </c>
      <c r="L57" s="54" t="s">
        <v>249</v>
      </c>
      <c r="M57" s="54" t="s">
        <v>273</v>
      </c>
      <c r="N57" s="54" t="s">
        <v>274</v>
      </c>
      <c r="O57" s="54" t="s">
        <v>274</v>
      </c>
      <c r="P57" s="60" t="s">
        <v>281</v>
      </c>
      <c r="Q57" s="52" t="s">
        <v>55</v>
      </c>
      <c r="R57" s="16" t="s">
        <v>102</v>
      </c>
      <c r="S57" s="35">
        <v>1</v>
      </c>
      <c r="T57" s="36" t="s">
        <v>43</v>
      </c>
      <c r="U57" s="73">
        <v>81000</v>
      </c>
      <c r="V57" s="37"/>
      <c r="W57" s="37" t="s">
        <v>44</v>
      </c>
      <c r="X57" s="37"/>
      <c r="Y57" s="37" t="s">
        <v>45</v>
      </c>
      <c r="Z57" s="38" t="s">
        <v>65</v>
      </c>
      <c r="AA57" s="39" t="s">
        <v>24</v>
      </c>
      <c r="AB57" s="38" t="s">
        <v>46</v>
      </c>
      <c r="AC57" s="35" t="s">
        <v>48</v>
      </c>
      <c r="AD57" s="35" t="s">
        <v>48</v>
      </c>
      <c r="AE57" s="35" t="s">
        <v>49</v>
      </c>
      <c r="AF57" s="39" t="s">
        <v>66</v>
      </c>
      <c r="AG57" s="40">
        <f t="shared" si="1"/>
        <v>81000</v>
      </c>
      <c r="AH57" s="26" t="s">
        <v>51</v>
      </c>
      <c r="AI57" s="52" t="s">
        <v>253</v>
      </c>
    </row>
    <row r="58" spans="1:35" ht="72" customHeight="1">
      <c r="A58" s="53">
        <v>2023</v>
      </c>
      <c r="B58" s="53">
        <v>584</v>
      </c>
      <c r="C58" s="54" t="s">
        <v>242</v>
      </c>
      <c r="D58" s="54" t="s">
        <v>242</v>
      </c>
      <c r="E58" s="54" t="s">
        <v>263</v>
      </c>
      <c r="F58" s="54" t="s">
        <v>244</v>
      </c>
      <c r="G58" s="54" t="s">
        <v>246</v>
      </c>
      <c r="H58" s="54" t="s">
        <v>246</v>
      </c>
      <c r="I58" s="54" t="s">
        <v>245</v>
      </c>
      <c r="J58" s="54" t="s">
        <v>247</v>
      </c>
      <c r="K58" s="94" t="s">
        <v>280</v>
      </c>
      <c r="L58" s="54" t="s">
        <v>249</v>
      </c>
      <c r="M58" s="54" t="s">
        <v>273</v>
      </c>
      <c r="N58" s="54" t="s">
        <v>274</v>
      </c>
      <c r="O58" s="54" t="s">
        <v>274</v>
      </c>
      <c r="P58" s="60" t="s">
        <v>282</v>
      </c>
      <c r="Q58" s="52" t="s">
        <v>55</v>
      </c>
      <c r="R58" s="16" t="s">
        <v>75</v>
      </c>
      <c r="S58" s="35">
        <v>1</v>
      </c>
      <c r="T58" s="36" t="s">
        <v>43</v>
      </c>
      <c r="U58" s="73">
        <v>10000</v>
      </c>
      <c r="V58" s="37"/>
      <c r="W58" s="37" t="s">
        <v>44</v>
      </c>
      <c r="X58" s="37"/>
      <c r="Y58" s="37" t="s">
        <v>45</v>
      </c>
      <c r="Z58" s="38" t="s">
        <v>46</v>
      </c>
      <c r="AA58" s="39" t="s">
        <v>70</v>
      </c>
      <c r="AB58" s="38" t="s">
        <v>46</v>
      </c>
      <c r="AC58" s="35" t="s">
        <v>48</v>
      </c>
      <c r="AD58" s="35" t="s">
        <v>48</v>
      </c>
      <c r="AE58" s="35" t="s">
        <v>49</v>
      </c>
      <c r="AF58" s="39" t="s">
        <v>66</v>
      </c>
      <c r="AG58" s="40">
        <f t="shared" si="1"/>
        <v>10000</v>
      </c>
      <c r="AH58" s="26" t="s">
        <v>51</v>
      </c>
      <c r="AI58" s="52" t="s">
        <v>253</v>
      </c>
    </row>
    <row r="59" spans="1:35" ht="72" customHeight="1">
      <c r="A59" s="53">
        <v>2023</v>
      </c>
      <c r="B59" s="53">
        <v>584</v>
      </c>
      <c r="C59" s="54" t="s">
        <v>242</v>
      </c>
      <c r="D59" s="54" t="s">
        <v>242</v>
      </c>
      <c r="E59" s="54" t="s">
        <v>263</v>
      </c>
      <c r="F59" s="54" t="s">
        <v>244</v>
      </c>
      <c r="G59" s="54" t="s">
        <v>246</v>
      </c>
      <c r="H59" s="54" t="s">
        <v>246</v>
      </c>
      <c r="I59" s="54" t="s">
        <v>245</v>
      </c>
      <c r="J59" s="54" t="s">
        <v>247</v>
      </c>
      <c r="K59" s="94" t="s">
        <v>300</v>
      </c>
      <c r="L59" s="54" t="s">
        <v>249</v>
      </c>
      <c r="M59" s="54" t="s">
        <v>273</v>
      </c>
      <c r="N59" s="54" t="s">
        <v>274</v>
      </c>
      <c r="O59" s="54" t="s">
        <v>274</v>
      </c>
      <c r="P59" s="60" t="s">
        <v>301</v>
      </c>
      <c r="Q59" s="52" t="s">
        <v>55</v>
      </c>
      <c r="R59" s="14" t="s">
        <v>88</v>
      </c>
      <c r="S59" s="35">
        <v>1</v>
      </c>
      <c r="T59" s="36" t="s">
        <v>43</v>
      </c>
      <c r="U59" s="24">
        <f>32760+163800+19656+126945</f>
        <v>343161</v>
      </c>
      <c r="V59" s="37" t="s">
        <v>44</v>
      </c>
      <c r="W59" s="37"/>
      <c r="X59" s="37"/>
      <c r="Y59" s="37" t="s">
        <v>45</v>
      </c>
      <c r="Z59" s="38" t="s">
        <v>46</v>
      </c>
      <c r="AA59" s="39" t="s">
        <v>70</v>
      </c>
      <c r="AB59" s="38" t="s">
        <v>46</v>
      </c>
      <c r="AC59" s="35" t="s">
        <v>48</v>
      </c>
      <c r="AD59" s="35" t="s">
        <v>48</v>
      </c>
      <c r="AE59" s="35" t="s">
        <v>49</v>
      </c>
      <c r="AF59" s="39" t="s">
        <v>66</v>
      </c>
      <c r="AG59" s="40">
        <f t="shared" si="1"/>
        <v>343161</v>
      </c>
      <c r="AH59" s="26" t="s">
        <v>73</v>
      </c>
      <c r="AI59" s="52" t="s">
        <v>253</v>
      </c>
    </row>
    <row r="60" spans="1:35" ht="72" customHeight="1">
      <c r="A60" s="53">
        <v>2023</v>
      </c>
      <c r="B60" s="53">
        <v>584</v>
      </c>
      <c r="C60" s="54" t="s">
        <v>242</v>
      </c>
      <c r="D60" s="54" t="s">
        <v>242</v>
      </c>
      <c r="E60" s="54" t="s">
        <v>263</v>
      </c>
      <c r="F60" s="54" t="s">
        <v>244</v>
      </c>
      <c r="G60" s="54" t="s">
        <v>246</v>
      </c>
      <c r="H60" s="54" t="s">
        <v>246</v>
      </c>
      <c r="I60" s="54" t="s">
        <v>245</v>
      </c>
      <c r="J60" s="54" t="s">
        <v>247</v>
      </c>
      <c r="K60" s="94" t="s">
        <v>300</v>
      </c>
      <c r="L60" s="54" t="s">
        <v>249</v>
      </c>
      <c r="M60" s="54" t="s">
        <v>273</v>
      </c>
      <c r="N60" s="54" t="s">
        <v>274</v>
      </c>
      <c r="O60" s="54" t="s">
        <v>274</v>
      </c>
      <c r="P60" s="60" t="s">
        <v>302</v>
      </c>
      <c r="Q60" s="52" t="s">
        <v>55</v>
      </c>
      <c r="R60" s="14" t="s">
        <v>90</v>
      </c>
      <c r="S60" s="35">
        <v>1</v>
      </c>
      <c r="T60" s="36" t="s">
        <v>43</v>
      </c>
      <c r="U60" s="73">
        <v>2500</v>
      </c>
      <c r="V60" s="37" t="s">
        <v>44</v>
      </c>
      <c r="W60" s="37"/>
      <c r="X60" s="37"/>
      <c r="Y60" s="37" t="s">
        <v>45</v>
      </c>
      <c r="Z60" s="38" t="s">
        <v>65</v>
      </c>
      <c r="AA60" s="39" t="s">
        <v>24</v>
      </c>
      <c r="AB60" s="38" t="s">
        <v>46</v>
      </c>
      <c r="AC60" s="35" t="s">
        <v>48</v>
      </c>
      <c r="AD60" s="35" t="s">
        <v>48</v>
      </c>
      <c r="AE60" s="35" t="s">
        <v>49</v>
      </c>
      <c r="AF60" s="39" t="s">
        <v>66</v>
      </c>
      <c r="AG60" s="40">
        <f t="shared" si="1"/>
        <v>2500</v>
      </c>
      <c r="AH60" s="26" t="s">
        <v>73</v>
      </c>
      <c r="AI60" s="52" t="s">
        <v>253</v>
      </c>
    </row>
    <row r="61" spans="1:35" ht="72" customHeight="1">
      <c r="A61" s="53">
        <v>2023</v>
      </c>
      <c r="B61" s="53">
        <v>584</v>
      </c>
      <c r="C61" s="54" t="s">
        <v>242</v>
      </c>
      <c r="D61" s="54" t="s">
        <v>242</v>
      </c>
      <c r="E61" s="54" t="s">
        <v>263</v>
      </c>
      <c r="F61" s="54" t="s">
        <v>244</v>
      </c>
      <c r="G61" s="54" t="s">
        <v>246</v>
      </c>
      <c r="H61" s="54" t="s">
        <v>246</v>
      </c>
      <c r="I61" s="54" t="s">
        <v>245</v>
      </c>
      <c r="J61" s="54" t="s">
        <v>247</v>
      </c>
      <c r="K61" s="96" t="s">
        <v>300</v>
      </c>
      <c r="L61" s="54" t="s">
        <v>249</v>
      </c>
      <c r="M61" s="54" t="s">
        <v>273</v>
      </c>
      <c r="N61" s="54" t="s">
        <v>274</v>
      </c>
      <c r="O61" s="54" t="s">
        <v>274</v>
      </c>
      <c r="P61" s="60" t="s">
        <v>357</v>
      </c>
      <c r="Q61" s="52" t="s">
        <v>55</v>
      </c>
      <c r="R61" s="108" t="s">
        <v>344</v>
      </c>
      <c r="S61" s="35">
        <v>1</v>
      </c>
      <c r="T61" s="36" t="s">
        <v>43</v>
      </c>
      <c r="U61" s="73">
        <v>1000</v>
      </c>
      <c r="V61" s="37" t="s">
        <v>44</v>
      </c>
      <c r="W61" s="37"/>
      <c r="X61" s="37"/>
      <c r="Y61" s="37" t="s">
        <v>45</v>
      </c>
      <c r="Z61" s="38" t="s">
        <v>46</v>
      </c>
      <c r="AA61" s="39" t="s">
        <v>112</v>
      </c>
      <c r="AB61" s="38" t="s">
        <v>46</v>
      </c>
      <c r="AC61" s="35" t="s">
        <v>48</v>
      </c>
      <c r="AD61" s="35" t="s">
        <v>48</v>
      </c>
      <c r="AE61" s="35" t="s">
        <v>49</v>
      </c>
      <c r="AF61" s="39" t="s">
        <v>66</v>
      </c>
      <c r="AG61" s="40">
        <f>S61*U61</f>
        <v>1000</v>
      </c>
      <c r="AH61" s="33" t="s">
        <v>51</v>
      </c>
      <c r="AI61" s="52" t="s">
        <v>253</v>
      </c>
    </row>
    <row r="62" spans="1:35" ht="72" customHeight="1">
      <c r="A62" s="53">
        <v>2023</v>
      </c>
      <c r="B62" s="53">
        <v>584</v>
      </c>
      <c r="C62" s="54" t="s">
        <v>242</v>
      </c>
      <c r="D62" s="54" t="s">
        <v>242</v>
      </c>
      <c r="E62" s="54" t="s">
        <v>263</v>
      </c>
      <c r="F62" s="54" t="s">
        <v>244</v>
      </c>
      <c r="G62" s="54" t="s">
        <v>246</v>
      </c>
      <c r="H62" s="54" t="s">
        <v>246</v>
      </c>
      <c r="I62" s="54" t="s">
        <v>245</v>
      </c>
      <c r="J62" s="54" t="s">
        <v>247</v>
      </c>
      <c r="K62" s="96" t="s">
        <v>300</v>
      </c>
      <c r="L62" s="54" t="s">
        <v>249</v>
      </c>
      <c r="M62" s="54" t="s">
        <v>273</v>
      </c>
      <c r="N62" s="54" t="s">
        <v>274</v>
      </c>
      <c r="O62" s="54" t="s">
        <v>274</v>
      </c>
      <c r="P62" s="60" t="s">
        <v>358</v>
      </c>
      <c r="Q62" s="52" t="s">
        <v>55</v>
      </c>
      <c r="R62" s="108" t="s">
        <v>342</v>
      </c>
      <c r="S62" s="35">
        <v>1</v>
      </c>
      <c r="T62" s="36" t="s">
        <v>43</v>
      </c>
      <c r="U62" s="73">
        <v>1600</v>
      </c>
      <c r="V62" s="37" t="s">
        <v>44</v>
      </c>
      <c r="W62" s="37"/>
      <c r="X62" s="37"/>
      <c r="Y62" s="37" t="s">
        <v>45</v>
      </c>
      <c r="Z62" s="38" t="s">
        <v>46</v>
      </c>
      <c r="AA62" s="39" t="s">
        <v>112</v>
      </c>
      <c r="AB62" s="38" t="s">
        <v>46</v>
      </c>
      <c r="AC62" s="35" t="s">
        <v>48</v>
      </c>
      <c r="AD62" s="35" t="s">
        <v>48</v>
      </c>
      <c r="AE62" s="35" t="s">
        <v>49</v>
      </c>
      <c r="AF62" s="39" t="s">
        <v>66</v>
      </c>
      <c r="AG62" s="40">
        <f>S62*U62</f>
        <v>1600</v>
      </c>
      <c r="AH62" s="33" t="s">
        <v>51</v>
      </c>
      <c r="AI62" s="52" t="s">
        <v>253</v>
      </c>
    </row>
    <row r="63" spans="1:35" ht="79.5" customHeight="1">
      <c r="A63" s="53">
        <v>2023</v>
      </c>
      <c r="B63" s="53">
        <v>584</v>
      </c>
      <c r="C63" s="54" t="s">
        <v>242</v>
      </c>
      <c r="D63" s="54" t="s">
        <v>242</v>
      </c>
      <c r="E63" s="54" t="s">
        <v>263</v>
      </c>
      <c r="F63" s="54" t="s">
        <v>244</v>
      </c>
      <c r="G63" s="54" t="s">
        <v>246</v>
      </c>
      <c r="H63" s="54" t="s">
        <v>246</v>
      </c>
      <c r="I63" s="54" t="s">
        <v>245</v>
      </c>
      <c r="J63" s="54" t="s">
        <v>247</v>
      </c>
      <c r="K63" s="94" t="s">
        <v>300</v>
      </c>
      <c r="L63" s="54" t="s">
        <v>249</v>
      </c>
      <c r="M63" s="54" t="s">
        <v>273</v>
      </c>
      <c r="N63" s="54" t="s">
        <v>274</v>
      </c>
      <c r="O63" s="54" t="s">
        <v>274</v>
      </c>
      <c r="P63" s="60" t="s">
        <v>303</v>
      </c>
      <c r="Q63" s="52" t="s">
        <v>55</v>
      </c>
      <c r="R63" s="14" t="s">
        <v>103</v>
      </c>
      <c r="S63" s="35">
        <v>1</v>
      </c>
      <c r="T63" s="36" t="s">
        <v>43</v>
      </c>
      <c r="U63" s="73">
        <v>23000</v>
      </c>
      <c r="V63" s="37"/>
      <c r="W63" s="37" t="s">
        <v>44</v>
      </c>
      <c r="X63" s="37"/>
      <c r="Y63" s="37" t="s">
        <v>45</v>
      </c>
      <c r="Z63" s="38" t="s">
        <v>46</v>
      </c>
      <c r="AA63" s="39" t="s">
        <v>70</v>
      </c>
      <c r="AB63" s="38" t="s">
        <v>46</v>
      </c>
      <c r="AC63" s="35" t="s">
        <v>48</v>
      </c>
      <c r="AD63" s="35" t="s">
        <v>48</v>
      </c>
      <c r="AE63" s="35" t="s">
        <v>49</v>
      </c>
      <c r="AF63" s="39" t="s">
        <v>66</v>
      </c>
      <c r="AG63" s="40">
        <f t="shared" si="1"/>
        <v>23000</v>
      </c>
      <c r="AH63" s="26" t="s">
        <v>51</v>
      </c>
      <c r="AI63" s="52" t="s">
        <v>253</v>
      </c>
    </row>
    <row r="64" spans="1:35" ht="87" customHeight="1">
      <c r="A64" s="53">
        <v>2023</v>
      </c>
      <c r="B64" s="53">
        <v>584</v>
      </c>
      <c r="C64" s="54" t="s">
        <v>242</v>
      </c>
      <c r="D64" s="54" t="s">
        <v>242</v>
      </c>
      <c r="E64" s="54" t="s">
        <v>263</v>
      </c>
      <c r="F64" s="54" t="s">
        <v>244</v>
      </c>
      <c r="G64" s="54" t="s">
        <v>246</v>
      </c>
      <c r="H64" s="54" t="s">
        <v>246</v>
      </c>
      <c r="I64" s="54" t="s">
        <v>245</v>
      </c>
      <c r="J64" s="54" t="s">
        <v>247</v>
      </c>
      <c r="K64" s="94" t="s">
        <v>300</v>
      </c>
      <c r="L64" s="54" t="s">
        <v>249</v>
      </c>
      <c r="M64" s="54" t="s">
        <v>273</v>
      </c>
      <c r="N64" s="54" t="s">
        <v>274</v>
      </c>
      <c r="O64" s="54" t="s">
        <v>274</v>
      </c>
      <c r="P64" s="60" t="s">
        <v>304</v>
      </c>
      <c r="Q64" s="52" t="s">
        <v>55</v>
      </c>
      <c r="R64" s="16" t="s">
        <v>107</v>
      </c>
      <c r="S64" s="35">
        <v>1</v>
      </c>
      <c r="T64" s="36" t="s">
        <v>43</v>
      </c>
      <c r="U64" s="73">
        <v>9000</v>
      </c>
      <c r="V64" s="37"/>
      <c r="W64" s="37" t="s">
        <v>44</v>
      </c>
      <c r="X64" s="37"/>
      <c r="Y64" s="37" t="s">
        <v>45</v>
      </c>
      <c r="Z64" s="38" t="s">
        <v>46</v>
      </c>
      <c r="AA64" s="39" t="s">
        <v>70</v>
      </c>
      <c r="AB64" s="38" t="s">
        <v>46</v>
      </c>
      <c r="AC64" s="35" t="s">
        <v>48</v>
      </c>
      <c r="AD64" s="35" t="s">
        <v>48</v>
      </c>
      <c r="AE64" s="35" t="s">
        <v>49</v>
      </c>
      <c r="AF64" s="39" t="s">
        <v>66</v>
      </c>
      <c r="AG64" s="40">
        <f t="shared" si="1"/>
        <v>9000</v>
      </c>
      <c r="AH64" s="26" t="s">
        <v>51</v>
      </c>
      <c r="AI64" s="52" t="s">
        <v>253</v>
      </c>
    </row>
    <row r="65" spans="1:35" ht="72" customHeight="1">
      <c r="A65" s="53">
        <v>2023</v>
      </c>
      <c r="B65" s="53">
        <v>584</v>
      </c>
      <c r="C65" s="54" t="s">
        <v>242</v>
      </c>
      <c r="D65" s="54" t="s">
        <v>242</v>
      </c>
      <c r="E65" s="54" t="s">
        <v>263</v>
      </c>
      <c r="F65" s="54" t="s">
        <v>244</v>
      </c>
      <c r="G65" s="54" t="s">
        <v>246</v>
      </c>
      <c r="H65" s="54" t="s">
        <v>246</v>
      </c>
      <c r="I65" s="54" t="s">
        <v>245</v>
      </c>
      <c r="J65" s="54" t="s">
        <v>247</v>
      </c>
      <c r="K65" s="94" t="s">
        <v>300</v>
      </c>
      <c r="L65" s="54" t="s">
        <v>249</v>
      </c>
      <c r="M65" s="54" t="s">
        <v>273</v>
      </c>
      <c r="N65" s="54" t="s">
        <v>274</v>
      </c>
      <c r="O65" s="54" t="s">
        <v>274</v>
      </c>
      <c r="P65" s="60" t="s">
        <v>305</v>
      </c>
      <c r="Q65" s="52" t="s">
        <v>55</v>
      </c>
      <c r="R65" s="19" t="s">
        <v>111</v>
      </c>
      <c r="S65" s="35">
        <v>1</v>
      </c>
      <c r="T65" s="36" t="s">
        <v>43</v>
      </c>
      <c r="U65" s="73">
        <v>1440</v>
      </c>
      <c r="V65" s="37"/>
      <c r="W65" s="37" t="s">
        <v>44</v>
      </c>
      <c r="X65" s="37"/>
      <c r="Y65" s="37" t="s">
        <v>45</v>
      </c>
      <c r="Z65" s="38" t="s">
        <v>46</v>
      </c>
      <c r="AA65" s="39" t="s">
        <v>112</v>
      </c>
      <c r="AB65" s="38" t="s">
        <v>46</v>
      </c>
      <c r="AC65" s="35" t="s">
        <v>48</v>
      </c>
      <c r="AD65" s="35" t="s">
        <v>48</v>
      </c>
      <c r="AE65" s="35" t="s">
        <v>49</v>
      </c>
      <c r="AF65" s="39" t="s">
        <v>66</v>
      </c>
      <c r="AG65" s="40">
        <f t="shared" si="1"/>
        <v>1440</v>
      </c>
      <c r="AH65" s="33" t="s">
        <v>51</v>
      </c>
      <c r="AI65" s="52" t="s">
        <v>253</v>
      </c>
    </row>
    <row r="66" spans="1:35" ht="72" customHeight="1">
      <c r="A66" s="53">
        <v>2023</v>
      </c>
      <c r="B66" s="53">
        <v>584</v>
      </c>
      <c r="C66" s="54" t="s">
        <v>242</v>
      </c>
      <c r="D66" s="54" t="s">
        <v>242</v>
      </c>
      <c r="E66" s="54" t="s">
        <v>263</v>
      </c>
      <c r="F66" s="54" t="s">
        <v>244</v>
      </c>
      <c r="G66" s="54" t="s">
        <v>246</v>
      </c>
      <c r="H66" s="54" t="s">
        <v>246</v>
      </c>
      <c r="I66" s="54" t="s">
        <v>245</v>
      </c>
      <c r="J66" s="54" t="s">
        <v>247</v>
      </c>
      <c r="K66" s="96" t="s">
        <v>317</v>
      </c>
      <c r="L66" s="54" t="s">
        <v>249</v>
      </c>
      <c r="M66" s="54" t="s">
        <v>273</v>
      </c>
      <c r="N66" s="54" t="s">
        <v>274</v>
      </c>
      <c r="O66" s="54" t="s">
        <v>274</v>
      </c>
      <c r="P66" s="61" t="s">
        <v>318</v>
      </c>
      <c r="Q66" s="62" t="s">
        <v>55</v>
      </c>
      <c r="R66" s="110" t="s">
        <v>239</v>
      </c>
      <c r="S66" s="35">
        <v>1</v>
      </c>
      <c r="T66" s="36" t="s">
        <v>43</v>
      </c>
      <c r="U66" s="73">
        <f>45000+10898.86</f>
        <v>55898.86</v>
      </c>
      <c r="V66" s="37"/>
      <c r="W66" s="37" t="s">
        <v>44</v>
      </c>
      <c r="X66" s="37"/>
      <c r="Y66" s="37" t="s">
        <v>45</v>
      </c>
      <c r="Z66" s="38" t="s">
        <v>65</v>
      </c>
      <c r="AA66" s="39" t="s">
        <v>24</v>
      </c>
      <c r="AB66" s="38" t="s">
        <v>46</v>
      </c>
      <c r="AC66" s="35" t="s">
        <v>48</v>
      </c>
      <c r="AD66" s="35" t="s">
        <v>48</v>
      </c>
      <c r="AE66" s="35" t="s">
        <v>49</v>
      </c>
      <c r="AF66" s="39" t="s">
        <v>66</v>
      </c>
      <c r="AG66" s="40">
        <f t="shared" si="1"/>
        <v>55898.86</v>
      </c>
      <c r="AH66" s="26" t="s">
        <v>51</v>
      </c>
      <c r="AI66" s="52" t="s">
        <v>253</v>
      </c>
    </row>
    <row r="67" spans="1:35" ht="72" customHeight="1">
      <c r="A67" s="53">
        <v>2023</v>
      </c>
      <c r="B67" s="53">
        <v>584</v>
      </c>
      <c r="C67" s="54" t="s">
        <v>242</v>
      </c>
      <c r="D67" s="54" t="s">
        <v>242</v>
      </c>
      <c r="E67" s="54" t="s">
        <v>263</v>
      </c>
      <c r="F67" s="54" t="s">
        <v>244</v>
      </c>
      <c r="G67" s="54" t="s">
        <v>246</v>
      </c>
      <c r="H67" s="54" t="s">
        <v>246</v>
      </c>
      <c r="I67" s="54" t="s">
        <v>245</v>
      </c>
      <c r="J67" s="54" t="s">
        <v>247</v>
      </c>
      <c r="K67" s="96" t="s">
        <v>348</v>
      </c>
      <c r="L67" s="54" t="s">
        <v>249</v>
      </c>
      <c r="M67" s="54" t="s">
        <v>273</v>
      </c>
      <c r="N67" s="54" t="s">
        <v>274</v>
      </c>
      <c r="O67" s="104" t="s">
        <v>274</v>
      </c>
      <c r="P67" s="106" t="s">
        <v>319</v>
      </c>
      <c r="Q67" s="37" t="s">
        <v>55</v>
      </c>
      <c r="R67" s="107" t="s">
        <v>108</v>
      </c>
      <c r="S67" s="41">
        <v>1</v>
      </c>
      <c r="T67" s="41" t="s">
        <v>43</v>
      </c>
      <c r="U67" s="102">
        <v>2000</v>
      </c>
      <c r="V67" s="41"/>
      <c r="W67" s="41" t="s">
        <v>44</v>
      </c>
      <c r="X67" s="41"/>
      <c r="Y67" s="41" t="s">
        <v>45</v>
      </c>
      <c r="Z67" s="41" t="s">
        <v>46</v>
      </c>
      <c r="AA67" s="39" t="s">
        <v>112</v>
      </c>
      <c r="AB67" s="38" t="s">
        <v>46</v>
      </c>
      <c r="AC67" s="35" t="s">
        <v>48</v>
      </c>
      <c r="AD67" s="35" t="s">
        <v>48</v>
      </c>
      <c r="AE67" s="35" t="s">
        <v>49</v>
      </c>
      <c r="AF67" s="39" t="s">
        <v>66</v>
      </c>
      <c r="AG67" s="40">
        <f>S67*U67</f>
        <v>2000</v>
      </c>
      <c r="AH67" s="33" t="s">
        <v>51</v>
      </c>
      <c r="AI67" s="52" t="s">
        <v>253</v>
      </c>
    </row>
    <row r="68" spans="1:35" ht="72" customHeight="1">
      <c r="A68" s="53">
        <v>2023</v>
      </c>
      <c r="B68" s="53">
        <v>584</v>
      </c>
      <c r="C68" s="54" t="s">
        <v>242</v>
      </c>
      <c r="D68" s="54" t="s">
        <v>242</v>
      </c>
      <c r="E68" s="54" t="s">
        <v>263</v>
      </c>
      <c r="F68" s="54" t="s">
        <v>244</v>
      </c>
      <c r="G68" s="54" t="s">
        <v>246</v>
      </c>
      <c r="H68" s="54" t="s">
        <v>246</v>
      </c>
      <c r="I68" s="54" t="s">
        <v>245</v>
      </c>
      <c r="J68" s="54" t="s">
        <v>247</v>
      </c>
      <c r="K68" s="94" t="s">
        <v>290</v>
      </c>
      <c r="L68" s="54" t="s">
        <v>249</v>
      </c>
      <c r="M68" s="54" t="s">
        <v>273</v>
      </c>
      <c r="N68" s="54" t="s">
        <v>274</v>
      </c>
      <c r="O68" s="54" t="s">
        <v>274</v>
      </c>
      <c r="P68" s="59" t="s">
        <v>291</v>
      </c>
      <c r="Q68" s="49" t="s">
        <v>55</v>
      </c>
      <c r="R68" s="105" t="s">
        <v>84</v>
      </c>
      <c r="S68" s="35">
        <v>1</v>
      </c>
      <c r="T68" s="36" t="s">
        <v>43</v>
      </c>
      <c r="U68" s="71">
        <v>50000</v>
      </c>
      <c r="V68" s="37" t="s">
        <v>44</v>
      </c>
      <c r="W68" s="37"/>
      <c r="X68" s="37"/>
      <c r="Y68" s="37" t="s">
        <v>45</v>
      </c>
      <c r="Z68" s="38" t="s">
        <v>65</v>
      </c>
      <c r="AA68" s="39" t="s">
        <v>24</v>
      </c>
      <c r="AB68" s="38" t="s">
        <v>46</v>
      </c>
      <c r="AC68" s="35" t="s">
        <v>48</v>
      </c>
      <c r="AD68" s="35" t="s">
        <v>48</v>
      </c>
      <c r="AE68" s="35" t="s">
        <v>49</v>
      </c>
      <c r="AF68" s="39" t="s">
        <v>66</v>
      </c>
      <c r="AG68" s="40">
        <f t="shared" si="1"/>
        <v>50000</v>
      </c>
      <c r="AH68" s="58" t="s">
        <v>67</v>
      </c>
      <c r="AI68" s="52" t="s">
        <v>253</v>
      </c>
    </row>
    <row r="69" spans="1:35" ht="72" customHeight="1">
      <c r="A69" s="53">
        <v>2023</v>
      </c>
      <c r="B69" s="53">
        <v>584</v>
      </c>
      <c r="C69" s="54" t="s">
        <v>242</v>
      </c>
      <c r="D69" s="54" t="s">
        <v>242</v>
      </c>
      <c r="E69" s="54" t="s">
        <v>263</v>
      </c>
      <c r="F69" s="54" t="s">
        <v>244</v>
      </c>
      <c r="G69" s="54" t="s">
        <v>246</v>
      </c>
      <c r="H69" s="54" t="s">
        <v>246</v>
      </c>
      <c r="I69" s="54" t="s">
        <v>245</v>
      </c>
      <c r="J69" s="54" t="s">
        <v>247</v>
      </c>
      <c r="K69" s="94" t="s">
        <v>290</v>
      </c>
      <c r="L69" s="54" t="s">
        <v>249</v>
      </c>
      <c r="M69" s="54" t="s">
        <v>273</v>
      </c>
      <c r="N69" s="54" t="s">
        <v>274</v>
      </c>
      <c r="O69" s="54" t="s">
        <v>274</v>
      </c>
      <c r="P69" s="60" t="s">
        <v>292</v>
      </c>
      <c r="Q69" s="52" t="s">
        <v>55</v>
      </c>
      <c r="R69" s="17" t="s">
        <v>91</v>
      </c>
      <c r="S69" s="35">
        <v>1</v>
      </c>
      <c r="T69" s="36" t="s">
        <v>43</v>
      </c>
      <c r="U69" s="72">
        <v>10000</v>
      </c>
      <c r="V69" s="37" t="s">
        <v>44</v>
      </c>
      <c r="W69" s="37"/>
      <c r="X69" s="37"/>
      <c r="Y69" s="37" t="s">
        <v>45</v>
      </c>
      <c r="Z69" s="38" t="s">
        <v>46</v>
      </c>
      <c r="AA69" s="39" t="s">
        <v>70</v>
      </c>
      <c r="AB69" s="38" t="s">
        <v>46</v>
      </c>
      <c r="AC69" s="35" t="s">
        <v>48</v>
      </c>
      <c r="AD69" s="35" t="s">
        <v>48</v>
      </c>
      <c r="AE69" s="35" t="s">
        <v>49</v>
      </c>
      <c r="AF69" s="39" t="s">
        <v>66</v>
      </c>
      <c r="AG69" s="40">
        <f t="shared" si="1"/>
        <v>10000</v>
      </c>
      <c r="AH69" s="91" t="s">
        <v>68</v>
      </c>
      <c r="AI69" s="52" t="s">
        <v>253</v>
      </c>
    </row>
    <row r="70" spans="1:35" ht="72" customHeight="1">
      <c r="A70" s="53">
        <v>2023</v>
      </c>
      <c r="B70" s="53">
        <v>584</v>
      </c>
      <c r="C70" s="54" t="s">
        <v>242</v>
      </c>
      <c r="D70" s="54" t="s">
        <v>242</v>
      </c>
      <c r="E70" s="54" t="s">
        <v>263</v>
      </c>
      <c r="F70" s="54" t="s">
        <v>244</v>
      </c>
      <c r="G70" s="54" t="s">
        <v>246</v>
      </c>
      <c r="H70" s="54" t="s">
        <v>246</v>
      </c>
      <c r="I70" s="54" t="s">
        <v>245</v>
      </c>
      <c r="J70" s="54" t="s">
        <v>247</v>
      </c>
      <c r="K70" s="94" t="s">
        <v>290</v>
      </c>
      <c r="L70" s="54" t="s">
        <v>249</v>
      </c>
      <c r="M70" s="54" t="s">
        <v>273</v>
      </c>
      <c r="N70" s="54" t="s">
        <v>274</v>
      </c>
      <c r="O70" s="54" t="s">
        <v>274</v>
      </c>
      <c r="P70" s="76" t="s">
        <v>293</v>
      </c>
      <c r="Q70" s="35" t="s">
        <v>55</v>
      </c>
      <c r="R70" s="22" t="s">
        <v>92</v>
      </c>
      <c r="S70" s="35">
        <v>1</v>
      </c>
      <c r="T70" s="35" t="s">
        <v>43</v>
      </c>
      <c r="U70" s="85">
        <v>107000</v>
      </c>
      <c r="V70" s="35"/>
      <c r="W70" s="35" t="s">
        <v>44</v>
      </c>
      <c r="X70" s="41"/>
      <c r="Y70" s="38" t="s">
        <v>45</v>
      </c>
      <c r="Z70" s="35" t="s">
        <v>46</v>
      </c>
      <c r="AA70" s="39" t="s">
        <v>70</v>
      </c>
      <c r="AB70" s="38" t="s">
        <v>46</v>
      </c>
      <c r="AC70" s="35" t="s">
        <v>48</v>
      </c>
      <c r="AD70" s="35" t="s">
        <v>48</v>
      </c>
      <c r="AE70" s="38" t="s">
        <v>49</v>
      </c>
      <c r="AF70" s="39" t="s">
        <v>66</v>
      </c>
      <c r="AG70" s="40">
        <f t="shared" si="1"/>
        <v>107000</v>
      </c>
      <c r="AH70" s="92" t="s">
        <v>68</v>
      </c>
      <c r="AI70" s="52" t="s">
        <v>253</v>
      </c>
    </row>
    <row r="71" spans="1:35" ht="72" customHeight="1">
      <c r="A71" s="53">
        <v>2023</v>
      </c>
      <c r="B71" s="53">
        <v>584</v>
      </c>
      <c r="C71" s="54" t="s">
        <v>242</v>
      </c>
      <c r="D71" s="54" t="s">
        <v>242</v>
      </c>
      <c r="E71" s="54" t="s">
        <v>263</v>
      </c>
      <c r="F71" s="54" t="s">
        <v>244</v>
      </c>
      <c r="G71" s="54" t="s">
        <v>246</v>
      </c>
      <c r="H71" s="54" t="s">
        <v>246</v>
      </c>
      <c r="I71" s="54" t="s">
        <v>245</v>
      </c>
      <c r="J71" s="54" t="s">
        <v>247</v>
      </c>
      <c r="K71" s="94" t="s">
        <v>287</v>
      </c>
      <c r="L71" s="54" t="s">
        <v>249</v>
      </c>
      <c r="M71" s="54" t="s">
        <v>273</v>
      </c>
      <c r="N71" s="54" t="s">
        <v>274</v>
      </c>
      <c r="O71" s="54" t="s">
        <v>274</v>
      </c>
      <c r="P71" s="60" t="s">
        <v>288</v>
      </c>
      <c r="Q71" s="52" t="s">
        <v>55</v>
      </c>
      <c r="R71" s="14" t="s">
        <v>81</v>
      </c>
      <c r="S71" s="35">
        <v>1</v>
      </c>
      <c r="T71" s="36" t="s">
        <v>43</v>
      </c>
      <c r="U71" s="71">
        <v>11800</v>
      </c>
      <c r="V71" s="37"/>
      <c r="W71" s="37"/>
      <c r="X71" s="37" t="s">
        <v>44</v>
      </c>
      <c r="Y71" s="37" t="s">
        <v>79</v>
      </c>
      <c r="Z71" s="38" t="s">
        <v>46</v>
      </c>
      <c r="AA71" s="39" t="s">
        <v>80</v>
      </c>
      <c r="AB71" s="38" t="s">
        <v>46</v>
      </c>
      <c r="AC71" s="35" t="s">
        <v>48</v>
      </c>
      <c r="AD71" s="35" t="s">
        <v>48</v>
      </c>
      <c r="AE71" s="35" t="s">
        <v>324</v>
      </c>
      <c r="AF71" s="39" t="s">
        <v>66</v>
      </c>
      <c r="AG71" s="40">
        <f t="shared" si="1"/>
        <v>11800</v>
      </c>
      <c r="AH71" s="15" t="s">
        <v>67</v>
      </c>
      <c r="AI71" s="52" t="s">
        <v>253</v>
      </c>
    </row>
    <row r="72" spans="16:34" ht="17.25" customHeight="1">
      <c r="P72" s="1"/>
      <c r="R72" s="1"/>
      <c r="U72" s="1"/>
      <c r="AA72" s="1"/>
      <c r="AC72"/>
      <c r="AD72" s="112" t="s">
        <v>359</v>
      </c>
      <c r="AE72" s="112"/>
      <c r="AF72" s="112"/>
      <c r="AG72" s="113">
        <f>SUM(AG6:AG71)</f>
        <v>1889580.0100000002</v>
      </c>
      <c r="AH72" s="1"/>
    </row>
    <row r="73" spans="29:34" ht="15">
      <c r="AC73"/>
      <c r="AD73" s="112" t="s">
        <v>360</v>
      </c>
      <c r="AE73" s="112"/>
      <c r="AF73" s="112"/>
      <c r="AG73" s="113">
        <f>SUM(AG6:AG14)</f>
        <v>67344.7</v>
      </c>
      <c r="AH73" s="20"/>
    </row>
    <row r="74" spans="29:33" ht="15">
      <c r="AC74"/>
      <c r="AD74" s="112" t="s">
        <v>361</v>
      </c>
      <c r="AE74" s="112"/>
      <c r="AF74" s="112"/>
      <c r="AG74" s="113">
        <f>SUM(AG15:AG71)</f>
        <v>1822235.31</v>
      </c>
    </row>
    <row r="75" spans="29:33" ht="15">
      <c r="AC75"/>
      <c r="AD75" s="112" t="s">
        <v>362</v>
      </c>
      <c r="AE75" s="112"/>
      <c r="AF75" s="112"/>
      <c r="AG75" s="113">
        <f>SUM(AG73:AG74)</f>
        <v>1889580.01</v>
      </c>
    </row>
    <row r="76" spans="29:33" ht="15">
      <c r="AC76"/>
      <c r="AD76"/>
      <c r="AE76"/>
      <c r="AF76" s="114"/>
      <c r="AG76" s="113"/>
    </row>
    <row r="77" spans="29:33" ht="15">
      <c r="AC77"/>
      <c r="AD77" s="112" t="s">
        <v>363</v>
      </c>
      <c r="AE77" s="112"/>
      <c r="AF77" s="112"/>
      <c r="AG77" s="113">
        <v>1821838</v>
      </c>
    </row>
    <row r="78" spans="29:33" ht="15">
      <c r="AC78"/>
      <c r="AD78" s="112"/>
      <c r="AE78" s="112"/>
      <c r="AF78" s="112"/>
      <c r="AG78" s="113">
        <f>AG75-AG77</f>
        <v>67742.01000000001</v>
      </c>
    </row>
    <row r="79" spans="29:33" ht="15">
      <c r="AC79"/>
      <c r="AD79" s="112" t="s">
        <v>364</v>
      </c>
      <c r="AE79" s="112"/>
      <c r="AF79" s="112"/>
      <c r="AG79" s="113">
        <f>SUM(AG77:AG78)</f>
        <v>1889580.01</v>
      </c>
    </row>
  </sheetData>
  <sheetProtection selectLockedCells="1" selectUnlockedCells="1"/>
  <autoFilter ref="A5:AI72"/>
  <mergeCells count="11">
    <mergeCell ref="AD74:AF74"/>
    <mergeCell ref="AD75:AF75"/>
    <mergeCell ref="AD77:AF77"/>
    <mergeCell ref="AD78:AF78"/>
    <mergeCell ref="AD79:AF79"/>
    <mergeCell ref="A1:AF1"/>
    <mergeCell ref="A2:AF2"/>
    <mergeCell ref="A4:O4"/>
    <mergeCell ref="P4:AF4"/>
    <mergeCell ref="AD72:AF72"/>
    <mergeCell ref="AD73:AF73"/>
  </mergeCells>
  <printOptions/>
  <pageMargins left="0.7000000000000001" right="0.7000000000000001" top="0.75" bottom="0.75" header="0.5118110236220472" footer="0.5118110236220472"/>
  <pageSetup horizontalDpi="600" verticalDpi="600" orientation="portrait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53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spans="1:2" ht="15">
      <c r="A1" s="1" t="s">
        <v>113</v>
      </c>
      <c r="B1" s="1" t="s">
        <v>114</v>
      </c>
    </row>
    <row r="2" spans="1:2" ht="15">
      <c r="A2" s="1" t="s">
        <v>115</v>
      </c>
      <c r="B2" s="1" t="s">
        <v>116</v>
      </c>
    </row>
    <row r="3" spans="1:2" ht="15">
      <c r="A3" s="1" t="s">
        <v>117</v>
      </c>
      <c r="B3" s="1" t="s">
        <v>118</v>
      </c>
    </row>
    <row r="4" spans="1:2" ht="15">
      <c r="A4" s="1" t="s">
        <v>119</v>
      </c>
      <c r="B4" s="1" t="s">
        <v>120</v>
      </c>
    </row>
    <row r="5" spans="1:2" ht="15">
      <c r="A5" s="1" t="s">
        <v>121</v>
      </c>
      <c r="B5" s="1" t="s">
        <v>122</v>
      </c>
    </row>
    <row r="6" spans="1:2" ht="15">
      <c r="A6" s="1" t="s">
        <v>123</v>
      </c>
      <c r="B6" s="1" t="s">
        <v>124</v>
      </c>
    </row>
    <row r="7" spans="1:2" ht="15">
      <c r="A7" s="1" t="s">
        <v>125</v>
      </c>
      <c r="B7" s="1" t="s">
        <v>126</v>
      </c>
    </row>
    <row r="8" spans="1:2" ht="15">
      <c r="A8" s="1" t="s">
        <v>127</v>
      </c>
      <c r="B8" s="1" t="s">
        <v>128</v>
      </c>
    </row>
    <row r="9" spans="1:2" ht="15">
      <c r="A9" s="1" t="s">
        <v>129</v>
      </c>
      <c r="B9" s="1" t="s">
        <v>130</v>
      </c>
    </row>
    <row r="10" spans="1:2" ht="15">
      <c r="A10" s="1" t="s">
        <v>131</v>
      </c>
      <c r="B10" s="1" t="s">
        <v>132</v>
      </c>
    </row>
    <row r="11" spans="1:2" ht="15">
      <c r="A11" s="1" t="s">
        <v>133</v>
      </c>
      <c r="B11" s="1" t="s">
        <v>134</v>
      </c>
    </row>
    <row r="12" spans="1:2" ht="15">
      <c r="A12" s="1" t="s">
        <v>135</v>
      </c>
      <c r="B12" s="1" t="s">
        <v>136</v>
      </c>
    </row>
    <row r="13" spans="1:2" ht="15">
      <c r="A13" s="1" t="s">
        <v>137</v>
      </c>
      <c r="B13" s="1" t="s">
        <v>138</v>
      </c>
    </row>
    <row r="14" spans="1:2" ht="15">
      <c r="A14" s="1" t="s">
        <v>139</v>
      </c>
      <c r="B14" s="1" t="s">
        <v>140</v>
      </c>
    </row>
    <row r="15" spans="1:2" ht="15">
      <c r="A15" s="1" t="s">
        <v>141</v>
      </c>
      <c r="B15" s="1" t="s">
        <v>142</v>
      </c>
    </row>
    <row r="16" spans="1:2" ht="15">
      <c r="A16" s="1" t="s">
        <v>143</v>
      </c>
      <c r="B16" s="1" t="s">
        <v>144</v>
      </c>
    </row>
    <row r="17" spans="1:2" ht="15">
      <c r="A17" s="1" t="s">
        <v>145</v>
      </c>
      <c r="B17" s="1" t="s">
        <v>146</v>
      </c>
    </row>
    <row r="18" spans="1:2" ht="15">
      <c r="A18" s="1" t="s">
        <v>147</v>
      </c>
      <c r="B18" s="1" t="s">
        <v>148</v>
      </c>
    </row>
    <row r="19" spans="1:2" ht="15">
      <c r="A19" s="1" t="s">
        <v>149</v>
      </c>
      <c r="B19" s="1" t="s">
        <v>150</v>
      </c>
    </row>
    <row r="20" spans="1:2" ht="15">
      <c r="A20" s="1" t="s">
        <v>151</v>
      </c>
      <c r="B20" s="1" t="s">
        <v>152</v>
      </c>
    </row>
    <row r="21" spans="1:2" ht="15">
      <c r="A21" s="1" t="s">
        <v>153</v>
      </c>
      <c r="B21" s="1" t="s">
        <v>154</v>
      </c>
    </row>
    <row r="22" spans="1:2" ht="15">
      <c r="A22" s="1" t="s">
        <v>155</v>
      </c>
      <c r="B22" s="1" t="s">
        <v>156</v>
      </c>
    </row>
    <row r="23" spans="1:2" ht="15">
      <c r="A23" s="1" t="s">
        <v>157</v>
      </c>
      <c r="B23" s="1" t="s">
        <v>158</v>
      </c>
    </row>
    <row r="24" spans="1:2" ht="15">
      <c r="A24" s="1" t="s">
        <v>159</v>
      </c>
      <c r="B24" s="1" t="s">
        <v>160</v>
      </c>
    </row>
    <row r="25" spans="1:2" ht="15">
      <c r="A25" s="1" t="s">
        <v>161</v>
      </c>
      <c r="B25" s="1" t="s">
        <v>162</v>
      </c>
    </row>
    <row r="26" spans="1:2" ht="15">
      <c r="A26" s="1" t="s">
        <v>163</v>
      </c>
      <c r="B26" s="1" t="s">
        <v>164</v>
      </c>
    </row>
    <row r="27" spans="1:2" ht="15">
      <c r="A27" s="1" t="s">
        <v>165</v>
      </c>
      <c r="B27" s="1" t="s">
        <v>166</v>
      </c>
    </row>
    <row r="28" spans="1:2" ht="15">
      <c r="A28" s="1" t="s">
        <v>167</v>
      </c>
      <c r="B28" s="1" t="s">
        <v>168</v>
      </c>
    </row>
    <row r="29" spans="1:2" ht="15">
      <c r="A29" s="1" t="s">
        <v>169</v>
      </c>
      <c r="B29" s="1" t="s">
        <v>170</v>
      </c>
    </row>
    <row r="30" spans="1:2" ht="15">
      <c r="A30" s="1" t="s">
        <v>171</v>
      </c>
      <c r="B30" s="1" t="s">
        <v>172</v>
      </c>
    </row>
    <row r="31" spans="1:2" ht="15">
      <c r="A31" s="1" t="s">
        <v>173</v>
      </c>
      <c r="B31" s="1" t="s">
        <v>174</v>
      </c>
    </row>
    <row r="32" ht="15">
      <c r="A32" s="1" t="s">
        <v>175</v>
      </c>
    </row>
    <row r="33" ht="15">
      <c r="A33" s="1" t="s">
        <v>176</v>
      </c>
    </row>
    <row r="34" ht="15">
      <c r="A34" s="1" t="s">
        <v>177</v>
      </c>
    </row>
    <row r="35" ht="15">
      <c r="A35" s="1" t="s">
        <v>178</v>
      </c>
    </row>
    <row r="36" ht="15">
      <c r="A36" s="1" t="s">
        <v>179</v>
      </c>
    </row>
    <row r="37" ht="15">
      <c r="A37" s="1" t="s">
        <v>180</v>
      </c>
    </row>
    <row r="38" ht="15">
      <c r="A38" s="1" t="s">
        <v>181</v>
      </c>
    </row>
    <row r="39" ht="15">
      <c r="A39" s="1" t="s">
        <v>182</v>
      </c>
    </row>
    <row r="40" ht="15">
      <c r="A40" s="1" t="s">
        <v>183</v>
      </c>
    </row>
    <row r="41" ht="15">
      <c r="A41" s="1" t="s">
        <v>184</v>
      </c>
    </row>
    <row r="42" ht="15">
      <c r="A42" s="1" t="s">
        <v>185</v>
      </c>
    </row>
    <row r="43" ht="15">
      <c r="A43" s="1" t="s">
        <v>186</v>
      </c>
    </row>
    <row r="44" ht="15">
      <c r="A44" s="1" t="s">
        <v>187</v>
      </c>
    </row>
    <row r="45" ht="15">
      <c r="A45" s="1" t="s">
        <v>188</v>
      </c>
    </row>
    <row r="46" ht="15">
      <c r="A46" s="1" t="s">
        <v>189</v>
      </c>
    </row>
    <row r="47" ht="15">
      <c r="A47" s="1" t="s">
        <v>190</v>
      </c>
    </row>
    <row r="48" ht="15">
      <c r="A48" s="1" t="s">
        <v>191</v>
      </c>
    </row>
    <row r="49" ht="15">
      <c r="A49" s="1" t="s">
        <v>192</v>
      </c>
    </row>
    <row r="50" ht="15">
      <c r="A50" s="1" t="s">
        <v>193</v>
      </c>
    </row>
    <row r="51" ht="15">
      <c r="A51" s="1" t="s">
        <v>194</v>
      </c>
    </row>
    <row r="52" ht="15">
      <c r="A52" s="1" t="s">
        <v>195</v>
      </c>
    </row>
    <row r="53" ht="15">
      <c r="A53" s="1" t="s">
        <v>196</v>
      </c>
    </row>
    <row r="54" ht="15">
      <c r="A54" s="1" t="s">
        <v>197</v>
      </c>
    </row>
    <row r="55" ht="15">
      <c r="A55" s="1" t="s">
        <v>198</v>
      </c>
    </row>
    <row r="56" ht="15">
      <c r="A56" s="1" t="s">
        <v>199</v>
      </c>
    </row>
    <row r="57" ht="15">
      <c r="A57" s="1" t="s">
        <v>200</v>
      </c>
    </row>
    <row r="58" ht="15">
      <c r="A58" s="1" t="s">
        <v>201</v>
      </c>
    </row>
    <row r="59" ht="15">
      <c r="A59" s="1" t="s">
        <v>202</v>
      </c>
    </row>
    <row r="60" ht="15">
      <c r="A60" s="1" t="s">
        <v>203</v>
      </c>
    </row>
    <row r="61" ht="15">
      <c r="A61" s="1" t="s">
        <v>204</v>
      </c>
    </row>
    <row r="62" ht="15">
      <c r="A62" s="1" t="s">
        <v>205</v>
      </c>
    </row>
    <row r="63" ht="15">
      <c r="A63" s="1" t="s">
        <v>206</v>
      </c>
    </row>
    <row r="64" ht="15">
      <c r="A64" s="1" t="s">
        <v>207</v>
      </c>
    </row>
    <row r="65" ht="15">
      <c r="A65" s="1" t="s">
        <v>208</v>
      </c>
    </row>
    <row r="66" ht="15">
      <c r="A66" s="1" t="s">
        <v>209</v>
      </c>
    </row>
    <row r="67" ht="15">
      <c r="A67" s="1" t="s">
        <v>210</v>
      </c>
    </row>
    <row r="68" ht="15">
      <c r="A68" s="1" t="s">
        <v>211</v>
      </c>
    </row>
    <row r="69" ht="15">
      <c r="A69" s="1" t="s">
        <v>212</v>
      </c>
    </row>
    <row r="70" ht="15">
      <c r="A70" s="1" t="s">
        <v>213</v>
      </c>
    </row>
    <row r="71" ht="15">
      <c r="A71" s="1" t="s">
        <v>214</v>
      </c>
    </row>
    <row r="72" ht="15">
      <c r="A72" s="1" t="s">
        <v>215</v>
      </c>
    </row>
    <row r="73" ht="15">
      <c r="A73" s="1" t="s">
        <v>216</v>
      </c>
    </row>
    <row r="74" ht="15">
      <c r="A74" s="1" t="s">
        <v>217</v>
      </c>
    </row>
    <row r="75" ht="15">
      <c r="A75" s="1" t="s">
        <v>218</v>
      </c>
    </row>
    <row r="76" ht="15">
      <c r="A76" s="1" t="s">
        <v>219</v>
      </c>
    </row>
    <row r="77" ht="15">
      <c r="A77" s="1" t="s">
        <v>220</v>
      </c>
    </row>
    <row r="78" ht="15">
      <c r="A78" s="1" t="s">
        <v>221</v>
      </c>
    </row>
    <row r="79" ht="15">
      <c r="A79" s="1" t="s">
        <v>222</v>
      </c>
    </row>
    <row r="80" ht="15">
      <c r="A80" s="1" t="s">
        <v>223</v>
      </c>
    </row>
    <row r="81" ht="15">
      <c r="A81" s="1" t="s">
        <v>224</v>
      </c>
    </row>
    <row r="82" ht="15">
      <c r="A82" s="1" t="s">
        <v>225</v>
      </c>
    </row>
    <row r="83" ht="15">
      <c r="A83" s="1" t="s">
        <v>226</v>
      </c>
    </row>
    <row r="84" ht="15">
      <c r="A84" s="1" t="s">
        <v>227</v>
      </c>
    </row>
    <row r="85" ht="15">
      <c r="A85" s="1" t="s">
        <v>228</v>
      </c>
    </row>
    <row r="86" ht="15">
      <c r="A86" s="1" t="s">
        <v>229</v>
      </c>
    </row>
    <row r="87" ht="15">
      <c r="A87" s="1" t="s">
        <v>230</v>
      </c>
    </row>
    <row r="88" ht="15">
      <c r="A88" s="1" t="s">
        <v>231</v>
      </c>
    </row>
    <row r="89" ht="15">
      <c r="A89" s="1" t="s">
        <v>232</v>
      </c>
    </row>
    <row r="90" ht="15">
      <c r="A90" s="1" t="s">
        <v>233</v>
      </c>
    </row>
    <row r="91" ht="15">
      <c r="A91" s="1" t="s">
        <v>234</v>
      </c>
    </row>
    <row r="92" ht="15">
      <c r="A92" s="1" t="s">
        <v>235</v>
      </c>
    </row>
    <row r="93" ht="15">
      <c r="A93" s="1" t="s">
        <v>236</v>
      </c>
    </row>
    <row r="65536" spans="1:2" ht="15">
      <c r="A65536" s="1" t="s">
        <v>237</v>
      </c>
      <c r="B65536" s="1" t="s">
        <v>238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Lorena Cortez</cp:lastModifiedBy>
  <cp:lastPrinted>2023-02-09T19:20:10Z</cp:lastPrinted>
  <dcterms:modified xsi:type="dcterms:W3CDTF">2023-03-02T16:56:49Z</dcterms:modified>
  <cp:category/>
  <cp:version/>
  <cp:contentType/>
  <cp:contentStatus/>
</cp:coreProperties>
</file>